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Portal de Transparencia\Artículo 14\IX. Presupuesto\Avance Presupuestal\Analítico ETCA-II-09-A\"/>
    </mc:Choice>
  </mc:AlternateContent>
  <bookViews>
    <workbookView xWindow="0" yWindow="0" windowWidth="24000" windowHeight="9735"/>
  </bookViews>
  <sheets>
    <sheet name="ETCA-II-11-E" sheetId="1" r:id="rId1"/>
  </sheets>
  <definedNames>
    <definedName name="_xlnm.Print_Area" localSheetId="0">'ETCA-II-11-E'!$A$2:$K$304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4" i="1" l="1"/>
  <c r="D304" i="1"/>
  <c r="C304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J269" i="1"/>
  <c r="J268" i="1"/>
  <c r="K267" i="1"/>
  <c r="J267" i="1"/>
  <c r="E267" i="1"/>
  <c r="E266" i="1"/>
  <c r="K266" i="1" s="1"/>
  <c r="E265" i="1"/>
  <c r="J265" i="1" s="1"/>
  <c r="K264" i="1"/>
  <c r="J264" i="1"/>
  <c r="E264" i="1"/>
  <c r="K263" i="1"/>
  <c r="J263" i="1"/>
  <c r="E263" i="1"/>
  <c r="E262" i="1"/>
  <c r="K262" i="1" s="1"/>
  <c r="E261" i="1"/>
  <c r="J261" i="1" s="1"/>
  <c r="K260" i="1"/>
  <c r="J260" i="1"/>
  <c r="E260" i="1"/>
  <c r="K259" i="1"/>
  <c r="J259" i="1"/>
  <c r="E259" i="1"/>
  <c r="E258" i="1"/>
  <c r="K258" i="1" s="1"/>
  <c r="E257" i="1"/>
  <c r="J257" i="1" s="1"/>
  <c r="K256" i="1"/>
  <c r="J256" i="1"/>
  <c r="E256" i="1"/>
  <c r="K255" i="1"/>
  <c r="J255" i="1"/>
  <c r="E255" i="1"/>
  <c r="E254" i="1"/>
  <c r="K254" i="1" s="1"/>
  <c r="E253" i="1"/>
  <c r="J253" i="1" s="1"/>
  <c r="K252" i="1"/>
  <c r="J252" i="1"/>
  <c r="E252" i="1"/>
  <c r="K251" i="1"/>
  <c r="J251" i="1"/>
  <c r="E251" i="1"/>
  <c r="E250" i="1"/>
  <c r="K250" i="1" s="1"/>
  <c r="E249" i="1"/>
  <c r="J249" i="1" s="1"/>
  <c r="K248" i="1"/>
  <c r="J248" i="1"/>
  <c r="E248" i="1"/>
  <c r="K247" i="1"/>
  <c r="J247" i="1"/>
  <c r="E247" i="1"/>
  <c r="E246" i="1"/>
  <c r="K246" i="1" s="1"/>
  <c r="E245" i="1"/>
  <c r="J245" i="1" s="1"/>
  <c r="K244" i="1"/>
  <c r="J244" i="1"/>
  <c r="E244" i="1"/>
  <c r="K243" i="1"/>
  <c r="J243" i="1"/>
  <c r="E243" i="1"/>
  <c r="E242" i="1"/>
  <c r="K242" i="1" s="1"/>
  <c r="J241" i="1"/>
  <c r="J240" i="1"/>
  <c r="K239" i="1"/>
  <c r="J239" i="1"/>
  <c r="K238" i="1"/>
  <c r="J238" i="1"/>
  <c r="K237" i="1"/>
  <c r="J237" i="1"/>
  <c r="K236" i="1"/>
  <c r="J236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J123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J59" i="1"/>
  <c r="K58" i="1"/>
  <c r="J58" i="1"/>
  <c r="K57" i="1"/>
  <c r="J57" i="1"/>
  <c r="E57" i="1"/>
  <c r="E56" i="1"/>
  <c r="K56" i="1" s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F48" i="1"/>
  <c r="K47" i="1"/>
  <c r="J47" i="1"/>
  <c r="K46" i="1"/>
  <c r="J46" i="1"/>
  <c r="K45" i="1"/>
  <c r="J45" i="1"/>
  <c r="H45" i="1"/>
  <c r="H11" i="1" s="1"/>
  <c r="H304" i="1" s="1"/>
  <c r="F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E16" i="1"/>
  <c r="J16" i="1" s="1"/>
  <c r="K15" i="1"/>
  <c r="J15" i="1"/>
  <c r="K14" i="1"/>
  <c r="J14" i="1"/>
  <c r="I11" i="1"/>
  <c r="G11" i="1"/>
  <c r="G304" i="1" s="1"/>
  <c r="F11" i="1"/>
  <c r="F304" i="1" s="1"/>
  <c r="K304" i="1" l="1"/>
  <c r="J11" i="1"/>
  <c r="E304" i="1"/>
  <c r="K11" i="1"/>
  <c r="K16" i="1"/>
  <c r="K245" i="1"/>
  <c r="K249" i="1"/>
  <c r="K253" i="1"/>
  <c r="K257" i="1"/>
  <c r="K261" i="1"/>
  <c r="K265" i="1"/>
  <c r="E13" i="1"/>
  <c r="J56" i="1"/>
  <c r="J242" i="1"/>
  <c r="J304" i="1" s="1"/>
  <c r="J246" i="1"/>
  <c r="J250" i="1"/>
  <c r="J254" i="1"/>
  <c r="J258" i="1"/>
  <c r="J262" i="1"/>
  <c r="J266" i="1"/>
  <c r="J13" i="1" l="1"/>
  <c r="K13" i="1"/>
  <c r="E12" i="1"/>
  <c r="K12" i="1" l="1"/>
  <c r="J12" i="1"/>
</calcChain>
</file>

<file path=xl/sharedStrings.xml><?xml version="1.0" encoding="utf-8"?>
<sst xmlns="http://schemas.openxmlformats.org/spreadsheetml/2006/main" count="300" uniqueCount="230">
  <si>
    <t xml:space="preserve">SISTEMA ESTATAL DE EVALUACION </t>
  </si>
  <si>
    <t>COMISION ESTATAL DEL AGUA</t>
  </si>
  <si>
    <t>Estado Analítico del Ejercicio Presupuesto de Egresos</t>
  </si>
  <si>
    <t>Por Partida del Gasto</t>
  </si>
  <si>
    <t>AL 30 DE JUNIO DE 2016</t>
  </si>
  <si>
    <t>(PESOS)</t>
  </si>
  <si>
    <t>TRIMESTRE: SEGUNDO</t>
  </si>
  <si>
    <t>CVE. PARTIDA PRESUPUESTAL</t>
  </si>
  <si>
    <t>DESCRIPCION</t>
  </si>
  <si>
    <t>EGRESOS APROBADOS        ( 1 )</t>
  </si>
  <si>
    <t>EGRESOS MODIFICADOS    ( 3 )</t>
  </si>
  <si>
    <t>EGRESO DEVENGADO ANUAL                            ( 4 )</t>
  </si>
  <si>
    <t>EGRESO PAGADO ANUAL             ( 5 )</t>
  </si>
  <si>
    <t>EGRESO DEVENGADO TRIMESTRE                            ( 6 )</t>
  </si>
  <si>
    <t>EGRESO PAGADO TRIMESTRE             ( 7 )</t>
  </si>
  <si>
    <t>SUBEJERCIDO     (8=3-4)</t>
  </si>
  <si>
    <t>AVANCE ANUAL (9=4/3)</t>
  </si>
  <si>
    <t>AMPLIACIONES/(REDUCCIONES)     ( 2 )</t>
  </si>
  <si>
    <t>Servicios personales</t>
  </si>
  <si>
    <t>Remuneraciones al personal de carácter permanente</t>
  </si>
  <si>
    <t>Sueldo base al personal permanente</t>
  </si>
  <si>
    <t>Sueldos</t>
  </si>
  <si>
    <t>Remuneraciones Diversas</t>
  </si>
  <si>
    <t>Riesgo laboral</t>
  </si>
  <si>
    <t>Ayuda para habitación</t>
  </si>
  <si>
    <t>Ayuda para energía electrica</t>
  </si>
  <si>
    <t>Remuneraciones al personal de carácter transitorio</t>
  </si>
  <si>
    <t>Honorarios asimilables a salarios</t>
  </si>
  <si>
    <t xml:space="preserve">Honorarios  </t>
  </si>
  <si>
    <t>Remuneraciones adicionales y especiales</t>
  </si>
  <si>
    <t>Primas por años de servicios efectivos prestados</t>
  </si>
  <si>
    <t>Primas de vacaciones, dominical y gratificación de fin de año</t>
  </si>
  <si>
    <t>Prima vacacional y dominical</t>
  </si>
  <si>
    <t>Aguinaldo o gratificacion de fin de año</t>
  </si>
  <si>
    <t>Compensación por ajuste de calendario</t>
  </si>
  <si>
    <t>Compensación por bono navideño</t>
  </si>
  <si>
    <t>Horas Extraordinarias</t>
  </si>
  <si>
    <t>Remuneraciones por Horas Extraordinarias</t>
  </si>
  <si>
    <t>Compensaciones</t>
  </si>
  <si>
    <t>Estimulos al personal de confianza</t>
  </si>
  <si>
    <t>Seguridad Social</t>
  </si>
  <si>
    <t>Aportaciones de seguridad social</t>
  </si>
  <si>
    <t>Aportqaciones al ISSSTE</t>
  </si>
  <si>
    <t>Otras prestaciones de seguridad social</t>
  </si>
  <si>
    <t>Aportaciones por servicio medico del isssteson</t>
  </si>
  <si>
    <t>Aportaciones al sistema para el retiro</t>
  </si>
  <si>
    <t>Pagas por defunción, pensiones y jubilaciones</t>
  </si>
  <si>
    <t>Aportaciones para seguros</t>
  </si>
  <si>
    <t>Seguro por Retiro Estatal</t>
  </si>
  <si>
    <t>Otras aportaciones de seguros colectivos</t>
  </si>
  <si>
    <t>Seguro por defuncion familiar</t>
  </si>
  <si>
    <t>Otras prestaciones sociales y económicas</t>
  </si>
  <si>
    <t>Cuotas para el Fondo de Ahorro y Fondo de Trabajo</t>
  </si>
  <si>
    <t>Aportaciones al Fondo de Ahorro de los Trabajadores</t>
  </si>
  <si>
    <t>Indemnizaciones</t>
  </si>
  <si>
    <t>Indemnizaciones al personal</t>
  </si>
  <si>
    <t>Pago de Liquidaciones</t>
  </si>
  <si>
    <t>Prestaciones contractuales</t>
  </si>
  <si>
    <t>Bono para despensa</t>
  </si>
  <si>
    <t>Ayuda para Servicio de Transporte</t>
  </si>
  <si>
    <t>Otras prestaciones</t>
  </si>
  <si>
    <t>Pago de Estimulos a Servidores Publicos</t>
  </si>
  <si>
    <t>Estimulos</t>
  </si>
  <si>
    <t>Bono por Puntualidad</t>
  </si>
  <si>
    <t>Materiales y suministros</t>
  </si>
  <si>
    <t>Materiales de administración, Emision de documentos y articulos oficiales</t>
  </si>
  <si>
    <t>Materiales, útiles y equipos menores de oficina</t>
  </si>
  <si>
    <t>Materiales y útiles de impresión y reproducción</t>
  </si>
  <si>
    <t>Materiales, útiles y equipos menores de tecnologías de la información y comunicación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</si>
  <si>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</si>
  <si>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</si>
  <si>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</si>
  <si>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</si>
  <si>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para el registro e identificación de bienes y personas</t>
  </si>
  <si>
    <t>Placas, engomados, calcomanías y hologramas</t>
  </si>
  <si>
    <t>Emision de Licencias de Conducir</t>
  </si>
  <si>
    <t>Alimentos y utensilios</t>
  </si>
  <si>
    <t>Productos alimenticios para personas</t>
  </si>
  <si>
    <t>Productos alimenticios para el personal en las instalaciones</t>
  </si>
  <si>
    <t>Adquisición de agua potable</t>
  </si>
  <si>
    <t>Utensilios para el servicio de alimentación</t>
  </si>
  <si>
    <t>Materias primas y materiales de producción y comercializacion</t>
  </si>
  <si>
    <t>Otros productos adquiridos como Materia prima</t>
  </si>
  <si>
    <t>Materiales y artículos de construcción y de reparación</t>
  </si>
  <si>
    <t>Cemento y productos de concreto</t>
  </si>
  <si>
    <t>Material eléctrico y electrónico</t>
  </si>
  <si>
    <t>Otros materiales y artículos de construcción y reparación</t>
  </si>
  <si>
    <t>Productos químicos, farmacéuticos y de laboratorio</t>
  </si>
  <si>
    <t>Productos quimicos basicos</t>
  </si>
  <si>
    <t>Medicinas y productos farmacéuticos</t>
  </si>
  <si>
    <t>Otros Productos Quimicos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</si>
  <si>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</si>
  <si>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</si>
  <si>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</si>
  <si>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</si>
  <si>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</si>
  <si>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</si>
  <si>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</si>
  <si>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</si>
  <si>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</si>
  <si>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</si>
  <si>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educaconal y recrwativo</t>
  </si>
  <si>
    <t>Refacciones y accesorios menores de equipo de computo y tecnologías de la información</t>
  </si>
  <si>
    <t>Refacciones y accesorios menores de equipo de trasporte</t>
  </si>
  <si>
    <t>Refacciones y Accesorios Menores de Maquinaria Y Otros Equipos</t>
  </si>
  <si>
    <t>Servicios generales</t>
  </si>
  <si>
    <t>Servicios básicos</t>
  </si>
  <si>
    <t>Energía eléctrica</t>
  </si>
  <si>
    <t>Gas</t>
  </si>
  <si>
    <t>Agua</t>
  </si>
  <si>
    <t>Agua Potable</t>
  </si>
  <si>
    <t>Telefonía tradicional</t>
  </si>
  <si>
    <t>Telefonía celular</t>
  </si>
  <si>
    <t>Servicio de Telecomunicaciones y Satelites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</si>
  <si>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</si>
  <si>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</si>
  <si>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</si>
  <si>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</si>
  <si>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Terrenos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</si>
  <si>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</si>
  <si>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</si>
  <si>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</si>
  <si>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</si>
  <si>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</si>
  <si>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</si>
  <si>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Otros Arrendamientos</t>
  </si>
  <si>
    <t>Servicios profesionales, científicos, técnicos y otros servicios</t>
  </si>
  <si>
    <t>Servicios legales, de contabilidad, auditorias y relacionados</t>
  </si>
  <si>
    <t>Servicios de Diseño, Arquitectura, Ingeniería y Actividades Relacionadas</t>
  </si>
  <si>
    <t>Servicios de consultoria administrativa, procesos, tecnica y en tecnologias de la informacion</t>
  </si>
  <si>
    <t>Servicios de Informática</t>
  </si>
  <si>
    <t>servicios de Consultorias</t>
  </si>
  <si>
    <t>Servicios de capacitación</t>
  </si>
  <si>
    <t>Servicios de apoyo administrativo, traducción, fotocopiado e impresión</t>
  </si>
  <si>
    <t>Apoyos a Comisarios Públicos</t>
  </si>
  <si>
    <t>Impresiones y publicaciones oficiales</t>
  </si>
  <si>
    <t>Licitaciones, convenios y convocatorias</t>
  </si>
  <si>
    <t>Servicios de vigilancia</t>
  </si>
  <si>
    <t>Servicios Profesionales, científicos y técnicos integrales</t>
  </si>
  <si>
    <t>Servicios profesionales, cientificos y tecnicos integrales</t>
  </si>
  <si>
    <t>Servicios financieros, bancarios y comerciales</t>
  </si>
  <si>
    <t>Servicios financieros y bancarios</t>
  </si>
  <si>
    <t>Servicio de Recaudación, Traslado y Custodia de valores</t>
  </si>
  <si>
    <t>Seguros de responsabilidad patrimonial y fianzas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</si>
  <si>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</si>
  <si>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</si>
  <si>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</si>
  <si>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</si>
  <si>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</si>
  <si>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</si>
  <si>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</si>
  <si>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</si>
  <si>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</si>
  <si>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</si>
  <si>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</si>
  <si>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</si>
  <si>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</si>
  <si>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Mantenimiento y conservación de heraamientas, maquinas herramientas, instrumentos, utiles y equipo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</si>
  <si>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</si>
  <si>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</si>
  <si>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</si>
  <si>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</si>
  <si>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</si>
  <si>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</si>
  <si>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</si>
  <si>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</si>
  <si>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</si>
  <si>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</si>
  <si>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</si>
  <si>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</si>
  <si>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</si>
  <si>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</si>
  <si>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</si>
  <si>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</si>
  <si>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 de Orden Social y Cultural</t>
  </si>
  <si>
    <t>Congresos y convenciones</t>
  </si>
  <si>
    <t>Gastos de Representacion</t>
  </si>
  <si>
    <t>Gtso de atencion y promocion</t>
  </si>
  <si>
    <t>Otros servicios generales</t>
  </si>
  <si>
    <t>Impuestos y derechos</t>
  </si>
  <si>
    <t>Penas, multas, accesorios y actualizaciones</t>
  </si>
  <si>
    <t>Otros gastso por responsabilidades</t>
  </si>
  <si>
    <t>Otros gastos por responsabilidades</t>
  </si>
  <si>
    <t>Transferencias, asignaciones, subsidios y otras ayudas</t>
  </si>
  <si>
    <t xml:space="preserve">Donativos  </t>
  </si>
  <si>
    <t>Donativos a Instituciones sin fines de lucro</t>
  </si>
  <si>
    <t>Bienes muebles, inmuebles e intangibles</t>
  </si>
  <si>
    <t>Mobiliario y equipo de administración</t>
  </si>
  <si>
    <t>Muebles de oficina y estantería</t>
  </si>
  <si>
    <t>Mobiliario</t>
  </si>
  <si>
    <t>Equipo de cómputo y de tecnologías de la información</t>
  </si>
  <si>
    <t>Bienes informáticos</t>
  </si>
  <si>
    <t>Otros mobiliarios y equipos de administracion</t>
  </si>
  <si>
    <t>Equipo de administracion</t>
  </si>
  <si>
    <t>Mobiliario y equipo educacional y recreativo</t>
  </si>
  <si>
    <t>Equipos y aparatos audiovisuales</t>
  </si>
  <si>
    <t>Vehiculos y equipo de transporte</t>
  </si>
  <si>
    <t>Automoviles y camiones</t>
  </si>
  <si>
    <t>Maquinaria, otros equipos y herramientas</t>
  </si>
  <si>
    <t>Maquinaria y equipo industrial</t>
  </si>
  <si>
    <t>Sistemas de aire acondicionado, calefaccion y de refrigeracion industrial y comercial</t>
  </si>
  <si>
    <t>Equipo de Comunicación y Telecomunicacion</t>
  </si>
  <si>
    <t>Otros equipos</t>
  </si>
  <si>
    <t>Otros bienes muebles</t>
  </si>
  <si>
    <t>Activos intangibles</t>
  </si>
  <si>
    <t>Software</t>
  </si>
  <si>
    <t>Inversión Pública</t>
  </si>
  <si>
    <t>ESTATAL</t>
  </si>
  <si>
    <t>0bra pública en bienes de dominio publico</t>
  </si>
  <si>
    <t>Construccion de obras para el abastecimiento de agua, petroleo, gas, electricidad y telecomunicaciones</t>
  </si>
  <si>
    <t>Fortalecimiento a organismos operadores de sistemas de agua potable</t>
  </si>
  <si>
    <t>Apoyo y fort. A sist. De oper. De distrito de riego</t>
  </si>
  <si>
    <t>Division de terrenos y construccion de obras de urbanizacion</t>
  </si>
  <si>
    <t>Estudios y proyectos</t>
  </si>
  <si>
    <t>Infraestructura y equipamiento en materia de agua potable</t>
  </si>
  <si>
    <t>Infraestructura y equipamiento en materia de alcantarillado</t>
  </si>
  <si>
    <t>Obra publica en bienes propios</t>
  </si>
  <si>
    <t>Conservacion y Mantenimiento</t>
  </si>
  <si>
    <t>FEDERAL</t>
  </si>
  <si>
    <t>Indirectos para obras en division de terrenos y construccion de obras de urbanizacion</t>
  </si>
  <si>
    <t>Deuda Publica</t>
  </si>
  <si>
    <t>Amortizacion de la deuda publica</t>
  </si>
  <si>
    <t>Amortizacion de la deuda interna con instituciones de credito</t>
  </si>
  <si>
    <t>Amortizacion de Capital Largo Plazo</t>
  </si>
  <si>
    <t>Intereses de la deuda publica</t>
  </si>
  <si>
    <t>Intereses de la deuda interna con instiruciones de credito</t>
  </si>
  <si>
    <t>Pago de Intereses Largo Plazo</t>
  </si>
  <si>
    <t>Adeudo de ejercicios fiscales anteriores (ADEFAS)</t>
  </si>
  <si>
    <t xml:space="preserve">Adefas 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</si>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</sst>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_ ;\-0.00\ 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 vertical="top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left" vertical="center" wrapText="1"/>
    </xf>
    <xf numFmtId="166" fontId="7" fillId="0" borderId="7" xfId="1" applyNumberFormat="1" applyFont="1" applyFill="1" applyBorder="1" applyAlignment="1">
      <alignment horizontal="right" vertical="center" indent="1"/>
    </xf>
    <xf numFmtId="167" fontId="7" fillId="0" borderId="7" xfId="1" applyNumberFormat="1" applyFont="1" applyFill="1" applyBorder="1" applyAlignment="1">
      <alignment horizontal="right" vertical="center" indent="1"/>
    </xf>
    <xf numFmtId="9" fontId="8" fillId="0" borderId="7" xfId="2" applyFont="1" applyBorder="1"/>
    <xf numFmtId="166" fontId="3" fillId="0" borderId="0" xfId="0" applyNumberFormat="1" applyFont="1"/>
    <xf numFmtId="167" fontId="3" fillId="0" borderId="0" xfId="0" applyNumberFormat="1" applyFont="1"/>
    <xf numFmtId="0" fontId="7" fillId="0" borderId="7" xfId="0" applyNumberFormat="1" applyFont="1" applyFill="1" applyBorder="1" applyAlignment="1">
      <alignment horizontal="left" vertical="center" wrapText="1" indent="2"/>
    </xf>
    <xf numFmtId="167" fontId="8" fillId="0" borderId="7" xfId="1" applyNumberFormat="1" applyFont="1" applyBorder="1"/>
    <xf numFmtId="0" fontId="7" fillId="0" borderId="7" xfId="0" applyNumberFormat="1" applyFont="1" applyFill="1" applyBorder="1" applyAlignment="1">
      <alignment horizontal="left" vertical="center" wrapText="1" indent="4"/>
    </xf>
    <xf numFmtId="0" fontId="9" fillId="0" borderId="7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horizontal="left" vertical="center" wrapText="1"/>
    </xf>
    <xf numFmtId="166" fontId="9" fillId="0" borderId="7" xfId="1" applyNumberFormat="1" applyFont="1" applyFill="1" applyBorder="1" applyAlignment="1">
      <alignment horizontal="right" vertical="center" indent="1"/>
    </xf>
    <xf numFmtId="167" fontId="9" fillId="0" borderId="7" xfId="1" applyNumberFormat="1" applyFont="1" applyFill="1" applyBorder="1" applyAlignment="1">
      <alignment horizontal="right" vertical="center" indent="1"/>
    </xf>
    <xf numFmtId="167" fontId="10" fillId="0" borderId="7" xfId="1" applyNumberFormat="1" applyFont="1" applyBorder="1"/>
    <xf numFmtId="9" fontId="10" fillId="0" borderId="7" xfId="2" applyFont="1" applyBorder="1"/>
    <xf numFmtId="43" fontId="3" fillId="0" borderId="0" xfId="0" applyNumberFormat="1" applyFont="1"/>
    <xf numFmtId="43" fontId="10" fillId="0" borderId="7" xfId="1" applyFont="1" applyBorder="1"/>
    <xf numFmtId="0" fontId="7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43" fontId="8" fillId="0" borderId="7" xfId="1" applyFont="1" applyBorder="1"/>
    <xf numFmtId="4" fontId="10" fillId="0" borderId="7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3" fontId="10" fillId="0" borderId="0" xfId="1" applyFont="1"/>
    <xf numFmtId="0" fontId="10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ill="1"/>
    <xf numFmtId="166" fontId="10" fillId="0" borderId="8" xfId="1" applyNumberFormat="1" applyFont="1" applyFill="1" applyBorder="1" applyAlignment="1">
      <alignment horizontal="right" vertical="center"/>
    </xf>
    <xf numFmtId="43" fontId="10" fillId="0" borderId="0" xfId="1" applyFont="1" applyFill="1"/>
    <xf numFmtId="43" fontId="8" fillId="0" borderId="0" xfId="1" applyFont="1" applyFill="1"/>
    <xf numFmtId="0" fontId="10" fillId="0" borderId="0" xfId="0" applyFont="1" applyBorder="1"/>
    <xf numFmtId="0" fontId="8" fillId="0" borderId="7" xfId="0" applyFont="1" applyBorder="1" applyAlignment="1">
      <alignment horizontal="right"/>
    </xf>
    <xf numFmtId="166" fontId="8" fillId="0" borderId="7" xfId="0" applyNumberFormat="1" applyFont="1" applyFill="1" applyBorder="1"/>
    <xf numFmtId="166" fontId="0" fillId="0" borderId="0" xfId="0" applyNumberFormat="1" applyFill="1"/>
    <xf numFmtId="166" fontId="0" fillId="0" borderId="0" xfId="0" applyNumberFormat="1"/>
    <xf numFmtId="43" fontId="11" fillId="0" borderId="0" xfId="1" applyFont="1"/>
    <xf numFmtId="0" fontId="3" fillId="0" borderId="0" xfId="0" applyFont="1" applyFill="1"/>
    <xf numFmtId="166" fontId="3" fillId="0" borderId="0" xfId="0" applyNumberFormat="1" applyFont="1" applyFill="1"/>
    <xf numFmtId="166" fontId="10" fillId="0" borderId="0" xfId="0" applyNumberFormat="1" applyFont="1"/>
    <xf numFmtId="43" fontId="3" fillId="0" borderId="0" xfId="1" applyFont="1"/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9" fontId="6" fillId="0" borderId="3" xfId="2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1</xdr:row>
      <xdr:rowOff>9525</xdr:rowOff>
    </xdr:from>
    <xdr:ext cx="1226791" cy="255134"/>
    <xdr:sp macro="" textlink="">
      <xdr:nvSpPr>
        <xdr:cNvPr id="2" name="2 CuadroTexto"/>
        <xdr:cNvSpPr txBox="1"/>
      </xdr:nvSpPr>
      <xdr:spPr>
        <a:xfrm>
          <a:off x="10629900" y="200025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366712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66712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846772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84677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0</xdr:colOff>
      <xdr:row>5</xdr:row>
      <xdr:rowOff>142875</xdr:rowOff>
    </xdr:from>
    <xdr:ext cx="184731" cy="264560"/>
    <xdr:sp macro="" textlink="">
      <xdr:nvSpPr>
        <xdr:cNvPr id="7" name="4 CuadroTexto"/>
        <xdr:cNvSpPr txBox="1"/>
      </xdr:nvSpPr>
      <xdr:spPr>
        <a:xfrm>
          <a:off x="10391775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4"/>
  <sheetViews>
    <sheetView tabSelected="1" workbookViewId="0">
      <selection sqref="A1:K1"/>
    </sheetView>
  </sheetViews>
  <sheetFormatPr baseColWidth="10" defaultRowHeight="15" x14ac:dyDescent="0.25"/>
  <cols>
    <col min="1" max="1" width="13.28515625" customWidth="1"/>
    <col min="2" max="2" width="41.7109375" customWidth="1"/>
    <col min="3" max="4" width="14" customWidth="1"/>
    <col min="5" max="5" width="15.85546875" customWidth="1"/>
    <col min="6" max="6" width="13.7109375" customWidth="1"/>
    <col min="7" max="9" width="14.42578125" customWidth="1"/>
    <col min="10" max="10" width="12.7109375" customWidth="1"/>
    <col min="12" max="12" width="14" style="1" customWidth="1"/>
    <col min="13" max="13" width="14.7109375" style="1" customWidth="1"/>
    <col min="14" max="14" width="14.140625" style="1" customWidth="1"/>
    <col min="15" max="15" width="17.7109375" style="1" customWidth="1"/>
    <col min="16" max="18" width="11.5703125" style="1" bestFit="1" customWidth="1"/>
    <col min="19" max="19" width="14.140625" style="1" bestFit="1" customWidth="1"/>
    <col min="20" max="22" width="11.42578125" style="1"/>
  </cols>
  <sheetData>
    <row r="1" spans="1:19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9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9" x14ac:dyDescent="0.2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9" x14ac:dyDescent="0.2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9" x14ac:dyDescent="0.2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9" x14ac:dyDescent="0.2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9" ht="15.75" customHeight="1" x14ac:dyDescent="0.25">
      <c r="E7" t="s">
        <v>5</v>
      </c>
      <c r="J7" s="2" t="s">
        <v>6</v>
      </c>
    </row>
    <row r="8" spans="1:19" ht="0.75" customHeight="1" thickBot="1" x14ac:dyDescent="0.3"/>
    <row r="9" spans="1:19" ht="15.75" thickTop="1" x14ac:dyDescent="0.25">
      <c r="A9" s="61" t="s">
        <v>7</v>
      </c>
      <c r="B9" s="63" t="s">
        <v>8</v>
      </c>
      <c r="C9" s="54" t="s">
        <v>9</v>
      </c>
      <c r="D9" s="3"/>
      <c r="E9" s="65" t="s">
        <v>10</v>
      </c>
      <c r="F9" s="54" t="s">
        <v>11</v>
      </c>
      <c r="G9" s="54" t="s">
        <v>12</v>
      </c>
      <c r="H9" s="54" t="s">
        <v>13</v>
      </c>
      <c r="I9" s="54" t="s">
        <v>14</v>
      </c>
      <c r="J9" s="57" t="s">
        <v>15</v>
      </c>
      <c r="K9" s="59" t="s">
        <v>16</v>
      </c>
    </row>
    <row r="10" spans="1:19" ht="49.5" thickBot="1" x14ac:dyDescent="0.3">
      <c r="A10" s="62"/>
      <c r="B10" s="64"/>
      <c r="C10" s="55"/>
      <c r="D10" s="4" t="s">
        <v>17</v>
      </c>
      <c r="E10" s="66"/>
      <c r="F10" s="55"/>
      <c r="G10" s="56"/>
      <c r="H10" s="55"/>
      <c r="I10" s="56"/>
      <c r="J10" s="58"/>
      <c r="K10" s="60"/>
    </row>
    <row r="11" spans="1:19" ht="15.75" thickTop="1" x14ac:dyDescent="0.25">
      <c r="A11" s="5">
        <v>1000</v>
      </c>
      <c r="B11" s="6" t="s">
        <v>18</v>
      </c>
      <c r="C11" s="7">
        <v>179247574.31999999</v>
      </c>
      <c r="D11" s="7">
        <v>-2597305</v>
      </c>
      <c r="E11" s="8">
        <v>176650269.31999999</v>
      </c>
      <c r="F11" s="7">
        <f>+F12+F19+F22+F34+F45+F56</f>
        <v>85813247.260000005</v>
      </c>
      <c r="G11" s="7">
        <f t="shared" ref="G11:I11" si="0">+G12+G19+G22+G34+G45+G56</f>
        <v>77091666.370000005</v>
      </c>
      <c r="H11" s="7">
        <f t="shared" si="0"/>
        <v>46023365.290000007</v>
      </c>
      <c r="I11" s="7">
        <f t="shared" si="0"/>
        <v>42931035.07</v>
      </c>
      <c r="J11" s="7">
        <f>+E11-F11</f>
        <v>90837022.059999987</v>
      </c>
      <c r="K11" s="9">
        <f>+F11/E11</f>
        <v>0.48578044964398137</v>
      </c>
      <c r="L11" s="10"/>
      <c r="M11" s="10"/>
      <c r="N11" s="10"/>
      <c r="O11" s="10"/>
      <c r="P11" s="10"/>
      <c r="Q11" s="11"/>
    </row>
    <row r="12" spans="1:19" ht="22.5" x14ac:dyDescent="0.25">
      <c r="A12" s="12">
        <v>1100</v>
      </c>
      <c r="B12" s="6" t="s">
        <v>19</v>
      </c>
      <c r="C12" s="7">
        <v>97941814.079999998</v>
      </c>
      <c r="D12" s="7">
        <v>3372000</v>
      </c>
      <c r="E12" s="8">
        <f>+E13</f>
        <v>101313814.08</v>
      </c>
      <c r="F12" s="7">
        <v>48746732.170000002</v>
      </c>
      <c r="G12" s="7">
        <v>45045909.950000003</v>
      </c>
      <c r="H12" s="7">
        <v>25721518.34</v>
      </c>
      <c r="I12" s="7">
        <v>23520989.300000001</v>
      </c>
      <c r="J12" s="13">
        <f t="shared" ref="J12:J75" si="1">+E12-F12</f>
        <v>52567081.909999996</v>
      </c>
      <c r="K12" s="9">
        <f t="shared" ref="K12:K75" si="2">+F12/E12</f>
        <v>0.48114595835379692</v>
      </c>
      <c r="L12" s="10"/>
      <c r="M12" s="10"/>
      <c r="N12" s="10"/>
      <c r="O12" s="10"/>
      <c r="P12" s="10"/>
      <c r="Q12" s="11"/>
    </row>
    <row r="13" spans="1:19" x14ac:dyDescent="0.25">
      <c r="A13" s="14">
        <v>113</v>
      </c>
      <c r="B13" s="6" t="s">
        <v>20</v>
      </c>
      <c r="C13" s="7">
        <v>97941814.079999998</v>
      </c>
      <c r="D13" s="7">
        <v>3372000</v>
      </c>
      <c r="E13" s="8">
        <f>SUM(E14:E18)</f>
        <v>101313814.08</v>
      </c>
      <c r="F13" s="7">
        <v>48746732.170000002</v>
      </c>
      <c r="G13" s="7">
        <v>45045909.950000003</v>
      </c>
      <c r="H13" s="7">
        <v>25721518.34</v>
      </c>
      <c r="I13" s="7">
        <v>23520989.300000001</v>
      </c>
      <c r="J13" s="13">
        <f t="shared" si="1"/>
        <v>52567081.909999996</v>
      </c>
      <c r="K13" s="9">
        <f t="shared" si="2"/>
        <v>0.48114595835379692</v>
      </c>
      <c r="L13" s="10"/>
      <c r="M13" s="10"/>
      <c r="N13" s="10"/>
      <c r="O13" s="10"/>
      <c r="P13" s="10"/>
      <c r="Q13" s="11"/>
    </row>
    <row r="14" spans="1:19" x14ac:dyDescent="0.25">
      <c r="A14" s="15">
        <v>11301</v>
      </c>
      <c r="B14" s="16" t="s">
        <v>21</v>
      </c>
      <c r="C14" s="17">
        <v>39620519.049999997</v>
      </c>
      <c r="D14" s="17">
        <v>2650000</v>
      </c>
      <c r="E14" s="18">
        <v>42270519.049999997</v>
      </c>
      <c r="F14" s="17">
        <v>20724495.030000001</v>
      </c>
      <c r="G14" s="17">
        <v>20724495.030000001</v>
      </c>
      <c r="H14" s="17">
        <v>11063387.459999999</v>
      </c>
      <c r="I14" s="17">
        <v>11063387.459999999</v>
      </c>
      <c r="J14" s="19">
        <f t="shared" si="1"/>
        <v>21546024.019999996</v>
      </c>
      <c r="K14" s="20">
        <f t="shared" si="2"/>
        <v>0.49028248282179548</v>
      </c>
      <c r="L14" s="10"/>
      <c r="M14" s="10"/>
      <c r="N14" s="10"/>
      <c r="O14" s="10"/>
      <c r="P14" s="10"/>
      <c r="Q14" s="11"/>
      <c r="R14" s="10"/>
      <c r="S14" s="21"/>
    </row>
    <row r="15" spans="1:19" x14ac:dyDescent="0.25">
      <c r="A15" s="15">
        <v>11303</v>
      </c>
      <c r="B15" s="16" t="s">
        <v>22</v>
      </c>
      <c r="C15" s="17">
        <v>1367647</v>
      </c>
      <c r="D15" s="17">
        <v>-660000</v>
      </c>
      <c r="E15" s="18">
        <v>707647</v>
      </c>
      <c r="F15" s="17">
        <v>325018.74</v>
      </c>
      <c r="G15" s="17">
        <v>325018.74</v>
      </c>
      <c r="H15" s="17">
        <v>185786.59999999998</v>
      </c>
      <c r="I15" s="17">
        <v>185786.59999999998</v>
      </c>
      <c r="J15" s="19">
        <f t="shared" si="1"/>
        <v>382628.26</v>
      </c>
      <c r="K15" s="20">
        <f t="shared" si="2"/>
        <v>0.4592950157352465</v>
      </c>
      <c r="L15" s="10"/>
      <c r="M15" s="10"/>
      <c r="N15" s="10"/>
      <c r="O15" s="10"/>
      <c r="P15" s="10"/>
      <c r="Q15" s="11"/>
      <c r="R15" s="10"/>
      <c r="S15" s="21"/>
    </row>
    <row r="16" spans="1:19" x14ac:dyDescent="0.25">
      <c r="A16" s="15">
        <v>11306</v>
      </c>
      <c r="B16" s="16" t="s">
        <v>23</v>
      </c>
      <c r="C16" s="17">
        <v>38126322.479999997</v>
      </c>
      <c r="D16" s="17">
        <v>130000</v>
      </c>
      <c r="E16" s="18">
        <f>+C16+D16</f>
        <v>38256322.479999997</v>
      </c>
      <c r="F16" s="17">
        <v>17907310.210000001</v>
      </c>
      <c r="G16" s="17">
        <v>14206487.99</v>
      </c>
      <c r="H16" s="17">
        <v>9437128.4099999983</v>
      </c>
      <c r="I16" s="17">
        <v>7236599.3699999992</v>
      </c>
      <c r="J16" s="19">
        <f>+E16-F16</f>
        <v>20349012.269999996</v>
      </c>
      <c r="K16" s="20">
        <f t="shared" si="2"/>
        <v>0.46808760092823232</v>
      </c>
      <c r="L16" s="10"/>
      <c r="M16" s="10"/>
      <c r="N16" s="10"/>
      <c r="O16" s="10"/>
      <c r="P16" s="10"/>
      <c r="Q16" s="11"/>
      <c r="R16" s="10"/>
      <c r="S16" s="21"/>
    </row>
    <row r="17" spans="1:19" x14ac:dyDescent="0.25">
      <c r="A17" s="15">
        <v>11307</v>
      </c>
      <c r="B17" s="16" t="s">
        <v>24</v>
      </c>
      <c r="C17" s="17">
        <v>11202402.279999999</v>
      </c>
      <c r="D17" s="17">
        <v>750000</v>
      </c>
      <c r="E17" s="18">
        <v>11952402.279999999</v>
      </c>
      <c r="F17" s="17">
        <v>5873944.6499999994</v>
      </c>
      <c r="G17" s="17">
        <v>5873944.6499999994</v>
      </c>
      <c r="H17" s="17">
        <v>3021129.3200000003</v>
      </c>
      <c r="I17" s="17">
        <v>3021129.3200000003</v>
      </c>
      <c r="J17" s="19">
        <f t="shared" si="1"/>
        <v>6078457.6299999999</v>
      </c>
      <c r="K17" s="20">
        <f t="shared" si="2"/>
        <v>0.49144469140140085</v>
      </c>
      <c r="L17" s="10"/>
      <c r="M17" s="10"/>
      <c r="N17" s="10"/>
      <c r="O17" s="10"/>
      <c r="P17" s="10"/>
      <c r="Q17" s="11"/>
      <c r="R17" s="10"/>
      <c r="S17" s="21"/>
    </row>
    <row r="18" spans="1:19" x14ac:dyDescent="0.25">
      <c r="A18" s="15">
        <v>11310</v>
      </c>
      <c r="B18" s="16" t="s">
        <v>25</v>
      </c>
      <c r="C18" s="17">
        <v>7624923.2699999996</v>
      </c>
      <c r="D18" s="17">
        <v>502000</v>
      </c>
      <c r="E18" s="18">
        <v>8126923.2699999996</v>
      </c>
      <c r="F18" s="17">
        <v>3915963.54</v>
      </c>
      <c r="G18" s="17">
        <v>3915963.54</v>
      </c>
      <c r="H18" s="17">
        <v>2014086.55</v>
      </c>
      <c r="I18" s="17">
        <v>2014086.55</v>
      </c>
      <c r="J18" s="19">
        <f t="shared" si="1"/>
        <v>4210959.7299999995</v>
      </c>
      <c r="K18" s="20">
        <f t="shared" si="2"/>
        <v>0.48185068443497192</v>
      </c>
      <c r="L18" s="10"/>
      <c r="M18" s="10"/>
      <c r="N18" s="10"/>
      <c r="O18" s="10"/>
      <c r="P18" s="10"/>
      <c r="Q18" s="11"/>
      <c r="R18" s="10"/>
      <c r="S18" s="21"/>
    </row>
    <row r="19" spans="1:19" x14ac:dyDescent="0.25">
      <c r="A19" s="12">
        <v>1200</v>
      </c>
      <c r="B19" s="16" t="s">
        <v>26</v>
      </c>
      <c r="C19" s="7">
        <v>184680</v>
      </c>
      <c r="D19" s="7">
        <v>88000</v>
      </c>
      <c r="E19" s="8">
        <v>272680</v>
      </c>
      <c r="F19" s="7">
        <v>124289.27</v>
      </c>
      <c r="G19" s="7">
        <v>124289.27</v>
      </c>
      <c r="H19" s="7">
        <v>78191.790000000008</v>
      </c>
      <c r="I19" s="7">
        <v>78191.790000000008</v>
      </c>
      <c r="J19" s="13">
        <f t="shared" si="1"/>
        <v>148390.72999999998</v>
      </c>
      <c r="K19" s="9">
        <f t="shared" si="2"/>
        <v>0.45580632976382573</v>
      </c>
    </row>
    <row r="20" spans="1:19" x14ac:dyDescent="0.25">
      <c r="A20" s="14">
        <v>121</v>
      </c>
      <c r="B20" s="16" t="s">
        <v>27</v>
      </c>
      <c r="C20" s="7">
        <v>184680</v>
      </c>
      <c r="D20" s="7">
        <v>88000</v>
      </c>
      <c r="E20" s="8">
        <v>272680</v>
      </c>
      <c r="F20" s="7">
        <v>124289.27</v>
      </c>
      <c r="G20" s="7">
        <v>124289.27</v>
      </c>
      <c r="H20" s="7">
        <v>78191.790000000008</v>
      </c>
      <c r="I20" s="7">
        <v>78191.790000000008</v>
      </c>
      <c r="J20" s="13">
        <f t="shared" si="1"/>
        <v>148390.72999999998</v>
      </c>
      <c r="K20" s="9">
        <f t="shared" si="2"/>
        <v>0.45580632976382573</v>
      </c>
      <c r="L20" s="10"/>
      <c r="M20" s="10"/>
      <c r="N20" s="10"/>
      <c r="O20" s="10"/>
      <c r="P20" s="10"/>
      <c r="Q20" s="11"/>
    </row>
    <row r="21" spans="1:19" x14ac:dyDescent="0.25">
      <c r="A21" s="15">
        <v>12101</v>
      </c>
      <c r="B21" s="16" t="s">
        <v>28</v>
      </c>
      <c r="C21" s="17">
        <v>184680</v>
      </c>
      <c r="D21" s="17">
        <v>88000</v>
      </c>
      <c r="E21" s="18">
        <v>272680</v>
      </c>
      <c r="F21" s="17">
        <v>124289.27</v>
      </c>
      <c r="G21" s="17">
        <v>124289.27</v>
      </c>
      <c r="H21" s="17">
        <v>78191.790000000008</v>
      </c>
      <c r="I21" s="17">
        <v>78191.790000000008</v>
      </c>
      <c r="J21" s="19">
        <f t="shared" si="1"/>
        <v>148390.72999999998</v>
      </c>
      <c r="K21" s="20">
        <f t="shared" si="2"/>
        <v>0.45580632976382573</v>
      </c>
      <c r="L21" s="10"/>
      <c r="M21" s="10"/>
      <c r="N21" s="10"/>
      <c r="O21" s="10"/>
      <c r="P21" s="10"/>
      <c r="Q21" s="11"/>
      <c r="R21" s="10"/>
      <c r="S21" s="21"/>
    </row>
    <row r="22" spans="1:19" x14ac:dyDescent="0.25">
      <c r="A22" s="12">
        <v>1300</v>
      </c>
      <c r="B22" s="6" t="s">
        <v>29</v>
      </c>
      <c r="C22" s="7">
        <v>15997881.73</v>
      </c>
      <c r="D22" s="7">
        <v>-2147000</v>
      </c>
      <c r="E22" s="8">
        <v>13850881.73</v>
      </c>
      <c r="F22" s="7">
        <v>6783625.04</v>
      </c>
      <c r="G22" s="7">
        <v>4850494.43</v>
      </c>
      <c r="H22" s="7">
        <v>3604894.6799999992</v>
      </c>
      <c r="I22" s="7">
        <v>2862946.84</v>
      </c>
      <c r="J22" s="13">
        <f t="shared" si="1"/>
        <v>7067256.6900000004</v>
      </c>
      <c r="K22" s="9">
        <f t="shared" si="2"/>
        <v>0.48976124208086785</v>
      </c>
      <c r="L22" s="10"/>
      <c r="M22" s="10"/>
      <c r="N22" s="10"/>
      <c r="O22" s="10"/>
      <c r="P22" s="10"/>
      <c r="Q22" s="11"/>
    </row>
    <row r="23" spans="1:19" x14ac:dyDescent="0.25">
      <c r="A23" s="14">
        <v>131</v>
      </c>
      <c r="B23" s="6" t="s">
        <v>30</v>
      </c>
      <c r="C23" s="7">
        <v>2012882.49</v>
      </c>
      <c r="D23" s="7">
        <v>210000</v>
      </c>
      <c r="E23" s="8">
        <v>2222882.4900000002</v>
      </c>
      <c r="F23" s="7">
        <v>1075851.68</v>
      </c>
      <c r="G23" s="7">
        <v>1075851.68</v>
      </c>
      <c r="H23" s="7">
        <v>540146.46</v>
      </c>
      <c r="I23" s="7">
        <v>540146.46</v>
      </c>
      <c r="J23" s="13">
        <f t="shared" si="1"/>
        <v>1147030.8100000003</v>
      </c>
      <c r="K23" s="9">
        <f t="shared" si="2"/>
        <v>0.48398945281178574</v>
      </c>
      <c r="L23" s="10"/>
      <c r="M23" s="10"/>
      <c r="N23" s="10"/>
      <c r="O23" s="10"/>
      <c r="P23" s="10"/>
      <c r="Q23" s="11"/>
    </row>
    <row r="24" spans="1:19" x14ac:dyDescent="0.25">
      <c r="A24" s="15">
        <v>13101</v>
      </c>
      <c r="B24" s="16" t="s">
        <v>30</v>
      </c>
      <c r="C24" s="17">
        <v>2012882.49</v>
      </c>
      <c r="D24" s="17">
        <v>210000</v>
      </c>
      <c r="E24" s="18">
        <v>2222882.4900000002</v>
      </c>
      <c r="F24" s="17">
        <v>1075851.68</v>
      </c>
      <c r="G24" s="17">
        <v>1075851.68</v>
      </c>
      <c r="H24" s="17">
        <v>540146.46</v>
      </c>
      <c r="I24" s="17">
        <v>540146.46</v>
      </c>
      <c r="J24" s="22">
        <f t="shared" si="1"/>
        <v>1147030.8100000003</v>
      </c>
      <c r="K24" s="9">
        <f t="shared" si="2"/>
        <v>0.48398945281178574</v>
      </c>
      <c r="L24" s="10"/>
      <c r="M24" s="10"/>
      <c r="N24" s="10"/>
      <c r="O24" s="10"/>
      <c r="P24" s="10"/>
      <c r="Q24" s="11"/>
      <c r="R24" s="10"/>
      <c r="S24" s="21"/>
    </row>
    <row r="25" spans="1:19" ht="22.5" x14ac:dyDescent="0.25">
      <c r="A25" s="14">
        <v>132</v>
      </c>
      <c r="B25" s="6" t="s">
        <v>31</v>
      </c>
      <c r="C25" s="7">
        <v>7378515.2400000002</v>
      </c>
      <c r="D25" s="7">
        <v>393000</v>
      </c>
      <c r="E25" s="8">
        <v>7771515.2400000002</v>
      </c>
      <c r="F25" s="7">
        <v>3816256.05</v>
      </c>
      <c r="G25" s="7">
        <v>1883125.4399999997</v>
      </c>
      <c r="H25" s="7">
        <v>2017181.6099999999</v>
      </c>
      <c r="I25" s="7">
        <v>1275233.7699999998</v>
      </c>
      <c r="J25" s="13">
        <f t="shared" si="1"/>
        <v>3955259.1900000004</v>
      </c>
      <c r="K25" s="9">
        <f t="shared" si="2"/>
        <v>0.49105688300754069</v>
      </c>
      <c r="L25" s="10"/>
      <c r="M25" s="10"/>
      <c r="N25" s="10"/>
      <c r="O25" s="10"/>
      <c r="P25" s="10"/>
      <c r="Q25" s="11"/>
    </row>
    <row r="26" spans="1:19" x14ac:dyDescent="0.25">
      <c r="A26" s="15">
        <v>13201</v>
      </c>
      <c r="B26" s="16" t="s">
        <v>32</v>
      </c>
      <c r="C26" s="17">
        <v>3367123.4</v>
      </c>
      <c r="D26" s="17">
        <v>675000</v>
      </c>
      <c r="E26" s="18">
        <v>4042123.4</v>
      </c>
      <c r="F26" s="17">
        <v>1880975.7899999998</v>
      </c>
      <c r="G26" s="17">
        <v>1879839.5399999998</v>
      </c>
      <c r="H26" s="17">
        <v>1211499.0699999998</v>
      </c>
      <c r="I26" s="17">
        <v>1275233.7699999998</v>
      </c>
      <c r="J26" s="19">
        <f t="shared" si="1"/>
        <v>2161147.6100000003</v>
      </c>
      <c r="K26" s="20">
        <f t="shared" si="2"/>
        <v>0.46534348506035217</v>
      </c>
      <c r="L26" s="10"/>
      <c r="M26" s="10"/>
      <c r="N26" s="10"/>
      <c r="O26" s="10"/>
      <c r="P26" s="10"/>
      <c r="Q26" s="11"/>
      <c r="R26" s="10"/>
      <c r="S26" s="21"/>
    </row>
    <row r="27" spans="1:19" x14ac:dyDescent="0.25">
      <c r="A27" s="15">
        <v>13202</v>
      </c>
      <c r="B27" s="16" t="s">
        <v>33</v>
      </c>
      <c r="C27" s="17">
        <v>3870011.2800000003</v>
      </c>
      <c r="D27" s="17">
        <v>-282000</v>
      </c>
      <c r="E27" s="18">
        <v>3588011.2800000003</v>
      </c>
      <c r="F27" s="17">
        <v>1903532.81</v>
      </c>
      <c r="G27" s="17">
        <v>3285.9</v>
      </c>
      <c r="H27" s="17">
        <v>788487.16</v>
      </c>
      <c r="I27" s="17">
        <v>0</v>
      </c>
      <c r="J27" s="19">
        <f t="shared" si="1"/>
        <v>1684478.4700000002</v>
      </c>
      <c r="K27" s="20">
        <f t="shared" si="2"/>
        <v>0.53052587114497585</v>
      </c>
      <c r="L27" s="10"/>
      <c r="M27" s="10"/>
      <c r="N27" s="10"/>
      <c r="O27" s="10"/>
      <c r="P27" s="10"/>
      <c r="Q27" s="11"/>
      <c r="R27" s="10"/>
      <c r="S27" s="21"/>
    </row>
    <row r="28" spans="1:19" x14ac:dyDescent="0.25">
      <c r="A28" s="15">
        <v>13203</v>
      </c>
      <c r="B28" s="16" t="s">
        <v>34</v>
      </c>
      <c r="C28" s="17">
        <v>70690.28</v>
      </c>
      <c r="D28" s="17">
        <v>0</v>
      </c>
      <c r="E28" s="18">
        <v>70690.28</v>
      </c>
      <c r="F28" s="17">
        <v>0</v>
      </c>
      <c r="G28" s="17">
        <v>0</v>
      </c>
      <c r="H28" s="17">
        <v>0</v>
      </c>
      <c r="I28" s="17">
        <v>0</v>
      </c>
      <c r="J28" s="19">
        <f t="shared" si="1"/>
        <v>70690.28</v>
      </c>
      <c r="K28" s="20">
        <f t="shared" si="2"/>
        <v>0</v>
      </c>
      <c r="L28" s="10"/>
      <c r="M28" s="10"/>
      <c r="N28" s="10"/>
      <c r="O28" s="10"/>
      <c r="P28" s="10"/>
      <c r="Q28" s="11"/>
      <c r="R28" s="10"/>
      <c r="S28" s="21"/>
    </row>
    <row r="29" spans="1:19" x14ac:dyDescent="0.25">
      <c r="A29" s="15">
        <v>13204</v>
      </c>
      <c r="B29" s="16" t="s">
        <v>35</v>
      </c>
      <c r="C29" s="17">
        <v>70690.28</v>
      </c>
      <c r="D29" s="17">
        <v>0</v>
      </c>
      <c r="E29" s="18">
        <v>70690.28</v>
      </c>
      <c r="F29" s="17">
        <v>31747.45</v>
      </c>
      <c r="G29" s="17">
        <v>0</v>
      </c>
      <c r="H29" s="17">
        <v>17195.38</v>
      </c>
      <c r="I29" s="17">
        <v>0</v>
      </c>
      <c r="J29" s="19">
        <f t="shared" si="1"/>
        <v>38942.83</v>
      </c>
      <c r="K29" s="20">
        <f t="shared" si="2"/>
        <v>0.44910629863115553</v>
      </c>
      <c r="L29" s="10"/>
      <c r="M29" s="10"/>
      <c r="N29" s="10"/>
      <c r="O29" s="10"/>
      <c r="P29" s="10"/>
      <c r="Q29" s="11"/>
      <c r="R29" s="10"/>
      <c r="S29" s="21"/>
    </row>
    <row r="30" spans="1:19" x14ac:dyDescent="0.25">
      <c r="A30" s="14">
        <v>133</v>
      </c>
      <c r="B30" s="6" t="s">
        <v>36</v>
      </c>
      <c r="C30" s="7">
        <v>6454084</v>
      </c>
      <c r="D30" s="7">
        <v>-2750000</v>
      </c>
      <c r="E30" s="8">
        <v>3704084</v>
      </c>
      <c r="F30" s="7">
        <v>1832717.31</v>
      </c>
      <c r="G30" s="7">
        <v>1832717.31</v>
      </c>
      <c r="H30" s="7">
        <v>1018166.61</v>
      </c>
      <c r="I30" s="7">
        <v>1018166.61</v>
      </c>
      <c r="J30" s="13">
        <f t="shared" si="1"/>
        <v>1871366.69</v>
      </c>
      <c r="K30" s="9">
        <f t="shared" si="2"/>
        <v>0.49478286939497051</v>
      </c>
    </row>
    <row r="31" spans="1:19" x14ac:dyDescent="0.25">
      <c r="A31" s="15">
        <v>13301</v>
      </c>
      <c r="B31" s="16" t="s">
        <v>37</v>
      </c>
      <c r="C31" s="17">
        <v>6454084</v>
      </c>
      <c r="D31" s="17">
        <v>-2750000</v>
      </c>
      <c r="E31" s="18">
        <v>3704084</v>
      </c>
      <c r="F31" s="17">
        <v>1832717.31</v>
      </c>
      <c r="G31" s="17">
        <v>1832717.31</v>
      </c>
      <c r="H31" s="17">
        <v>1018166.61</v>
      </c>
      <c r="I31" s="17">
        <v>1018166.61</v>
      </c>
      <c r="J31" s="19">
        <f t="shared" si="1"/>
        <v>1871366.69</v>
      </c>
      <c r="K31" s="9">
        <f t="shared" si="2"/>
        <v>0.49478286939497051</v>
      </c>
      <c r="L31" s="10"/>
      <c r="M31" s="10"/>
      <c r="N31" s="10"/>
      <c r="O31" s="10"/>
      <c r="P31" s="10"/>
      <c r="Q31" s="11"/>
      <c r="R31" s="10"/>
      <c r="S31" s="21"/>
    </row>
    <row r="32" spans="1:19" x14ac:dyDescent="0.25">
      <c r="A32" s="14">
        <v>134</v>
      </c>
      <c r="B32" s="6" t="s">
        <v>38</v>
      </c>
      <c r="C32" s="7">
        <v>152400</v>
      </c>
      <c r="D32" s="7">
        <v>0</v>
      </c>
      <c r="E32" s="8">
        <v>152400</v>
      </c>
      <c r="F32" s="7">
        <v>58800</v>
      </c>
      <c r="G32" s="7">
        <v>58800</v>
      </c>
      <c r="H32" s="7">
        <v>29400</v>
      </c>
      <c r="I32" s="7">
        <v>29400</v>
      </c>
      <c r="J32" s="13">
        <f t="shared" si="1"/>
        <v>93600</v>
      </c>
      <c r="K32" s="9">
        <f t="shared" si="2"/>
        <v>0.38582677165354329</v>
      </c>
      <c r="L32" s="10"/>
      <c r="M32" s="10"/>
      <c r="N32" s="10"/>
      <c r="O32" s="10"/>
      <c r="P32" s="10"/>
      <c r="Q32" s="11"/>
    </row>
    <row r="33" spans="1:19" x14ac:dyDescent="0.25">
      <c r="A33" s="15">
        <v>13403</v>
      </c>
      <c r="B33" s="16" t="s">
        <v>39</v>
      </c>
      <c r="C33" s="17">
        <v>152400</v>
      </c>
      <c r="D33" s="17">
        <v>0</v>
      </c>
      <c r="E33" s="18">
        <v>152400</v>
      </c>
      <c r="F33" s="17">
        <v>58800</v>
      </c>
      <c r="G33" s="17">
        <v>58800</v>
      </c>
      <c r="H33" s="17">
        <v>29400</v>
      </c>
      <c r="I33" s="17">
        <v>29400</v>
      </c>
      <c r="J33" s="19">
        <f t="shared" si="1"/>
        <v>93600</v>
      </c>
      <c r="K33" s="9">
        <f t="shared" si="2"/>
        <v>0.38582677165354329</v>
      </c>
      <c r="L33" s="10"/>
      <c r="M33" s="10"/>
      <c r="N33" s="10"/>
      <c r="O33" s="10"/>
      <c r="P33" s="10"/>
      <c r="Q33" s="11"/>
      <c r="R33" s="10"/>
      <c r="S33" s="21"/>
    </row>
    <row r="34" spans="1:19" x14ac:dyDescent="0.25">
      <c r="A34" s="12">
        <v>1400</v>
      </c>
      <c r="B34" s="6" t="s">
        <v>40</v>
      </c>
      <c r="C34" s="7">
        <v>33831943.189999998</v>
      </c>
      <c r="D34" s="7">
        <v>17695</v>
      </c>
      <c r="E34" s="8">
        <v>33849638.189999998</v>
      </c>
      <c r="F34" s="7">
        <v>17602509.039999999</v>
      </c>
      <c r="G34" s="7">
        <v>14559553.629999999</v>
      </c>
      <c r="H34" s="7">
        <v>10186429.75</v>
      </c>
      <c r="I34" s="7">
        <v>10109681.100000001</v>
      </c>
      <c r="J34" s="13">
        <f t="shared" si="1"/>
        <v>16247129.149999999</v>
      </c>
      <c r="K34" s="9">
        <f t="shared" si="2"/>
        <v>0.52002059641512521</v>
      </c>
      <c r="L34" s="10"/>
      <c r="M34" s="10"/>
      <c r="N34" s="10"/>
      <c r="O34" s="10"/>
      <c r="P34" s="10"/>
      <c r="Q34" s="11"/>
    </row>
    <row r="35" spans="1:19" x14ac:dyDescent="0.25">
      <c r="A35" s="14">
        <v>141</v>
      </c>
      <c r="B35" s="6" t="s">
        <v>41</v>
      </c>
      <c r="C35" s="7">
        <v>31796591.149999999</v>
      </c>
      <c r="D35" s="7">
        <v>30000</v>
      </c>
      <c r="E35" s="8">
        <v>31826591.149999999</v>
      </c>
      <c r="F35" s="7">
        <v>15937521.290000001</v>
      </c>
      <c r="G35" s="7">
        <v>13412858.019999998</v>
      </c>
      <c r="H35" s="7">
        <v>8865891.6699999999</v>
      </c>
      <c r="I35" s="7">
        <v>9291931.6099999994</v>
      </c>
      <c r="J35" s="13">
        <f t="shared" si="1"/>
        <v>15889069.859999998</v>
      </c>
      <c r="K35" s="9">
        <f t="shared" si="2"/>
        <v>0.50076117843993484</v>
      </c>
    </row>
    <row r="36" spans="1:19" x14ac:dyDescent="0.25">
      <c r="A36" s="15">
        <v>14101</v>
      </c>
      <c r="B36" s="16" t="s">
        <v>42</v>
      </c>
      <c r="C36" s="17">
        <v>2956822</v>
      </c>
      <c r="D36" s="17">
        <v>-280000</v>
      </c>
      <c r="E36" s="18">
        <v>2676822</v>
      </c>
      <c r="F36" s="17">
        <v>1285302.75</v>
      </c>
      <c r="G36" s="17">
        <v>1050920.82</v>
      </c>
      <c r="H36" s="17">
        <v>651376.56000000006</v>
      </c>
      <c r="I36" s="17">
        <v>536607.62</v>
      </c>
      <c r="J36" s="19">
        <f t="shared" si="1"/>
        <v>1391519.25</v>
      </c>
      <c r="K36" s="9">
        <f t="shared" si="2"/>
        <v>0.48015996207443007</v>
      </c>
      <c r="L36" s="10"/>
      <c r="M36" s="10"/>
      <c r="N36" s="10"/>
      <c r="O36" s="10"/>
      <c r="P36" s="10"/>
      <c r="Q36" s="11"/>
      <c r="R36" s="10"/>
      <c r="S36" s="21"/>
    </row>
    <row r="37" spans="1:19" x14ac:dyDescent="0.25">
      <c r="A37" s="15">
        <v>14106</v>
      </c>
      <c r="B37" s="16" t="s">
        <v>43</v>
      </c>
      <c r="C37" s="17">
        <v>18637008.149999999</v>
      </c>
      <c r="D37" s="17">
        <v>310000</v>
      </c>
      <c r="E37" s="18">
        <v>18947008.149999999</v>
      </c>
      <c r="F37" s="17">
        <v>9603833.6699999999</v>
      </c>
      <c r="G37" s="17">
        <v>8388433.2399999993</v>
      </c>
      <c r="H37" s="17">
        <v>5660674.6199999992</v>
      </c>
      <c r="I37" s="17">
        <v>4781820.03</v>
      </c>
      <c r="J37" s="19">
        <f t="shared" si="1"/>
        <v>9343174.4799999986</v>
      </c>
      <c r="K37" s="9">
        <f t="shared" si="2"/>
        <v>0.50687863719528725</v>
      </c>
      <c r="L37" s="10"/>
      <c r="M37" s="10"/>
      <c r="N37" s="10"/>
      <c r="O37" s="10"/>
      <c r="P37" s="10"/>
      <c r="Q37" s="11"/>
      <c r="R37" s="10"/>
      <c r="S37" s="21"/>
    </row>
    <row r="38" spans="1:19" x14ac:dyDescent="0.25">
      <c r="A38" s="15">
        <v>14109</v>
      </c>
      <c r="B38" s="16" t="s">
        <v>44</v>
      </c>
      <c r="C38" s="17">
        <v>10202761</v>
      </c>
      <c r="D38" s="17">
        <v>0</v>
      </c>
      <c r="E38" s="18">
        <v>10202761</v>
      </c>
      <c r="F38" s="17">
        <v>5048384.87</v>
      </c>
      <c r="G38" s="17">
        <v>3973503.96</v>
      </c>
      <c r="H38" s="17">
        <v>2553840.4900000002</v>
      </c>
      <c r="I38" s="17">
        <v>3973503.96</v>
      </c>
      <c r="J38" s="19">
        <f t="shared" si="1"/>
        <v>5154376.13</v>
      </c>
      <c r="K38" s="9">
        <f t="shared" si="2"/>
        <v>0.49480575601055443</v>
      </c>
      <c r="L38" s="10"/>
      <c r="M38" s="10"/>
      <c r="N38" s="10"/>
      <c r="O38" s="10"/>
      <c r="P38" s="10"/>
      <c r="Q38" s="11"/>
      <c r="R38" s="10"/>
      <c r="S38" s="21"/>
    </row>
    <row r="39" spans="1:19" x14ac:dyDescent="0.25">
      <c r="A39" s="14">
        <v>143</v>
      </c>
      <c r="B39" s="6" t="s">
        <v>45</v>
      </c>
      <c r="C39" s="7">
        <v>552000</v>
      </c>
      <c r="D39" s="7">
        <v>-300000</v>
      </c>
      <c r="E39" s="8">
        <v>252000</v>
      </c>
      <c r="F39" s="7">
        <v>128912.01</v>
      </c>
      <c r="G39" s="7">
        <v>128912.01</v>
      </c>
      <c r="H39" s="7">
        <v>66407.91</v>
      </c>
      <c r="I39" s="7">
        <v>66407.91</v>
      </c>
      <c r="J39" s="13">
        <f t="shared" si="1"/>
        <v>123087.99</v>
      </c>
      <c r="K39" s="9">
        <f t="shared" si="2"/>
        <v>0.51155559523809524</v>
      </c>
      <c r="L39" s="10"/>
      <c r="M39" s="10"/>
      <c r="N39" s="10"/>
      <c r="O39" s="10"/>
      <c r="P39" s="10"/>
      <c r="Q39" s="11"/>
    </row>
    <row r="40" spans="1:19" x14ac:dyDescent="0.25">
      <c r="A40" s="15">
        <v>14303</v>
      </c>
      <c r="B40" s="16" t="s">
        <v>46</v>
      </c>
      <c r="C40" s="17">
        <v>552000</v>
      </c>
      <c r="D40" s="17">
        <v>-300000</v>
      </c>
      <c r="E40" s="18">
        <v>252000</v>
      </c>
      <c r="F40" s="17">
        <v>128912.01</v>
      </c>
      <c r="G40" s="17">
        <v>128912.01</v>
      </c>
      <c r="H40" s="17">
        <v>66407.91</v>
      </c>
      <c r="I40" s="17">
        <v>66407.91</v>
      </c>
      <c r="J40" s="19">
        <f t="shared" si="1"/>
        <v>123087.99</v>
      </c>
      <c r="K40" s="9">
        <f t="shared" si="2"/>
        <v>0.51155559523809524</v>
      </c>
      <c r="L40" s="10"/>
      <c r="M40" s="10"/>
      <c r="N40" s="10"/>
      <c r="O40" s="10"/>
      <c r="P40" s="10"/>
      <c r="Q40" s="11"/>
      <c r="R40" s="10"/>
      <c r="S40" s="21"/>
    </row>
    <row r="41" spans="1:19" x14ac:dyDescent="0.25">
      <c r="A41" s="14">
        <v>144</v>
      </c>
      <c r="B41" s="6" t="s">
        <v>47</v>
      </c>
      <c r="C41" s="7">
        <v>1483352.04</v>
      </c>
      <c r="D41" s="7">
        <v>287695</v>
      </c>
      <c r="E41" s="8">
        <v>1771047.04</v>
      </c>
      <c r="F41" s="7">
        <v>1536075.7399999998</v>
      </c>
      <c r="G41" s="7">
        <v>1017783.6</v>
      </c>
      <c r="H41" s="7">
        <v>1254130.17</v>
      </c>
      <c r="I41" s="7">
        <v>751341.58</v>
      </c>
      <c r="J41" s="13">
        <f t="shared" si="1"/>
        <v>234971.30000000028</v>
      </c>
      <c r="K41" s="9">
        <f t="shared" si="2"/>
        <v>0.86732633595096364</v>
      </c>
    </row>
    <row r="42" spans="1:19" x14ac:dyDescent="0.25">
      <c r="A42" s="15">
        <v>14402</v>
      </c>
      <c r="B42" s="16" t="s">
        <v>48</v>
      </c>
      <c r="C42" s="17">
        <v>24255</v>
      </c>
      <c r="D42" s="17">
        <v>0</v>
      </c>
      <c r="E42" s="18">
        <v>24255</v>
      </c>
      <c r="F42" s="17">
        <v>13398</v>
      </c>
      <c r="G42" s="17">
        <v>13398</v>
      </c>
      <c r="H42" s="17">
        <v>6776</v>
      </c>
      <c r="I42" s="17">
        <v>6776</v>
      </c>
      <c r="J42" s="19">
        <f t="shared" si="1"/>
        <v>10857</v>
      </c>
      <c r="K42" s="9">
        <f t="shared" si="2"/>
        <v>0.55238095238095242</v>
      </c>
      <c r="L42" s="10"/>
      <c r="M42" s="10"/>
      <c r="N42" s="10"/>
      <c r="O42" s="10"/>
      <c r="P42" s="10"/>
      <c r="Q42" s="11"/>
      <c r="R42" s="10"/>
      <c r="S42" s="21"/>
    </row>
    <row r="43" spans="1:19" x14ac:dyDescent="0.25">
      <c r="A43" s="15">
        <v>14403</v>
      </c>
      <c r="B43" s="16" t="s">
        <v>49</v>
      </c>
      <c r="C43" s="17">
        <v>1452797.04</v>
      </c>
      <c r="D43" s="17">
        <v>287695</v>
      </c>
      <c r="E43" s="18">
        <v>1740492.04</v>
      </c>
      <c r="F43" s="17">
        <v>1520226.2399999998</v>
      </c>
      <c r="G43" s="17">
        <v>1001934.1</v>
      </c>
      <c r="H43" s="17">
        <v>1246125.67</v>
      </c>
      <c r="I43" s="17">
        <v>743337.08</v>
      </c>
      <c r="J43" s="19">
        <f t="shared" si="1"/>
        <v>220265.80000000028</v>
      </c>
      <c r="K43" s="9">
        <f t="shared" si="2"/>
        <v>0.8734462468440819</v>
      </c>
      <c r="L43" s="10"/>
      <c r="M43" s="10"/>
      <c r="N43" s="10"/>
      <c r="O43" s="10"/>
      <c r="P43" s="10"/>
      <c r="Q43" s="11"/>
      <c r="R43" s="10"/>
      <c r="S43" s="21"/>
    </row>
    <row r="44" spans="1:19" x14ac:dyDescent="0.25">
      <c r="A44" s="15">
        <v>14406</v>
      </c>
      <c r="B44" s="16" t="s">
        <v>50</v>
      </c>
      <c r="C44" s="17">
        <v>6300</v>
      </c>
      <c r="D44" s="17">
        <v>0</v>
      </c>
      <c r="E44" s="18">
        <v>6300</v>
      </c>
      <c r="F44" s="17">
        <v>2451.5</v>
      </c>
      <c r="G44" s="17">
        <v>2451.5</v>
      </c>
      <c r="H44" s="17">
        <v>1228.5</v>
      </c>
      <c r="I44" s="17">
        <v>1228.5</v>
      </c>
      <c r="J44" s="19">
        <f t="shared" si="1"/>
        <v>3848.5</v>
      </c>
      <c r="K44" s="9">
        <f t="shared" si="2"/>
        <v>0.38912698412698415</v>
      </c>
      <c r="L44" s="10"/>
      <c r="M44" s="10"/>
      <c r="N44" s="10"/>
      <c r="O44" s="10"/>
      <c r="P44" s="10"/>
      <c r="Q44" s="11"/>
      <c r="R44" s="10"/>
      <c r="S44" s="21"/>
    </row>
    <row r="45" spans="1:19" x14ac:dyDescent="0.25">
      <c r="A45" s="12">
        <v>1500</v>
      </c>
      <c r="B45" s="6" t="s">
        <v>51</v>
      </c>
      <c r="C45" s="7">
        <v>30941255.32</v>
      </c>
      <c r="D45" s="7">
        <v>-3868000</v>
      </c>
      <c r="E45" s="8">
        <v>27073255.32</v>
      </c>
      <c r="F45" s="7">
        <f>+F46+F48+F51+F54</f>
        <v>12425271.739999998</v>
      </c>
      <c r="G45" s="7">
        <v>12380599.09</v>
      </c>
      <c r="H45" s="7">
        <f>+H46+H48+H51+H54</f>
        <v>6378580.7300000004</v>
      </c>
      <c r="I45" s="7">
        <v>6305476.040000001</v>
      </c>
      <c r="J45" s="13">
        <f>+E45-F45</f>
        <v>14647983.580000002</v>
      </c>
      <c r="K45" s="9">
        <f t="shared" si="2"/>
        <v>0.45895004472628004</v>
      </c>
      <c r="L45" s="10"/>
      <c r="M45" s="10"/>
      <c r="N45" s="10"/>
      <c r="O45" s="10"/>
      <c r="P45" s="10"/>
      <c r="Q45" s="11"/>
    </row>
    <row r="46" spans="1:19" ht="22.5" x14ac:dyDescent="0.25">
      <c r="A46" s="14">
        <v>151</v>
      </c>
      <c r="B46" s="6" t="s">
        <v>52</v>
      </c>
      <c r="C46" s="7">
        <v>4420870</v>
      </c>
      <c r="D46" s="7">
        <v>390000</v>
      </c>
      <c r="E46" s="8">
        <v>4810870</v>
      </c>
      <c r="F46" s="7">
        <v>2402265.02</v>
      </c>
      <c r="G46" s="7">
        <v>2357592.3699999996</v>
      </c>
      <c r="H46" s="7">
        <v>1255566.3400000001</v>
      </c>
      <c r="I46" s="7">
        <v>1182461.6499999999</v>
      </c>
      <c r="J46" s="13">
        <f t="shared" si="1"/>
        <v>2408604.98</v>
      </c>
      <c r="K46" s="9">
        <f t="shared" si="2"/>
        <v>0.49934107967997471</v>
      </c>
      <c r="L46" s="10"/>
      <c r="M46" s="10"/>
      <c r="N46" s="10"/>
      <c r="O46" s="10"/>
      <c r="P46" s="10"/>
      <c r="Q46" s="11"/>
    </row>
    <row r="47" spans="1:19" x14ac:dyDescent="0.25">
      <c r="A47" s="15">
        <v>15101</v>
      </c>
      <c r="B47" s="16" t="s">
        <v>53</v>
      </c>
      <c r="C47" s="17">
        <v>4420870</v>
      </c>
      <c r="D47" s="17">
        <v>390000</v>
      </c>
      <c r="E47" s="18">
        <v>4810870</v>
      </c>
      <c r="F47" s="17">
        <v>2402265.02</v>
      </c>
      <c r="G47" s="17">
        <v>2357592.3699999996</v>
      </c>
      <c r="H47" s="17">
        <v>1255566.3400000001</v>
      </c>
      <c r="I47" s="17">
        <v>1182461.6499999999</v>
      </c>
      <c r="J47" s="19">
        <f t="shared" si="1"/>
        <v>2408604.98</v>
      </c>
      <c r="K47" s="9">
        <f t="shared" si="2"/>
        <v>0.49934107967997471</v>
      </c>
      <c r="L47" s="10"/>
      <c r="M47" s="10"/>
      <c r="N47" s="10"/>
      <c r="O47" s="10"/>
      <c r="P47" s="10"/>
      <c r="Q47" s="11"/>
      <c r="R47" s="10"/>
      <c r="S47" s="21"/>
    </row>
    <row r="48" spans="1:19" x14ac:dyDescent="0.25">
      <c r="A48" s="14">
        <v>152</v>
      </c>
      <c r="B48" s="6" t="s">
        <v>54</v>
      </c>
      <c r="C48" s="7">
        <v>2371535.42</v>
      </c>
      <c r="D48" s="7">
        <v>0</v>
      </c>
      <c r="E48" s="8">
        <v>2371535.42</v>
      </c>
      <c r="F48" s="7">
        <f>+F49+F50</f>
        <v>400419.9</v>
      </c>
      <c r="G48" s="7">
        <v>400419.9</v>
      </c>
      <c r="H48" s="7"/>
      <c r="I48" s="7">
        <v>0</v>
      </c>
      <c r="J48" s="13">
        <f t="shared" si="1"/>
        <v>1971115.52</v>
      </c>
      <c r="K48" s="9">
        <f t="shared" si="2"/>
        <v>0.16884415751209822</v>
      </c>
      <c r="L48" s="10"/>
      <c r="M48" s="10"/>
      <c r="N48" s="10"/>
      <c r="O48" s="10"/>
      <c r="P48" s="10"/>
      <c r="Q48" s="11"/>
    </row>
    <row r="49" spans="1:19" x14ac:dyDescent="0.25">
      <c r="A49" s="15">
        <v>15201</v>
      </c>
      <c r="B49" s="16" t="s">
        <v>55</v>
      </c>
      <c r="C49" s="17">
        <v>192408.42</v>
      </c>
      <c r="D49" s="17">
        <v>0</v>
      </c>
      <c r="E49" s="18">
        <v>192408.42</v>
      </c>
      <c r="F49" s="17">
        <v>151090.5</v>
      </c>
      <c r="G49" s="17">
        <v>151090.5</v>
      </c>
      <c r="H49" s="17">
        <v>0</v>
      </c>
      <c r="I49" s="17">
        <v>0</v>
      </c>
      <c r="J49" s="19">
        <f t="shared" si="1"/>
        <v>41317.920000000013</v>
      </c>
      <c r="K49" s="9">
        <f t="shared" si="2"/>
        <v>0.7852592937460845</v>
      </c>
      <c r="L49" s="10"/>
      <c r="M49" s="10"/>
      <c r="N49" s="10"/>
      <c r="O49" s="10"/>
      <c r="P49" s="10"/>
      <c r="Q49" s="11"/>
      <c r="R49" s="10"/>
      <c r="S49" s="21"/>
    </row>
    <row r="50" spans="1:19" x14ac:dyDescent="0.25">
      <c r="A50" s="15">
        <v>15202</v>
      </c>
      <c r="B50" s="16" t="s">
        <v>56</v>
      </c>
      <c r="C50" s="17">
        <v>2179127</v>
      </c>
      <c r="D50" s="17">
        <v>0</v>
      </c>
      <c r="E50" s="18">
        <v>2179127</v>
      </c>
      <c r="F50" s="17">
        <v>249329.4</v>
      </c>
      <c r="G50" s="17">
        <v>249329.4</v>
      </c>
      <c r="H50" s="17"/>
      <c r="I50" s="17">
        <v>0</v>
      </c>
      <c r="J50" s="19">
        <f t="shared" si="1"/>
        <v>1929797.6</v>
      </c>
      <c r="K50" s="9">
        <f t="shared" si="2"/>
        <v>0.11441710373007172</v>
      </c>
      <c r="L50" s="10"/>
      <c r="M50" s="10"/>
      <c r="N50" s="10"/>
      <c r="O50" s="10"/>
      <c r="P50" s="10"/>
      <c r="Q50" s="11"/>
      <c r="R50" s="10"/>
      <c r="S50" s="21"/>
    </row>
    <row r="51" spans="1:19" x14ac:dyDescent="0.25">
      <c r="A51" s="14">
        <v>154</v>
      </c>
      <c r="B51" s="6" t="s">
        <v>57</v>
      </c>
      <c r="C51" s="7">
        <v>801902</v>
      </c>
      <c r="D51" s="7">
        <v>190000</v>
      </c>
      <c r="E51" s="8">
        <v>991902</v>
      </c>
      <c r="F51" s="7">
        <v>575573.29</v>
      </c>
      <c r="G51" s="7">
        <v>575573.29</v>
      </c>
      <c r="H51" s="7">
        <v>386026.19</v>
      </c>
      <c r="I51" s="7">
        <v>386026.19</v>
      </c>
      <c r="J51" s="13">
        <f t="shared" si="1"/>
        <v>416328.70999999996</v>
      </c>
      <c r="K51" s="9">
        <f t="shared" si="2"/>
        <v>0.5802723353718412</v>
      </c>
    </row>
    <row r="52" spans="1:19" x14ac:dyDescent="0.25">
      <c r="A52" s="15">
        <v>15409</v>
      </c>
      <c r="B52" s="16" t="s">
        <v>58</v>
      </c>
      <c r="C52" s="17"/>
      <c r="D52" s="17">
        <v>160000</v>
      </c>
      <c r="E52" s="18">
        <v>160000</v>
      </c>
      <c r="F52" s="17">
        <v>159755.51999999999</v>
      </c>
      <c r="G52" s="17">
        <v>159755.51999999999</v>
      </c>
      <c r="H52" s="17">
        <v>159755.51999999999</v>
      </c>
      <c r="I52" s="17">
        <v>159755.51999999999</v>
      </c>
      <c r="J52" s="19">
        <f t="shared" si="1"/>
        <v>244.48000000001048</v>
      </c>
      <c r="K52" s="9">
        <f t="shared" si="2"/>
        <v>0.99847199999999992</v>
      </c>
      <c r="L52" s="10"/>
      <c r="M52" s="10"/>
      <c r="N52" s="10"/>
      <c r="O52" s="10"/>
      <c r="P52" s="10"/>
      <c r="Q52" s="11"/>
      <c r="R52" s="10"/>
      <c r="S52" s="21"/>
    </row>
    <row r="53" spans="1:19" x14ac:dyDescent="0.25">
      <c r="A53" s="15">
        <v>15419</v>
      </c>
      <c r="B53" s="16" t="s">
        <v>59</v>
      </c>
      <c r="C53" s="17">
        <v>801902</v>
      </c>
      <c r="D53" s="17">
        <v>30000</v>
      </c>
      <c r="E53" s="18">
        <v>831902</v>
      </c>
      <c r="F53" s="17">
        <v>415817.77</v>
      </c>
      <c r="G53" s="17">
        <v>415817.77</v>
      </c>
      <c r="H53" s="17">
        <v>226270.67</v>
      </c>
      <c r="I53" s="17">
        <v>226270.67</v>
      </c>
      <c r="J53" s="19">
        <f t="shared" si="1"/>
        <v>416084.23</v>
      </c>
      <c r="K53" s="9">
        <f t="shared" si="2"/>
        <v>0.49983984892451278</v>
      </c>
      <c r="L53" s="10"/>
      <c r="M53" s="10"/>
      <c r="N53" s="10"/>
      <c r="O53" s="10"/>
      <c r="P53" s="10"/>
      <c r="Q53" s="11"/>
      <c r="R53" s="10"/>
      <c r="S53" s="21"/>
    </row>
    <row r="54" spans="1:19" x14ac:dyDescent="0.25">
      <c r="A54" s="14">
        <v>159</v>
      </c>
      <c r="B54" s="6" t="s">
        <v>51</v>
      </c>
      <c r="C54" s="7">
        <v>23346947.899999999</v>
      </c>
      <c r="D54" s="7">
        <v>-4448000</v>
      </c>
      <c r="E54" s="8">
        <v>18898947.899999999</v>
      </c>
      <c r="F54" s="7">
        <v>9047013.5299999993</v>
      </c>
      <c r="G54" s="7">
        <v>9047013.5299999993</v>
      </c>
      <c r="H54" s="7">
        <v>4736988.2</v>
      </c>
      <c r="I54" s="7">
        <v>4736988.2</v>
      </c>
      <c r="J54" s="13">
        <f t="shared" si="1"/>
        <v>9851934.3699999992</v>
      </c>
      <c r="K54" s="9">
        <f t="shared" si="2"/>
        <v>0.47870461244035706</v>
      </c>
    </row>
    <row r="55" spans="1:19" x14ac:dyDescent="0.25">
      <c r="A55" s="15">
        <v>15901</v>
      </c>
      <c r="B55" s="16" t="s">
        <v>60</v>
      </c>
      <c r="C55" s="17">
        <v>23346947.899999999</v>
      </c>
      <c r="D55" s="17">
        <v>-4448000</v>
      </c>
      <c r="E55" s="18">
        <v>18898947.899999999</v>
      </c>
      <c r="F55" s="17">
        <v>9047013.5299999993</v>
      </c>
      <c r="G55" s="17">
        <v>9047013.5299999993</v>
      </c>
      <c r="H55" s="17">
        <v>4736988.2</v>
      </c>
      <c r="I55" s="17">
        <v>4736988.2</v>
      </c>
      <c r="J55" s="19">
        <f t="shared" si="1"/>
        <v>9851934.3699999992</v>
      </c>
      <c r="K55" s="9">
        <f t="shared" si="2"/>
        <v>0.47870461244035706</v>
      </c>
      <c r="L55" s="10"/>
      <c r="M55" s="10"/>
      <c r="N55" s="10"/>
      <c r="O55" s="10"/>
      <c r="P55" s="10"/>
      <c r="Q55" s="11"/>
      <c r="R55" s="10"/>
      <c r="S55" s="21"/>
    </row>
    <row r="56" spans="1:19" x14ac:dyDescent="0.25">
      <c r="A56" s="23">
        <v>1700</v>
      </c>
      <c r="B56" s="6" t="s">
        <v>61</v>
      </c>
      <c r="C56" s="7">
        <v>350000</v>
      </c>
      <c r="D56" s="7">
        <v>-60000</v>
      </c>
      <c r="E56" s="8">
        <f>+C56+D56</f>
        <v>290000</v>
      </c>
      <c r="F56" s="7">
        <v>130820</v>
      </c>
      <c r="G56" s="7">
        <v>130820</v>
      </c>
      <c r="H56" s="7">
        <v>53750</v>
      </c>
      <c r="I56" s="7">
        <v>53750</v>
      </c>
      <c r="J56" s="13">
        <f t="shared" si="1"/>
        <v>159180</v>
      </c>
      <c r="K56" s="9">
        <f t="shared" si="2"/>
        <v>0.45110344827586207</v>
      </c>
    </row>
    <row r="57" spans="1:19" x14ac:dyDescent="0.25">
      <c r="A57" s="23">
        <v>171</v>
      </c>
      <c r="B57" s="6" t="s">
        <v>62</v>
      </c>
      <c r="C57" s="7">
        <v>350000</v>
      </c>
      <c r="D57" s="7">
        <v>-60000</v>
      </c>
      <c r="E57" s="8">
        <f>+C57+D57</f>
        <v>290000</v>
      </c>
      <c r="F57" s="7">
        <v>130820</v>
      </c>
      <c r="G57" s="7">
        <v>130820</v>
      </c>
      <c r="H57" s="7">
        <v>53750</v>
      </c>
      <c r="I57" s="7">
        <v>53750</v>
      </c>
      <c r="J57" s="13">
        <f t="shared" si="1"/>
        <v>159180</v>
      </c>
      <c r="K57" s="9">
        <f t="shared" si="2"/>
        <v>0.45110344827586207</v>
      </c>
    </row>
    <row r="58" spans="1:19" x14ac:dyDescent="0.25">
      <c r="A58" s="24">
        <v>17104</v>
      </c>
      <c r="B58" s="24" t="s">
        <v>63</v>
      </c>
      <c r="C58" s="17">
        <v>350000</v>
      </c>
      <c r="D58" s="17">
        <v>-60000</v>
      </c>
      <c r="E58" s="18">
        <v>290000</v>
      </c>
      <c r="F58" s="17">
        <v>130820</v>
      </c>
      <c r="G58" s="17">
        <v>130820</v>
      </c>
      <c r="H58" s="17">
        <v>53750</v>
      </c>
      <c r="I58" s="17">
        <v>53750</v>
      </c>
      <c r="J58" s="19">
        <f t="shared" si="1"/>
        <v>159180</v>
      </c>
      <c r="K58" s="9">
        <f t="shared" si="2"/>
        <v>0.45110344827586207</v>
      </c>
      <c r="L58" s="10"/>
      <c r="M58" s="10"/>
      <c r="N58" s="10"/>
      <c r="O58" s="10"/>
      <c r="P58" s="10"/>
      <c r="Q58" s="11"/>
      <c r="R58" s="10"/>
      <c r="S58" s="21"/>
    </row>
    <row r="59" spans="1:19" x14ac:dyDescent="0.25">
      <c r="A59" s="15"/>
      <c r="B59" s="16"/>
      <c r="C59" s="7">
        <v>0</v>
      </c>
      <c r="D59" s="7">
        <v>0</v>
      </c>
      <c r="E59" s="8">
        <v>0</v>
      </c>
      <c r="F59" s="7">
        <v>0</v>
      </c>
      <c r="G59" s="7">
        <v>0</v>
      </c>
      <c r="H59" s="7">
        <v>0</v>
      </c>
      <c r="I59" s="7">
        <v>0</v>
      </c>
      <c r="J59" s="13">
        <f t="shared" si="1"/>
        <v>0</v>
      </c>
      <c r="K59" s="9"/>
    </row>
    <row r="60" spans="1:19" x14ac:dyDescent="0.25">
      <c r="A60" s="5">
        <v>2000</v>
      </c>
      <c r="B60" s="6" t="s">
        <v>64</v>
      </c>
      <c r="C60" s="7">
        <v>24250307.73</v>
      </c>
      <c r="D60" s="7">
        <v>319002</v>
      </c>
      <c r="E60" s="8">
        <v>24323876.73</v>
      </c>
      <c r="F60" s="7">
        <v>11416469.82</v>
      </c>
      <c r="G60" s="7">
        <v>8196633.1499999994</v>
      </c>
      <c r="H60" s="7">
        <v>6482109.6999999993</v>
      </c>
      <c r="I60" s="7">
        <v>5433685.0900000008</v>
      </c>
      <c r="J60" s="13">
        <f t="shared" si="1"/>
        <v>12907406.91</v>
      </c>
      <c r="K60" s="9">
        <f t="shared" si="2"/>
        <v>0.46935239586703825</v>
      </c>
      <c r="L60" s="10"/>
      <c r="M60" s="10"/>
      <c r="N60" s="10"/>
      <c r="O60" s="10"/>
      <c r="P60" s="10"/>
      <c r="Q60" s="11"/>
    </row>
    <row r="61" spans="1:19" ht="22.5" x14ac:dyDescent="0.25">
      <c r="A61" s="12">
        <v>2100</v>
      </c>
      <c r="B61" s="6" t="s">
        <v>65</v>
      </c>
      <c r="C61" s="7">
        <v>1899230.8</v>
      </c>
      <c r="D61" s="7">
        <v>256074</v>
      </c>
      <c r="E61" s="8">
        <v>2213133.7999999998</v>
      </c>
      <c r="F61" s="7">
        <v>774702.48</v>
      </c>
      <c r="G61" s="7">
        <v>676780.3</v>
      </c>
      <c r="H61" s="7">
        <v>400097.17</v>
      </c>
      <c r="I61" s="7">
        <v>422137.87</v>
      </c>
      <c r="J61" s="13">
        <f t="shared" si="1"/>
        <v>1438431.3199999998</v>
      </c>
      <c r="K61" s="9">
        <f t="shared" si="2"/>
        <v>0.35004773773732073</v>
      </c>
    </row>
    <row r="62" spans="1:19" x14ac:dyDescent="0.25">
      <c r="A62" s="14">
        <v>211</v>
      </c>
      <c r="B62" s="6" t="s">
        <v>66</v>
      </c>
      <c r="C62" s="7">
        <v>655002.26</v>
      </c>
      <c r="D62" s="7">
        <v>105700</v>
      </c>
      <c r="E62" s="8">
        <v>872727.26</v>
      </c>
      <c r="F62" s="7">
        <v>294703.89</v>
      </c>
      <c r="G62" s="7">
        <v>289095.09000000003</v>
      </c>
      <c r="H62" s="7">
        <v>137363.74</v>
      </c>
      <c r="I62" s="7">
        <v>202039.18</v>
      </c>
      <c r="J62" s="13">
        <f t="shared" si="1"/>
        <v>578023.37</v>
      </c>
      <c r="K62" s="9">
        <f t="shared" si="2"/>
        <v>0.33768154554952257</v>
      </c>
      <c r="L62" s="10"/>
      <c r="M62" s="10"/>
      <c r="N62" s="10"/>
      <c r="O62" s="10"/>
      <c r="P62" s="10"/>
      <c r="Q62" s="11"/>
    </row>
    <row r="63" spans="1:19" x14ac:dyDescent="0.25">
      <c r="A63" s="15">
        <v>21101</v>
      </c>
      <c r="B63" s="16" t="s">
        <v>66</v>
      </c>
      <c r="C63" s="17">
        <v>655002.26</v>
      </c>
      <c r="D63" s="17">
        <v>105700</v>
      </c>
      <c r="E63" s="18">
        <v>872727.26</v>
      </c>
      <c r="F63" s="17">
        <v>294703.89</v>
      </c>
      <c r="G63" s="17">
        <v>289095.09000000003</v>
      </c>
      <c r="H63" s="17">
        <v>137363.74</v>
      </c>
      <c r="I63" s="17">
        <v>202039.18</v>
      </c>
      <c r="J63" s="19">
        <f t="shared" si="1"/>
        <v>578023.37</v>
      </c>
      <c r="K63" s="20">
        <f t="shared" si="2"/>
        <v>0.33768154554952257</v>
      </c>
      <c r="L63" s="10"/>
      <c r="M63" s="10"/>
      <c r="N63" s="10"/>
      <c r="O63" s="10"/>
      <c r="P63" s="10"/>
      <c r="Q63" s="11"/>
      <c r="R63" s="10"/>
      <c r="S63" s="21"/>
    </row>
    <row r="64" spans="1:19" x14ac:dyDescent="0.25">
      <c r="A64" s="14">
        <v>212</v>
      </c>
      <c r="B64" s="6" t="s">
        <v>67</v>
      </c>
      <c r="C64" s="7">
        <v>141104</v>
      </c>
      <c r="D64" s="7">
        <v>10000</v>
      </c>
      <c r="E64" s="8">
        <v>111719</v>
      </c>
      <c r="F64" s="7">
        <v>70263.050000000017</v>
      </c>
      <c r="G64" s="7">
        <v>45450.63</v>
      </c>
      <c r="H64" s="7">
        <v>45032.200000000004</v>
      </c>
      <c r="I64" s="7">
        <v>26302.699999999997</v>
      </c>
      <c r="J64" s="13">
        <f t="shared" si="1"/>
        <v>41455.949999999983</v>
      </c>
      <c r="K64" s="9">
        <f t="shared" si="2"/>
        <v>0.62892659261182093</v>
      </c>
      <c r="L64" s="10"/>
      <c r="M64" s="10"/>
      <c r="N64" s="10"/>
      <c r="O64" s="10"/>
      <c r="P64" s="10"/>
      <c r="Q64" s="11"/>
    </row>
    <row r="65" spans="1:19" x14ac:dyDescent="0.25">
      <c r="A65" s="15">
        <v>21201</v>
      </c>
      <c r="B65" s="16" t="s">
        <v>67</v>
      </c>
      <c r="C65" s="17">
        <v>141104</v>
      </c>
      <c r="D65" s="17">
        <v>10000</v>
      </c>
      <c r="E65" s="18">
        <v>111719</v>
      </c>
      <c r="F65" s="17">
        <v>70263.050000000017</v>
      </c>
      <c r="G65" s="17">
        <v>45450.63</v>
      </c>
      <c r="H65" s="17">
        <v>45032.200000000004</v>
      </c>
      <c r="I65" s="17">
        <v>26302.699999999997</v>
      </c>
      <c r="J65" s="19">
        <f t="shared" si="1"/>
        <v>41455.949999999983</v>
      </c>
      <c r="K65" s="9">
        <f t="shared" si="2"/>
        <v>0.62892659261182093</v>
      </c>
      <c r="L65" s="10"/>
      <c r="M65" s="10"/>
      <c r="N65" s="10"/>
      <c r="O65" s="10"/>
      <c r="P65" s="10"/>
      <c r="Q65" s="11"/>
      <c r="R65" s="10"/>
      <c r="S65" s="21"/>
    </row>
    <row r="66" spans="1:19" ht="22.5" x14ac:dyDescent="0.25">
      <c r="A66" s="14">
        <v>214</v>
      </c>
      <c r="B66" s="6" t="s">
        <v>68</v>
      </c>
      <c r="C66" s="7">
        <v>710634.26</v>
      </c>
      <c r="D66" s="7">
        <v>67000</v>
      </c>
      <c r="E66" s="8">
        <v>780801.26</v>
      </c>
      <c r="F66" s="7">
        <v>191982.9</v>
      </c>
      <c r="G66" s="7">
        <v>142432.20000000001</v>
      </c>
      <c r="H66" s="7">
        <v>107094.77</v>
      </c>
      <c r="I66" s="7">
        <v>100439.23</v>
      </c>
      <c r="J66" s="13">
        <f t="shared" si="1"/>
        <v>588818.36</v>
      </c>
      <c r="K66" s="9">
        <f>+F66/E66</f>
        <v>0.24587934194675862</v>
      </c>
      <c r="L66" s="10"/>
      <c r="M66" s="10"/>
      <c r="N66" s="10"/>
      <c r="O66" s="10"/>
      <c r="P66" s="10"/>
      <c r="Q66" s="11"/>
    </row>
    <row r="67" spans="1:19" ht="22.5" x14ac:dyDescent="0.25">
      <c r="A67" s="15">
        <v>21401</v>
      </c>
      <c r="B67" s="16" t="s">
        <v>69</v>
      </c>
      <c r="C67" s="17">
        <v>710634.26</v>
      </c>
      <c r="D67" s="17">
        <v>67000</v>
      </c>
      <c r="E67" s="18">
        <v>780801.26</v>
      </c>
      <c r="F67" s="17">
        <v>191982.9</v>
      </c>
      <c r="G67" s="17">
        <v>142432.20000000001</v>
      </c>
      <c r="H67" s="17">
        <v>107094.77</v>
      </c>
      <c r="I67" s="17">
        <v>100439.23</v>
      </c>
      <c r="J67" s="19">
        <f t="shared" si="1"/>
        <v>588818.36</v>
      </c>
      <c r="K67" s="9">
        <f t="shared" si="2"/>
        <v>0.24587934194675862</v>
      </c>
      <c r="L67" s="10"/>
      <c r="M67" s="10"/>
      <c r="N67" s="10"/>
      <c r="O67" s="10"/>
      <c r="P67" s="10"/>
      <c r="Q67" s="11"/>
      <c r="R67" s="10"/>
      <c r="S67" s="21"/>
    </row>
    <row r="68" spans="1:19" x14ac:dyDescent="0.25">
      <c r="A68" s="14">
        <v>215</v>
      </c>
      <c r="B68" s="6" t="s">
        <v>70</v>
      </c>
      <c r="C68" s="7">
        <v>21500</v>
      </c>
      <c r="D68" s="7">
        <v>0</v>
      </c>
      <c r="E68" s="8">
        <v>24363</v>
      </c>
      <c r="F68" s="7">
        <v>1983</v>
      </c>
      <c r="G68" s="7">
        <v>1983</v>
      </c>
      <c r="H68" s="7">
        <v>1899</v>
      </c>
      <c r="I68" s="7">
        <v>1899</v>
      </c>
      <c r="J68" s="13">
        <f t="shared" si="1"/>
        <v>22380</v>
      </c>
      <c r="K68" s="9">
        <f t="shared" si="2"/>
        <v>8.1393917005294913E-2</v>
      </c>
      <c r="L68" s="10"/>
      <c r="M68" s="10"/>
      <c r="N68" s="10"/>
      <c r="O68" s="10"/>
      <c r="P68" s="10"/>
      <c r="Q68" s="11"/>
    </row>
    <row r="69" spans="1:19" x14ac:dyDescent="0.25">
      <c r="A69" s="15">
        <v>21501</v>
      </c>
      <c r="B69" s="16" t="s">
        <v>71</v>
      </c>
      <c r="C69" s="17">
        <v>21500</v>
      </c>
      <c r="D69" s="17">
        <v>0</v>
      </c>
      <c r="E69" s="18">
        <v>24363</v>
      </c>
      <c r="F69" s="17">
        <v>1983</v>
      </c>
      <c r="G69" s="17">
        <v>1983</v>
      </c>
      <c r="H69" s="17">
        <v>1899</v>
      </c>
      <c r="I69" s="17">
        <v>1899</v>
      </c>
      <c r="J69" s="19">
        <f t="shared" si="1"/>
        <v>22380</v>
      </c>
      <c r="K69" s="9">
        <f t="shared" si="2"/>
        <v>8.1393917005294913E-2</v>
      </c>
      <c r="L69" s="10"/>
      <c r="M69" s="10"/>
      <c r="N69" s="10"/>
      <c r="O69" s="10"/>
      <c r="P69" s="10"/>
      <c r="Q69" s="11"/>
      <c r="R69" s="10"/>
      <c r="S69" s="21"/>
    </row>
    <row r="70" spans="1:19" x14ac:dyDescent="0.25">
      <c r="A70" s="14">
        <v>216</v>
      </c>
      <c r="B70" s="6" t="s">
        <v>72</v>
      </c>
      <c r="C70" s="7">
        <v>233299.56</v>
      </c>
      <c r="D70" s="7">
        <v>5000</v>
      </c>
      <c r="E70" s="8">
        <v>224126.56</v>
      </c>
      <c r="F70" s="7">
        <v>73949.64</v>
      </c>
      <c r="G70" s="7">
        <v>55999.38</v>
      </c>
      <c r="H70" s="7">
        <v>44240.46</v>
      </c>
      <c r="I70" s="7">
        <v>26990.76</v>
      </c>
      <c r="J70" s="13">
        <f t="shared" si="1"/>
        <v>150176.91999999998</v>
      </c>
      <c r="K70" s="9">
        <f t="shared" si="2"/>
        <v>0.32994590199394486</v>
      </c>
    </row>
    <row r="71" spans="1:19" x14ac:dyDescent="0.25">
      <c r="A71" s="15">
        <v>21601</v>
      </c>
      <c r="B71" s="16" t="s">
        <v>72</v>
      </c>
      <c r="C71" s="17">
        <v>233299.56</v>
      </c>
      <c r="D71" s="17">
        <v>5000</v>
      </c>
      <c r="E71" s="18">
        <v>224126.56</v>
      </c>
      <c r="F71" s="17">
        <v>73949.64</v>
      </c>
      <c r="G71" s="17">
        <v>55999.38</v>
      </c>
      <c r="H71" s="17">
        <v>44240.46</v>
      </c>
      <c r="I71" s="17">
        <v>26990.76</v>
      </c>
      <c r="J71" s="19">
        <f t="shared" si="1"/>
        <v>150176.91999999998</v>
      </c>
      <c r="K71" s="9">
        <f t="shared" si="2"/>
        <v>0.32994590199394486</v>
      </c>
      <c r="L71" s="10"/>
      <c r="M71" s="10"/>
      <c r="N71" s="10"/>
      <c r="O71" s="10"/>
      <c r="P71" s="10"/>
      <c r="Q71" s="11"/>
      <c r="R71" s="10"/>
      <c r="S71" s="21"/>
    </row>
    <row r="72" spans="1:19" ht="22.5" x14ac:dyDescent="0.25">
      <c r="A72" s="14">
        <v>218</v>
      </c>
      <c r="B72" s="6" t="s">
        <v>73</v>
      </c>
      <c r="C72" s="7">
        <v>137690.72</v>
      </c>
      <c r="D72" s="7">
        <v>68374</v>
      </c>
      <c r="E72" s="8">
        <v>199396.72</v>
      </c>
      <c r="F72" s="7">
        <v>141820</v>
      </c>
      <c r="G72" s="7">
        <v>141820</v>
      </c>
      <c r="H72" s="7">
        <v>64467</v>
      </c>
      <c r="I72" s="7">
        <v>64467</v>
      </c>
      <c r="J72" s="13">
        <f t="shared" si="1"/>
        <v>57576.72</v>
      </c>
      <c r="K72" s="9">
        <f t="shared" si="2"/>
        <v>0.71124540062644959</v>
      </c>
      <c r="L72" s="10"/>
      <c r="M72" s="10"/>
      <c r="N72" s="10"/>
      <c r="O72" s="10"/>
      <c r="P72" s="10"/>
      <c r="Q72" s="11"/>
    </row>
    <row r="73" spans="1:19" x14ac:dyDescent="0.25">
      <c r="A73" s="15">
        <v>21801</v>
      </c>
      <c r="B73" s="16" t="s">
        <v>74</v>
      </c>
      <c r="C73" s="17">
        <v>132746.72</v>
      </c>
      <c r="D73" s="17">
        <v>15500</v>
      </c>
      <c r="E73" s="18">
        <v>141578.72</v>
      </c>
      <c r="F73" s="17">
        <v>116958</v>
      </c>
      <c r="G73" s="17">
        <v>116958</v>
      </c>
      <c r="H73" s="17">
        <v>39605</v>
      </c>
      <c r="I73" s="17">
        <v>39605</v>
      </c>
      <c r="J73" s="19">
        <f t="shared" si="1"/>
        <v>24620.720000000001</v>
      </c>
      <c r="K73" s="9">
        <f t="shared" si="2"/>
        <v>0.82609872444107424</v>
      </c>
      <c r="L73" s="10"/>
      <c r="M73" s="10"/>
      <c r="N73" s="10"/>
      <c r="O73" s="10"/>
      <c r="P73" s="10"/>
      <c r="Q73" s="11"/>
      <c r="R73" s="10"/>
      <c r="S73" s="21"/>
    </row>
    <row r="74" spans="1:19" x14ac:dyDescent="0.25">
      <c r="A74" s="15">
        <v>21802</v>
      </c>
      <c r="B74" s="16" t="s">
        <v>75</v>
      </c>
      <c r="C74" s="17">
        <v>4944</v>
      </c>
      <c r="D74" s="17">
        <v>52874</v>
      </c>
      <c r="E74" s="18">
        <v>57818</v>
      </c>
      <c r="F74" s="17">
        <v>24862</v>
      </c>
      <c r="G74" s="17">
        <v>24862</v>
      </c>
      <c r="H74" s="17">
        <v>24862</v>
      </c>
      <c r="I74" s="17">
        <v>24862</v>
      </c>
      <c r="J74" s="19">
        <f t="shared" si="1"/>
        <v>32956</v>
      </c>
      <c r="K74" s="9">
        <f t="shared" si="2"/>
        <v>0.430004496869487</v>
      </c>
      <c r="L74" s="10"/>
      <c r="M74" s="10"/>
      <c r="N74" s="10"/>
      <c r="O74" s="10"/>
      <c r="P74" s="10"/>
      <c r="Q74" s="11"/>
      <c r="R74" s="10"/>
      <c r="S74" s="21"/>
    </row>
    <row r="75" spans="1:19" x14ac:dyDescent="0.25">
      <c r="A75" s="12">
        <v>2200</v>
      </c>
      <c r="B75" s="6" t="s">
        <v>76</v>
      </c>
      <c r="C75" s="7">
        <v>1132790.04</v>
      </c>
      <c r="D75" s="7">
        <v>-314500</v>
      </c>
      <c r="E75" s="8">
        <v>684946.04</v>
      </c>
      <c r="F75" s="7">
        <v>337016.8</v>
      </c>
      <c r="G75" s="7">
        <v>293392.7</v>
      </c>
      <c r="H75" s="7">
        <v>182035.04</v>
      </c>
      <c r="I75" s="7">
        <v>173461.11</v>
      </c>
      <c r="J75" s="13">
        <f t="shared" si="1"/>
        <v>347929.24000000005</v>
      </c>
      <c r="K75" s="9">
        <f t="shared" si="2"/>
        <v>0.49203408782391089</v>
      </c>
      <c r="L75" s="10"/>
      <c r="M75" s="10"/>
      <c r="N75" s="10"/>
      <c r="O75" s="10"/>
      <c r="P75" s="10"/>
      <c r="Q75" s="11"/>
    </row>
    <row r="76" spans="1:19" x14ac:dyDescent="0.25">
      <c r="A76" s="14">
        <v>221</v>
      </c>
      <c r="B76" s="6" t="s">
        <v>77</v>
      </c>
      <c r="C76" s="7">
        <v>1124389.04</v>
      </c>
      <c r="D76" s="7">
        <v>-325000</v>
      </c>
      <c r="E76" s="8">
        <v>669577.04</v>
      </c>
      <c r="F76" s="7">
        <v>330541.57</v>
      </c>
      <c r="G76" s="7">
        <v>286917.47000000003</v>
      </c>
      <c r="H76" s="7">
        <v>178566.04</v>
      </c>
      <c r="I76" s="7">
        <v>169992.11</v>
      </c>
      <c r="J76" s="13">
        <f t="shared" ref="J76:J139" si="3">+E76-F76</f>
        <v>339035.47000000003</v>
      </c>
      <c r="K76" s="9">
        <f t="shared" ref="K76:K139" si="4">+F76/E76</f>
        <v>0.49365726459198778</v>
      </c>
    </row>
    <row r="77" spans="1:19" ht="22.5" x14ac:dyDescent="0.25">
      <c r="A77" s="15">
        <v>22101</v>
      </c>
      <c r="B77" s="16" t="s">
        <v>78</v>
      </c>
      <c r="C77" s="17">
        <v>883862.36</v>
      </c>
      <c r="D77" s="17">
        <v>-255000</v>
      </c>
      <c r="E77" s="18">
        <v>529561.36</v>
      </c>
      <c r="F77" s="17">
        <v>283183.5</v>
      </c>
      <c r="G77" s="17">
        <v>268313.39999999997</v>
      </c>
      <c r="H77" s="17">
        <v>154348.97</v>
      </c>
      <c r="I77" s="17">
        <v>158429.03999999998</v>
      </c>
      <c r="J77" s="19">
        <f t="shared" si="3"/>
        <v>246377.86</v>
      </c>
      <c r="K77" s="9">
        <f t="shared" si="4"/>
        <v>0.5347510626530606</v>
      </c>
      <c r="L77" s="10"/>
      <c r="M77" s="10"/>
      <c r="N77" s="10"/>
      <c r="O77" s="10"/>
      <c r="P77" s="10"/>
      <c r="Q77" s="11"/>
      <c r="R77" s="10"/>
      <c r="S77" s="21"/>
    </row>
    <row r="78" spans="1:19" x14ac:dyDescent="0.25">
      <c r="A78" s="15">
        <v>22106</v>
      </c>
      <c r="B78" s="16" t="s">
        <v>79</v>
      </c>
      <c r="C78" s="17">
        <v>240526.68</v>
      </c>
      <c r="D78" s="17">
        <v>-70000</v>
      </c>
      <c r="E78" s="18">
        <v>140015.67999999999</v>
      </c>
      <c r="F78" s="17">
        <v>47358.07</v>
      </c>
      <c r="G78" s="17">
        <v>18604.07</v>
      </c>
      <c r="H78" s="17">
        <v>24217.070000000003</v>
      </c>
      <c r="I78" s="17">
        <v>11563.070000000002</v>
      </c>
      <c r="J78" s="19">
        <f t="shared" si="3"/>
        <v>92657.609999999986</v>
      </c>
      <c r="K78" s="9">
        <f t="shared" si="4"/>
        <v>0.33823404635823645</v>
      </c>
      <c r="L78" s="10"/>
      <c r="M78" s="10"/>
      <c r="N78" s="10"/>
      <c r="O78" s="10"/>
      <c r="P78" s="10"/>
      <c r="Q78" s="11"/>
      <c r="R78" s="10"/>
      <c r="S78" s="21"/>
    </row>
    <row r="79" spans="1:19" x14ac:dyDescent="0.25">
      <c r="A79" s="14">
        <v>223</v>
      </c>
      <c r="B79" s="6" t="s">
        <v>80</v>
      </c>
      <c r="C79" s="7">
        <v>8401</v>
      </c>
      <c r="D79" s="7">
        <v>10500</v>
      </c>
      <c r="E79" s="8">
        <v>15369</v>
      </c>
      <c r="F79" s="7">
        <v>6475.23</v>
      </c>
      <c r="G79" s="7">
        <v>6475.23</v>
      </c>
      <c r="H79" s="7">
        <v>3469</v>
      </c>
      <c r="I79" s="7">
        <v>3469</v>
      </c>
      <c r="J79" s="13">
        <f t="shared" si="3"/>
        <v>8893.77</v>
      </c>
      <c r="K79" s="9">
        <f t="shared" si="4"/>
        <v>0.42131758735116143</v>
      </c>
    </row>
    <row r="80" spans="1:19" x14ac:dyDescent="0.25">
      <c r="A80" s="15">
        <v>22301</v>
      </c>
      <c r="B80" s="16" t="s">
        <v>80</v>
      </c>
      <c r="C80" s="17">
        <v>8401</v>
      </c>
      <c r="D80" s="17">
        <v>10500</v>
      </c>
      <c r="E80" s="18">
        <v>15369</v>
      </c>
      <c r="F80" s="17">
        <v>6475.23</v>
      </c>
      <c r="G80" s="17">
        <v>6475.23</v>
      </c>
      <c r="H80" s="17">
        <v>3469</v>
      </c>
      <c r="I80" s="17">
        <v>3469</v>
      </c>
      <c r="J80" s="19">
        <f t="shared" si="3"/>
        <v>8893.77</v>
      </c>
      <c r="K80" s="9">
        <f t="shared" si="4"/>
        <v>0.42131758735116143</v>
      </c>
      <c r="L80" s="10"/>
      <c r="M80" s="10"/>
      <c r="N80" s="10"/>
      <c r="O80" s="10"/>
      <c r="P80" s="10"/>
      <c r="Q80" s="11"/>
      <c r="R80" s="10"/>
      <c r="S80" s="21"/>
    </row>
    <row r="81" spans="1:19" ht="22.5" x14ac:dyDescent="0.25">
      <c r="A81" s="12">
        <v>2300</v>
      </c>
      <c r="B81" s="6" t="s">
        <v>81</v>
      </c>
      <c r="C81" s="7">
        <v>7099668.79</v>
      </c>
      <c r="D81" s="7">
        <v>406428</v>
      </c>
      <c r="E81" s="8">
        <v>7506096.79</v>
      </c>
      <c r="F81" s="7">
        <v>3832669.49</v>
      </c>
      <c r="G81" s="7">
        <v>2226241.2999999998</v>
      </c>
      <c r="H81" s="7">
        <v>1911696.09</v>
      </c>
      <c r="I81" s="7">
        <v>1415668.7999999998</v>
      </c>
      <c r="J81" s="13">
        <f t="shared" si="3"/>
        <v>3673427.3</v>
      </c>
      <c r="K81" s="9">
        <f t="shared" si="4"/>
        <v>0.51060752308790835</v>
      </c>
      <c r="L81" s="10"/>
      <c r="M81" s="10"/>
      <c r="N81" s="10"/>
      <c r="O81" s="10"/>
      <c r="P81" s="10"/>
      <c r="Q81" s="11"/>
    </row>
    <row r="82" spans="1:19" x14ac:dyDescent="0.25">
      <c r="A82" s="14">
        <v>239</v>
      </c>
      <c r="B82" s="6" t="s">
        <v>82</v>
      </c>
      <c r="C82" s="7">
        <v>7099668.79</v>
      </c>
      <c r="D82" s="7">
        <v>406428</v>
      </c>
      <c r="E82" s="8">
        <v>7506096.79</v>
      </c>
      <c r="F82" s="7">
        <v>3832669.49</v>
      </c>
      <c r="G82" s="7">
        <v>2226241.2999999998</v>
      </c>
      <c r="H82" s="7">
        <v>1911696.09</v>
      </c>
      <c r="I82" s="7">
        <v>1415668.7999999998</v>
      </c>
      <c r="J82" s="13">
        <f t="shared" si="3"/>
        <v>3673427.3</v>
      </c>
      <c r="K82" s="9">
        <f t="shared" si="4"/>
        <v>0.51060752308790835</v>
      </c>
    </row>
    <row r="83" spans="1:19" x14ac:dyDescent="0.25">
      <c r="A83" s="15">
        <v>23901</v>
      </c>
      <c r="B83" s="16" t="s">
        <v>82</v>
      </c>
      <c r="C83" s="17">
        <v>7099668.79</v>
      </c>
      <c r="D83" s="17">
        <v>406428</v>
      </c>
      <c r="E83" s="18">
        <v>7506096.79</v>
      </c>
      <c r="F83" s="17">
        <v>3832669.49</v>
      </c>
      <c r="G83" s="17">
        <v>2226241.2999999998</v>
      </c>
      <c r="H83" s="17">
        <v>1911696.09</v>
      </c>
      <c r="I83" s="17">
        <v>1415668.7999999998</v>
      </c>
      <c r="J83" s="19">
        <f t="shared" si="3"/>
        <v>3673427.3</v>
      </c>
      <c r="K83" s="9">
        <f t="shared" si="4"/>
        <v>0.51060752308790835</v>
      </c>
      <c r="L83" s="10"/>
      <c r="M83" s="10"/>
      <c r="N83" s="10"/>
      <c r="O83" s="10"/>
      <c r="P83" s="10"/>
      <c r="Q83" s="11"/>
      <c r="R83" s="10"/>
      <c r="S83" s="21"/>
    </row>
    <row r="84" spans="1:19" ht="22.5" x14ac:dyDescent="0.25">
      <c r="A84" s="12">
        <v>2400</v>
      </c>
      <c r="B84" s="6" t="s">
        <v>83</v>
      </c>
      <c r="C84" s="7">
        <v>554677.34</v>
      </c>
      <c r="D84" s="7">
        <v>190000</v>
      </c>
      <c r="E84" s="8">
        <v>753639.34</v>
      </c>
      <c r="F84" s="7">
        <v>318422.63000000006</v>
      </c>
      <c r="G84" s="7">
        <v>311136.59999999998</v>
      </c>
      <c r="H84" s="7">
        <v>207657.62000000002</v>
      </c>
      <c r="I84" s="7">
        <v>218685.59</v>
      </c>
      <c r="J84" s="13">
        <f t="shared" si="3"/>
        <v>435216.7099999999</v>
      </c>
      <c r="K84" s="9">
        <f t="shared" si="4"/>
        <v>0.42251328068940786</v>
      </c>
    </row>
    <row r="85" spans="1:19" x14ac:dyDescent="0.25">
      <c r="A85" s="14">
        <v>242</v>
      </c>
      <c r="B85" s="6" t="s">
        <v>84</v>
      </c>
      <c r="C85" s="7">
        <v>165099</v>
      </c>
      <c r="D85" s="7">
        <v>140000</v>
      </c>
      <c r="E85" s="8">
        <v>305099</v>
      </c>
      <c r="F85" s="7">
        <v>140981.02000000002</v>
      </c>
      <c r="G85" s="7">
        <v>133039.01</v>
      </c>
      <c r="H85" s="7">
        <v>130218.81</v>
      </c>
      <c r="I85" s="7">
        <v>124782.8</v>
      </c>
      <c r="J85" s="13">
        <f t="shared" si="3"/>
        <v>164117.97999999998</v>
      </c>
      <c r="K85" s="9">
        <f t="shared" si="4"/>
        <v>0.46208286490614525</v>
      </c>
      <c r="L85" s="10"/>
      <c r="M85" s="10"/>
      <c r="N85" s="10"/>
      <c r="O85" s="10"/>
      <c r="P85" s="10"/>
      <c r="Q85" s="11"/>
    </row>
    <row r="86" spans="1:19" x14ac:dyDescent="0.25">
      <c r="A86" s="15">
        <v>24201</v>
      </c>
      <c r="B86" s="16" t="s">
        <v>84</v>
      </c>
      <c r="C86" s="17">
        <v>165099</v>
      </c>
      <c r="D86" s="17">
        <v>140000</v>
      </c>
      <c r="E86" s="18">
        <v>305099</v>
      </c>
      <c r="F86" s="17">
        <v>140981.02000000002</v>
      </c>
      <c r="G86" s="17">
        <v>133039.01</v>
      </c>
      <c r="H86" s="17">
        <v>130218.81</v>
      </c>
      <c r="I86" s="17">
        <v>124782.8</v>
      </c>
      <c r="J86" s="19">
        <f t="shared" si="3"/>
        <v>164117.97999999998</v>
      </c>
      <c r="K86" s="9">
        <f t="shared" si="4"/>
        <v>0.46208286490614525</v>
      </c>
      <c r="L86" s="10"/>
      <c r="M86" s="10"/>
      <c r="N86" s="10"/>
      <c r="O86" s="10"/>
      <c r="P86" s="10"/>
      <c r="Q86" s="11"/>
      <c r="R86" s="10"/>
      <c r="S86" s="21"/>
    </row>
    <row r="87" spans="1:19" x14ac:dyDescent="0.25">
      <c r="A87" s="14">
        <v>246</v>
      </c>
      <c r="B87" s="6" t="s">
        <v>85</v>
      </c>
      <c r="C87" s="7">
        <v>359578.33999999997</v>
      </c>
      <c r="D87" s="7">
        <v>50000</v>
      </c>
      <c r="E87" s="8">
        <v>409017.33999999997</v>
      </c>
      <c r="F87" s="7">
        <v>164269.32999999999</v>
      </c>
      <c r="G87" s="7">
        <v>164925.30999999997</v>
      </c>
      <c r="H87" s="7">
        <v>64266.529999999992</v>
      </c>
      <c r="I87" s="7">
        <v>80730.509999999995</v>
      </c>
      <c r="J87" s="13">
        <f t="shared" si="3"/>
        <v>244748.00999999998</v>
      </c>
      <c r="K87" s="9">
        <f t="shared" si="4"/>
        <v>0.4016194765728025</v>
      </c>
    </row>
    <row r="88" spans="1:19" x14ac:dyDescent="0.25">
      <c r="A88" s="15">
        <v>24601</v>
      </c>
      <c r="B88" s="16" t="s">
        <v>85</v>
      </c>
      <c r="C88" s="17">
        <v>359578.33999999997</v>
      </c>
      <c r="D88" s="17">
        <v>50000</v>
      </c>
      <c r="E88" s="18">
        <v>409017.33999999997</v>
      </c>
      <c r="F88" s="17">
        <v>164269.32999999999</v>
      </c>
      <c r="G88" s="17">
        <v>164925.30999999997</v>
      </c>
      <c r="H88" s="17">
        <v>64266.529999999992</v>
      </c>
      <c r="I88" s="17">
        <v>80730.509999999995</v>
      </c>
      <c r="J88" s="19">
        <f t="shared" si="3"/>
        <v>244748.00999999998</v>
      </c>
      <c r="K88" s="9">
        <f t="shared" si="4"/>
        <v>0.4016194765728025</v>
      </c>
      <c r="L88" s="10"/>
      <c r="M88" s="10"/>
      <c r="N88" s="10"/>
      <c r="O88" s="10"/>
      <c r="P88" s="10"/>
      <c r="Q88" s="11"/>
      <c r="R88" s="10"/>
      <c r="S88" s="21"/>
    </row>
    <row r="89" spans="1:19" ht="22.5" x14ac:dyDescent="0.25">
      <c r="A89" s="14">
        <v>249</v>
      </c>
      <c r="B89" s="6" t="s">
        <v>86</v>
      </c>
      <c r="C89" s="7">
        <v>30000</v>
      </c>
      <c r="D89" s="7">
        <v>0</v>
      </c>
      <c r="E89" s="8">
        <v>39523</v>
      </c>
      <c r="F89" s="7">
        <v>13172.28</v>
      </c>
      <c r="G89" s="7">
        <v>13172.28</v>
      </c>
      <c r="H89" s="7">
        <v>13172.28</v>
      </c>
      <c r="I89" s="7">
        <v>13172.28</v>
      </c>
      <c r="J89" s="13">
        <f t="shared" si="3"/>
        <v>26350.720000000001</v>
      </c>
      <c r="K89" s="9">
        <f t="shared" si="4"/>
        <v>0.3332813804620095</v>
      </c>
    </row>
    <row r="90" spans="1:19" x14ac:dyDescent="0.25">
      <c r="A90" s="15">
        <v>24901</v>
      </c>
      <c r="B90" s="16" t="s">
        <v>86</v>
      </c>
      <c r="C90" s="17">
        <v>30000</v>
      </c>
      <c r="D90" s="17">
        <v>0</v>
      </c>
      <c r="E90" s="18">
        <v>39523</v>
      </c>
      <c r="F90" s="17">
        <v>13172.28</v>
      </c>
      <c r="G90" s="17">
        <v>13172.28</v>
      </c>
      <c r="H90" s="17">
        <v>13172.28</v>
      </c>
      <c r="I90" s="17">
        <v>13172.28</v>
      </c>
      <c r="J90" s="19">
        <f t="shared" si="3"/>
        <v>26350.720000000001</v>
      </c>
      <c r="K90" s="9">
        <f t="shared" si="4"/>
        <v>0.3332813804620095</v>
      </c>
      <c r="L90" s="10"/>
      <c r="M90" s="10"/>
      <c r="N90" s="10"/>
      <c r="O90" s="10"/>
      <c r="P90" s="10"/>
      <c r="Q90" s="11"/>
      <c r="R90" s="10"/>
      <c r="S90" s="21"/>
    </row>
    <row r="91" spans="1:19" ht="22.5" x14ac:dyDescent="0.25">
      <c r="A91" s="12">
        <v>2500</v>
      </c>
      <c r="B91" s="6" t="s">
        <v>87</v>
      </c>
      <c r="C91" s="7">
        <v>3464838</v>
      </c>
      <c r="D91" s="7">
        <v>-9000</v>
      </c>
      <c r="E91" s="8">
        <v>3454590</v>
      </c>
      <c r="F91" s="7">
        <v>1113289.76</v>
      </c>
      <c r="G91" s="7">
        <v>586789.8899999999</v>
      </c>
      <c r="H91" s="7">
        <v>708211.67999999993</v>
      </c>
      <c r="I91" s="7">
        <v>501351.17999999993</v>
      </c>
      <c r="J91" s="13">
        <f t="shared" si="3"/>
        <v>2341300.2400000002</v>
      </c>
      <c r="K91" s="9">
        <f t="shared" si="4"/>
        <v>0.32226393291244404</v>
      </c>
    </row>
    <row r="92" spans="1:19" x14ac:dyDescent="0.25">
      <c r="A92" s="14">
        <v>251</v>
      </c>
      <c r="B92" s="6" t="s">
        <v>88</v>
      </c>
      <c r="C92" s="7"/>
      <c r="D92" s="7">
        <v>21000</v>
      </c>
      <c r="E92" s="8">
        <v>21000</v>
      </c>
      <c r="F92" s="7">
        <v>10097.799999999999</v>
      </c>
      <c r="G92" s="7">
        <v>10097.799999999999</v>
      </c>
      <c r="H92" s="7">
        <v>10097.799999999999</v>
      </c>
      <c r="I92" s="7">
        <v>10097.799999999999</v>
      </c>
      <c r="J92" s="13">
        <f t="shared" si="3"/>
        <v>10902.2</v>
      </c>
      <c r="K92" s="9">
        <f t="shared" si="4"/>
        <v>0.48084761904761902</v>
      </c>
    </row>
    <row r="93" spans="1:19" x14ac:dyDescent="0.25">
      <c r="A93" s="15">
        <v>25101</v>
      </c>
      <c r="B93" s="16" t="s">
        <v>88</v>
      </c>
      <c r="C93" s="17"/>
      <c r="D93" s="17">
        <v>21000</v>
      </c>
      <c r="E93" s="18">
        <v>21000</v>
      </c>
      <c r="F93" s="17">
        <v>10097.799999999999</v>
      </c>
      <c r="G93" s="17">
        <v>10097.799999999999</v>
      </c>
      <c r="H93" s="17">
        <v>10097.799999999999</v>
      </c>
      <c r="I93" s="17">
        <v>10097.799999999999</v>
      </c>
      <c r="J93" s="19">
        <f t="shared" si="3"/>
        <v>10902.2</v>
      </c>
      <c r="K93" s="9">
        <f t="shared" si="4"/>
        <v>0.48084761904761902</v>
      </c>
      <c r="L93" s="10"/>
      <c r="M93" s="10"/>
      <c r="N93" s="10"/>
      <c r="O93" s="10"/>
      <c r="P93" s="10"/>
      <c r="Q93" s="11"/>
      <c r="R93" s="10"/>
      <c r="S93" s="21"/>
    </row>
    <row r="94" spans="1:19" x14ac:dyDescent="0.25">
      <c r="A94" s="14">
        <v>253</v>
      </c>
      <c r="B94" s="6" t="s">
        <v>89</v>
      </c>
      <c r="C94" s="7">
        <v>17698</v>
      </c>
      <c r="D94" s="7">
        <v>0</v>
      </c>
      <c r="E94" s="8">
        <v>16450</v>
      </c>
      <c r="F94" s="7">
        <v>5860.9</v>
      </c>
      <c r="G94" s="7">
        <v>5860.9</v>
      </c>
      <c r="H94" s="7">
        <v>4618.8999999999996</v>
      </c>
      <c r="I94" s="7">
        <v>4618.8999999999996</v>
      </c>
      <c r="J94" s="13">
        <f t="shared" si="3"/>
        <v>10589.1</v>
      </c>
      <c r="K94" s="9">
        <f t="shared" si="4"/>
        <v>0.35628571428571426</v>
      </c>
      <c r="L94" s="10"/>
      <c r="M94" s="10"/>
      <c r="N94" s="10"/>
      <c r="O94" s="10"/>
      <c r="P94" s="10"/>
      <c r="Q94" s="11"/>
    </row>
    <row r="95" spans="1:19" x14ac:dyDescent="0.25">
      <c r="A95" s="15">
        <v>25301</v>
      </c>
      <c r="B95" s="16" t="s">
        <v>89</v>
      </c>
      <c r="C95" s="17">
        <v>17698</v>
      </c>
      <c r="D95" s="17">
        <v>0</v>
      </c>
      <c r="E95" s="18">
        <v>16450</v>
      </c>
      <c r="F95" s="17">
        <v>5860.9</v>
      </c>
      <c r="G95" s="17">
        <v>5860.9</v>
      </c>
      <c r="H95" s="17">
        <v>4618.8999999999996</v>
      </c>
      <c r="I95" s="17">
        <v>4618.8999999999996</v>
      </c>
      <c r="J95" s="19">
        <f t="shared" si="3"/>
        <v>10589.1</v>
      </c>
      <c r="K95" s="9">
        <f t="shared" si="4"/>
        <v>0.35628571428571426</v>
      </c>
      <c r="L95" s="10"/>
      <c r="M95" s="10"/>
      <c r="N95" s="10"/>
      <c r="O95" s="10"/>
      <c r="P95" s="10"/>
      <c r="Q95" s="11"/>
      <c r="R95" s="10"/>
      <c r="S95" s="21"/>
    </row>
    <row r="96" spans="1:19" x14ac:dyDescent="0.25">
      <c r="A96" s="14">
        <v>259</v>
      </c>
      <c r="B96" s="6" t="s">
        <v>90</v>
      </c>
      <c r="C96" s="7">
        <v>3447140</v>
      </c>
      <c r="D96" s="7">
        <v>-30000</v>
      </c>
      <c r="E96" s="8">
        <v>3417140</v>
      </c>
      <c r="F96" s="7">
        <v>1097331.06</v>
      </c>
      <c r="G96" s="7">
        <v>570831.18999999994</v>
      </c>
      <c r="H96" s="7">
        <v>693494.98</v>
      </c>
      <c r="I96" s="7">
        <v>486634.48</v>
      </c>
      <c r="J96" s="13">
        <f t="shared" si="3"/>
        <v>2319808.94</v>
      </c>
      <c r="K96" s="9">
        <f t="shared" si="4"/>
        <v>0.32112557870031666</v>
      </c>
    </row>
    <row r="97" spans="1:19" x14ac:dyDescent="0.25">
      <c r="A97" s="15">
        <v>25901</v>
      </c>
      <c r="B97" s="16" t="s">
        <v>90</v>
      </c>
      <c r="C97" s="17">
        <v>3447140</v>
      </c>
      <c r="D97" s="17">
        <v>-30000</v>
      </c>
      <c r="E97" s="18">
        <v>3417140</v>
      </c>
      <c r="F97" s="17">
        <v>1097331.06</v>
      </c>
      <c r="G97" s="17">
        <v>570831.18999999994</v>
      </c>
      <c r="H97" s="17">
        <v>693494.98</v>
      </c>
      <c r="I97" s="17">
        <v>486634.48</v>
      </c>
      <c r="J97" s="19">
        <f t="shared" si="3"/>
        <v>2319808.94</v>
      </c>
      <c r="K97" s="9">
        <f t="shared" si="4"/>
        <v>0.32112557870031666</v>
      </c>
      <c r="L97" s="10"/>
      <c r="M97" s="10"/>
      <c r="N97" s="10"/>
      <c r="O97" s="10"/>
      <c r="P97" s="10"/>
      <c r="Q97" s="11"/>
      <c r="R97" s="10"/>
      <c r="S97" s="21"/>
    </row>
    <row r="98" spans="1:19" x14ac:dyDescent="0.25">
      <c r="A98" s="12">
        <v>2600</v>
      </c>
      <c r="B98" s="6" t="s">
        <v>91</v>
      </c>
      <c r="C98" s="7">
        <v>6059947.04</v>
      </c>
      <c r="D98" s="7">
        <v>91000</v>
      </c>
      <c r="E98" s="8">
        <v>6203119.04</v>
      </c>
      <c r="F98" s="7">
        <v>3150007.9000000004</v>
      </c>
      <c r="G98" s="7">
        <v>2958039.5300000003</v>
      </c>
      <c r="H98" s="7">
        <v>1706238.48</v>
      </c>
      <c r="I98" s="7">
        <v>1876901.0099999998</v>
      </c>
      <c r="J98" s="13">
        <f t="shared" si="3"/>
        <v>3053111.1399999997</v>
      </c>
      <c r="K98" s="9">
        <f t="shared" si="4"/>
        <v>0.50781032569060613</v>
      </c>
    </row>
    <row r="99" spans="1:19" x14ac:dyDescent="0.25">
      <c r="A99" s="14">
        <v>261</v>
      </c>
      <c r="B99" s="6" t="s">
        <v>91</v>
      </c>
      <c r="C99" s="7">
        <v>6059947.04</v>
      </c>
      <c r="D99" s="7">
        <v>91000</v>
      </c>
      <c r="E99" s="8">
        <v>6203119.04</v>
      </c>
      <c r="F99" s="7">
        <v>3150007.9000000004</v>
      </c>
      <c r="G99" s="7">
        <v>2958039.5300000003</v>
      </c>
      <c r="H99" s="7">
        <v>1706238.48</v>
      </c>
      <c r="I99" s="7">
        <v>1876901.0099999998</v>
      </c>
      <c r="J99" s="13">
        <f t="shared" si="3"/>
        <v>3053111.1399999997</v>
      </c>
      <c r="K99" s="9">
        <f t="shared" si="4"/>
        <v>0.50781032569060613</v>
      </c>
      <c r="L99" s="10"/>
      <c r="M99" s="10"/>
      <c r="N99" s="10"/>
      <c r="O99" s="10"/>
      <c r="P99" s="10"/>
      <c r="Q99" s="11"/>
    </row>
    <row r="100" spans="1:19" x14ac:dyDescent="0.25">
      <c r="A100" s="15">
        <v>26101</v>
      </c>
      <c r="B100" s="16" t="s">
        <v>92</v>
      </c>
      <c r="C100" s="17">
        <v>5628731.8399999999</v>
      </c>
      <c r="D100" s="17">
        <v>205000</v>
      </c>
      <c r="E100" s="18">
        <v>5906082.8399999999</v>
      </c>
      <c r="F100" s="17">
        <v>3003860.7199999997</v>
      </c>
      <c r="G100" s="17">
        <v>2814997.3</v>
      </c>
      <c r="H100" s="17">
        <v>1629513.1400000001</v>
      </c>
      <c r="I100" s="17">
        <v>1786466.54</v>
      </c>
      <c r="J100" s="19">
        <f t="shared" si="3"/>
        <v>2902222.12</v>
      </c>
      <c r="K100" s="9">
        <f t="shared" si="4"/>
        <v>0.50860456945436272</v>
      </c>
      <c r="L100" s="10"/>
      <c r="M100" s="10"/>
      <c r="N100" s="10"/>
      <c r="O100" s="10"/>
      <c r="P100" s="10"/>
      <c r="Q100" s="11"/>
      <c r="R100" s="10"/>
      <c r="S100" s="21"/>
    </row>
    <row r="101" spans="1:19" x14ac:dyDescent="0.25">
      <c r="A101" s="15">
        <v>26102</v>
      </c>
      <c r="B101" s="16" t="s">
        <v>93</v>
      </c>
      <c r="C101" s="17">
        <v>431215.2</v>
      </c>
      <c r="D101" s="17">
        <v>-114000</v>
      </c>
      <c r="E101" s="18">
        <v>297036.2</v>
      </c>
      <c r="F101" s="17">
        <v>146147.18</v>
      </c>
      <c r="G101" s="17">
        <v>143042.23000000001</v>
      </c>
      <c r="H101" s="17">
        <v>76725.34</v>
      </c>
      <c r="I101" s="17">
        <v>90434.469999999987</v>
      </c>
      <c r="J101" s="19">
        <f t="shared" si="3"/>
        <v>150889.02000000002</v>
      </c>
      <c r="K101" s="9">
        <f t="shared" si="4"/>
        <v>0.4920180772579234</v>
      </c>
      <c r="L101" s="10"/>
      <c r="M101" s="10"/>
      <c r="N101" s="10"/>
      <c r="O101" s="10"/>
      <c r="P101" s="10"/>
      <c r="Q101" s="11"/>
      <c r="R101" s="10"/>
      <c r="S101" s="21"/>
    </row>
    <row r="102" spans="1:19" ht="22.5" x14ac:dyDescent="0.25">
      <c r="A102" s="12">
        <v>2700</v>
      </c>
      <c r="B102" s="6" t="s">
        <v>94</v>
      </c>
      <c r="C102" s="7">
        <v>1962838.09</v>
      </c>
      <c r="D102" s="7">
        <v>-237000</v>
      </c>
      <c r="E102" s="8">
        <v>1718147.09</v>
      </c>
      <c r="F102" s="7">
        <v>727708.82</v>
      </c>
      <c r="G102" s="7">
        <v>171167.63999999998</v>
      </c>
      <c r="H102" s="7">
        <v>697035.79999999993</v>
      </c>
      <c r="I102" s="7">
        <v>143835.24</v>
      </c>
      <c r="J102" s="13">
        <f t="shared" si="3"/>
        <v>990438.27000000014</v>
      </c>
      <c r="K102" s="9">
        <f t="shared" si="4"/>
        <v>0.42354279458110883</v>
      </c>
    </row>
    <row r="103" spans="1:19" x14ac:dyDescent="0.25">
      <c r="A103" s="14">
        <v>271</v>
      </c>
      <c r="B103" s="6" t="s">
        <v>95</v>
      </c>
      <c r="C103" s="7">
        <v>1697083</v>
      </c>
      <c r="D103" s="7">
        <v>-167000</v>
      </c>
      <c r="E103" s="8">
        <v>1530083</v>
      </c>
      <c r="F103" s="7">
        <v>657803.38</v>
      </c>
      <c r="G103" s="7">
        <v>128870.20000000001</v>
      </c>
      <c r="H103" s="7">
        <v>645372.79999999993</v>
      </c>
      <c r="I103" s="7">
        <v>117458.28</v>
      </c>
      <c r="J103" s="13">
        <f t="shared" si="3"/>
        <v>872279.62</v>
      </c>
      <c r="K103" s="9">
        <f t="shared" si="4"/>
        <v>0.42991352756680518</v>
      </c>
    </row>
    <row r="104" spans="1:19" x14ac:dyDescent="0.25">
      <c r="A104" s="15">
        <v>27101</v>
      </c>
      <c r="B104" s="16" t="s">
        <v>95</v>
      </c>
      <c r="C104" s="17">
        <v>1697083</v>
      </c>
      <c r="D104" s="17">
        <v>-167000</v>
      </c>
      <c r="E104" s="18">
        <v>1530083</v>
      </c>
      <c r="F104" s="17">
        <v>657803.38</v>
      </c>
      <c r="G104" s="17">
        <v>128870.20000000001</v>
      </c>
      <c r="H104" s="17">
        <v>645372.79999999993</v>
      </c>
      <c r="I104" s="17">
        <v>117458.28</v>
      </c>
      <c r="J104" s="19">
        <f t="shared" si="3"/>
        <v>872279.62</v>
      </c>
      <c r="K104" s="9">
        <f t="shared" si="4"/>
        <v>0.42991352756680518</v>
      </c>
      <c r="L104" s="10"/>
      <c r="M104" s="10"/>
      <c r="N104" s="10"/>
      <c r="O104" s="10"/>
      <c r="P104" s="10"/>
      <c r="Q104" s="11"/>
      <c r="R104" s="10"/>
      <c r="S104" s="21"/>
    </row>
    <row r="105" spans="1:19" x14ac:dyDescent="0.25">
      <c r="A105" s="14">
        <v>272</v>
      </c>
      <c r="B105" s="6" t="s">
        <v>96</v>
      </c>
      <c r="C105" s="7">
        <v>235755.09</v>
      </c>
      <c r="D105" s="7">
        <v>-70000</v>
      </c>
      <c r="E105" s="8">
        <v>145755.09</v>
      </c>
      <c r="F105" s="7">
        <v>50465.440000000002</v>
      </c>
      <c r="G105" s="7">
        <v>22857.439999999999</v>
      </c>
      <c r="H105" s="7">
        <v>32223</v>
      </c>
      <c r="I105" s="7">
        <v>6936.96</v>
      </c>
      <c r="J105" s="13">
        <f t="shared" si="3"/>
        <v>95289.65</v>
      </c>
      <c r="K105" s="9">
        <f t="shared" si="4"/>
        <v>0.34623449513838594</v>
      </c>
    </row>
    <row r="106" spans="1:19" x14ac:dyDescent="0.25">
      <c r="A106" s="15">
        <v>27201</v>
      </c>
      <c r="B106" s="16" t="s">
        <v>96</v>
      </c>
      <c r="C106" s="17">
        <v>235755.09</v>
      </c>
      <c r="D106" s="17">
        <v>-70000</v>
      </c>
      <c r="E106" s="18">
        <v>145755.09</v>
      </c>
      <c r="F106" s="17">
        <v>50465.440000000002</v>
      </c>
      <c r="G106" s="17">
        <v>22857.439999999999</v>
      </c>
      <c r="H106" s="17">
        <v>32223</v>
      </c>
      <c r="I106" s="17">
        <v>6936.96</v>
      </c>
      <c r="J106" s="19">
        <f t="shared" si="3"/>
        <v>95289.65</v>
      </c>
      <c r="K106" s="9">
        <f t="shared" si="4"/>
        <v>0.34623449513838594</v>
      </c>
      <c r="L106" s="10"/>
      <c r="M106" s="10"/>
      <c r="N106" s="10"/>
      <c r="O106" s="10"/>
      <c r="P106" s="10"/>
      <c r="Q106" s="11"/>
      <c r="R106" s="10"/>
      <c r="S106" s="21"/>
    </row>
    <row r="107" spans="1:19" x14ac:dyDescent="0.25">
      <c r="A107" s="14">
        <v>273</v>
      </c>
      <c r="B107" s="6" t="s">
        <v>97</v>
      </c>
      <c r="C107" s="7">
        <v>30000</v>
      </c>
      <c r="D107" s="7">
        <v>0</v>
      </c>
      <c r="E107" s="8">
        <v>42309</v>
      </c>
      <c r="F107" s="7">
        <v>19440</v>
      </c>
      <c r="G107" s="7">
        <v>19440</v>
      </c>
      <c r="H107" s="7">
        <v>19440</v>
      </c>
      <c r="I107" s="7">
        <v>19440</v>
      </c>
      <c r="J107" s="13">
        <f t="shared" si="3"/>
        <v>22869</v>
      </c>
      <c r="K107" s="9">
        <f t="shared" si="4"/>
        <v>0.45947670708359922</v>
      </c>
    </row>
    <row r="108" spans="1:19" x14ac:dyDescent="0.25">
      <c r="A108" s="15">
        <v>27301</v>
      </c>
      <c r="B108" s="16" t="s">
        <v>97</v>
      </c>
      <c r="C108" s="17">
        <v>30000</v>
      </c>
      <c r="D108" s="17">
        <v>0</v>
      </c>
      <c r="E108" s="18">
        <v>42309</v>
      </c>
      <c r="F108" s="17">
        <v>19440</v>
      </c>
      <c r="G108" s="17">
        <v>19440</v>
      </c>
      <c r="H108" s="17">
        <v>19440</v>
      </c>
      <c r="I108" s="17">
        <v>19440</v>
      </c>
      <c r="J108" s="19">
        <f t="shared" si="3"/>
        <v>22869</v>
      </c>
      <c r="K108" s="9">
        <f t="shared" si="4"/>
        <v>0.45947670708359922</v>
      </c>
      <c r="L108" s="10"/>
      <c r="M108" s="10"/>
      <c r="N108" s="10"/>
      <c r="O108" s="10"/>
      <c r="P108" s="10"/>
      <c r="Q108" s="11"/>
      <c r="R108" s="10"/>
      <c r="S108" s="21"/>
    </row>
    <row r="109" spans="1:19" x14ac:dyDescent="0.25">
      <c r="A109" s="12">
        <v>2900</v>
      </c>
      <c r="B109" s="6" t="s">
        <v>98</v>
      </c>
      <c r="C109" s="7">
        <v>2076317.63</v>
      </c>
      <c r="D109" s="7">
        <v>-64000</v>
      </c>
      <c r="E109" s="8">
        <v>1790204.63</v>
      </c>
      <c r="F109" s="7">
        <v>1162651.94</v>
      </c>
      <c r="G109" s="7">
        <v>973085.19000000018</v>
      </c>
      <c r="H109" s="7">
        <v>669137.81999999995</v>
      </c>
      <c r="I109" s="7">
        <v>681644.29</v>
      </c>
      <c r="J109" s="13">
        <f t="shared" si="3"/>
        <v>627552.68999999994</v>
      </c>
      <c r="K109" s="9">
        <f t="shared" si="4"/>
        <v>0.64945197912933561</v>
      </c>
    </row>
    <row r="110" spans="1:19" x14ac:dyDescent="0.25">
      <c r="A110" s="14">
        <v>291</v>
      </c>
      <c r="B110" s="6" t="s">
        <v>99</v>
      </c>
      <c r="C110" s="7">
        <v>662539.04</v>
      </c>
      <c r="D110" s="7">
        <v>-300000</v>
      </c>
      <c r="E110" s="8">
        <v>362539.04000000004</v>
      </c>
      <c r="F110" s="7">
        <v>38026.160000000003</v>
      </c>
      <c r="G110" s="7">
        <v>29029.300000000003</v>
      </c>
      <c r="H110" s="7">
        <v>16271.24</v>
      </c>
      <c r="I110" s="7">
        <v>9698.73</v>
      </c>
      <c r="J110" s="13">
        <f t="shared" si="3"/>
        <v>324512.88</v>
      </c>
      <c r="K110" s="9">
        <f t="shared" si="4"/>
        <v>0.10488845559915423</v>
      </c>
      <c r="L110" s="10"/>
      <c r="M110" s="10"/>
      <c r="N110" s="10"/>
      <c r="O110" s="10"/>
      <c r="P110" s="10"/>
      <c r="Q110" s="11"/>
    </row>
    <row r="111" spans="1:19" x14ac:dyDescent="0.25">
      <c r="A111" s="15">
        <v>29101</v>
      </c>
      <c r="B111" s="16" t="s">
        <v>99</v>
      </c>
      <c r="C111" s="17">
        <v>662539.04</v>
      </c>
      <c r="D111" s="17">
        <v>-300000</v>
      </c>
      <c r="E111" s="18">
        <v>362539.04000000004</v>
      </c>
      <c r="F111" s="17">
        <v>38026.160000000003</v>
      </c>
      <c r="G111" s="17">
        <v>29029.300000000003</v>
      </c>
      <c r="H111" s="17">
        <v>16271.24</v>
      </c>
      <c r="I111" s="17">
        <v>9698.73</v>
      </c>
      <c r="J111" s="19">
        <f t="shared" si="3"/>
        <v>324512.88</v>
      </c>
      <c r="K111" s="9">
        <f t="shared" si="4"/>
        <v>0.10488845559915423</v>
      </c>
      <c r="L111" s="10"/>
      <c r="M111" s="10"/>
      <c r="N111" s="10"/>
      <c r="O111" s="10"/>
      <c r="P111" s="10"/>
      <c r="Q111" s="11"/>
      <c r="R111" s="10"/>
      <c r="S111" s="21"/>
    </row>
    <row r="112" spans="1:19" x14ac:dyDescent="0.25">
      <c r="A112" s="14">
        <v>292</v>
      </c>
      <c r="B112" s="6" t="s">
        <v>100</v>
      </c>
      <c r="C112" s="7">
        <v>58500</v>
      </c>
      <c r="D112" s="7">
        <v>0</v>
      </c>
      <c r="E112" s="8">
        <v>34792</v>
      </c>
      <c r="F112" s="7">
        <v>27986.86</v>
      </c>
      <c r="G112" s="7">
        <v>27986.86</v>
      </c>
      <c r="H112" s="7">
        <v>11938.89</v>
      </c>
      <c r="I112" s="7">
        <v>11938.89</v>
      </c>
      <c r="J112" s="13">
        <f t="shared" si="3"/>
        <v>6805.1399999999994</v>
      </c>
      <c r="K112" s="9">
        <f t="shared" si="4"/>
        <v>0.80440503564037713</v>
      </c>
      <c r="L112" s="10"/>
      <c r="M112" s="10"/>
      <c r="N112" s="10"/>
      <c r="O112" s="10"/>
      <c r="P112" s="10"/>
      <c r="Q112" s="11"/>
    </row>
    <row r="113" spans="1:19" x14ac:dyDescent="0.25">
      <c r="A113" s="15">
        <v>29201</v>
      </c>
      <c r="B113" s="16" t="s">
        <v>100</v>
      </c>
      <c r="C113" s="17">
        <v>58500</v>
      </c>
      <c r="D113" s="17">
        <v>0</v>
      </c>
      <c r="E113" s="18">
        <v>34792</v>
      </c>
      <c r="F113" s="17">
        <v>27986.86</v>
      </c>
      <c r="G113" s="17">
        <v>27986.86</v>
      </c>
      <c r="H113" s="17">
        <v>11938.89</v>
      </c>
      <c r="I113" s="17">
        <v>11938.89</v>
      </c>
      <c r="J113" s="19">
        <f t="shared" si="3"/>
        <v>6805.1399999999994</v>
      </c>
      <c r="K113" s="9">
        <f t="shared" si="4"/>
        <v>0.80440503564037713</v>
      </c>
      <c r="L113" s="10"/>
      <c r="M113" s="10"/>
      <c r="N113" s="10"/>
      <c r="O113" s="10"/>
      <c r="P113" s="10"/>
      <c r="Q113" s="11"/>
      <c r="R113" s="10"/>
      <c r="S113" s="21"/>
    </row>
    <row r="114" spans="1:19" ht="22.5" x14ac:dyDescent="0.25">
      <c r="A114" s="14">
        <v>293</v>
      </c>
      <c r="B114" s="16" t="s">
        <v>101</v>
      </c>
      <c r="C114" s="7">
        <v>15000</v>
      </c>
      <c r="D114" s="7">
        <v>20000</v>
      </c>
      <c r="E114" s="8">
        <v>30000</v>
      </c>
      <c r="F114" s="7">
        <v>14263.33</v>
      </c>
      <c r="G114" s="7">
        <v>14263.33</v>
      </c>
      <c r="H114" s="7">
        <v>9291.0400000000009</v>
      </c>
      <c r="I114" s="7">
        <v>9291.01</v>
      </c>
      <c r="J114" s="13">
        <f t="shared" si="3"/>
        <v>15736.67</v>
      </c>
      <c r="K114" s="9">
        <f t="shared" si="4"/>
        <v>0.47544433333333336</v>
      </c>
      <c r="L114" s="10"/>
      <c r="M114" s="10"/>
      <c r="N114" s="10"/>
      <c r="O114" s="10"/>
      <c r="P114" s="10"/>
      <c r="Q114" s="11"/>
    </row>
    <row r="115" spans="1:19" ht="22.5" x14ac:dyDescent="0.25">
      <c r="A115" s="15">
        <v>29301</v>
      </c>
      <c r="B115" s="16" t="s">
        <v>101</v>
      </c>
      <c r="C115" s="17">
        <v>15000</v>
      </c>
      <c r="D115" s="17">
        <v>20000</v>
      </c>
      <c r="E115" s="18">
        <v>30000</v>
      </c>
      <c r="F115" s="17">
        <v>14263.33</v>
      </c>
      <c r="G115" s="17">
        <v>14263.33</v>
      </c>
      <c r="H115" s="17">
        <v>9291.0400000000009</v>
      </c>
      <c r="I115" s="17">
        <v>9291.01</v>
      </c>
      <c r="J115" s="19">
        <f t="shared" si="3"/>
        <v>15736.67</v>
      </c>
      <c r="K115" s="9">
        <f t="shared" si="4"/>
        <v>0.47544433333333336</v>
      </c>
      <c r="L115" s="10"/>
      <c r="M115" s="10"/>
      <c r="N115" s="10"/>
      <c r="O115" s="10"/>
      <c r="P115" s="10"/>
      <c r="Q115" s="11"/>
      <c r="R115" s="10"/>
      <c r="S115" s="21"/>
    </row>
    <row r="116" spans="1:19" ht="22.5" x14ac:dyDescent="0.25">
      <c r="A116" s="14">
        <v>294</v>
      </c>
      <c r="B116" s="6" t="s">
        <v>102</v>
      </c>
      <c r="C116" s="7">
        <v>91123.85</v>
      </c>
      <c r="D116" s="7">
        <v>-4000</v>
      </c>
      <c r="E116" s="8">
        <v>119919.85</v>
      </c>
      <c r="F116" s="7">
        <v>36908.6</v>
      </c>
      <c r="G116" s="7">
        <v>24676.89</v>
      </c>
      <c r="H116" s="7">
        <v>15812.6</v>
      </c>
      <c r="I116" s="7">
        <v>10322.74</v>
      </c>
      <c r="J116" s="13">
        <f t="shared" si="3"/>
        <v>83011.25</v>
      </c>
      <c r="K116" s="9">
        <f t="shared" si="4"/>
        <v>0.30777723621235348</v>
      </c>
    </row>
    <row r="117" spans="1:19" ht="22.5" x14ac:dyDescent="0.25">
      <c r="A117" s="15">
        <v>29401</v>
      </c>
      <c r="B117" s="16" t="s">
        <v>102</v>
      </c>
      <c r="C117" s="17">
        <v>91123.85</v>
      </c>
      <c r="D117" s="17">
        <v>-4000</v>
      </c>
      <c r="E117" s="18">
        <v>119919.85</v>
      </c>
      <c r="F117" s="17">
        <v>36908.6</v>
      </c>
      <c r="G117" s="17">
        <v>24676.89</v>
      </c>
      <c r="H117" s="17">
        <v>15812.6</v>
      </c>
      <c r="I117" s="17">
        <v>10322.74</v>
      </c>
      <c r="J117" s="19">
        <f t="shared" si="3"/>
        <v>83011.25</v>
      </c>
      <c r="K117" s="9">
        <f t="shared" si="4"/>
        <v>0.30777723621235348</v>
      </c>
      <c r="L117" s="10"/>
      <c r="M117" s="10"/>
      <c r="N117" s="10"/>
      <c r="O117" s="10"/>
      <c r="P117" s="10"/>
      <c r="Q117" s="11"/>
      <c r="R117" s="10"/>
      <c r="S117" s="21"/>
    </row>
    <row r="118" spans="1:19" ht="22.5" x14ac:dyDescent="0.25">
      <c r="A118" s="14">
        <v>296</v>
      </c>
      <c r="B118" s="6" t="s">
        <v>103</v>
      </c>
      <c r="C118" s="7">
        <v>792030.97</v>
      </c>
      <c r="D118" s="7">
        <v>20000</v>
      </c>
      <c r="E118" s="8">
        <v>820323.97</v>
      </c>
      <c r="F118" s="7">
        <v>651841.62</v>
      </c>
      <c r="G118" s="7">
        <v>563702.76</v>
      </c>
      <c r="H118" s="7">
        <v>357835.13</v>
      </c>
      <c r="I118" s="7">
        <v>364798.36000000004</v>
      </c>
      <c r="J118" s="13">
        <f t="shared" si="3"/>
        <v>168482.34999999998</v>
      </c>
      <c r="K118" s="9">
        <f t="shared" si="4"/>
        <v>0.79461486417372396</v>
      </c>
    </row>
    <row r="119" spans="1:19" ht="22.5" x14ac:dyDescent="0.25">
      <c r="A119" s="15">
        <v>29601</v>
      </c>
      <c r="B119" s="16" t="s">
        <v>103</v>
      </c>
      <c r="C119" s="17">
        <v>792030.97</v>
      </c>
      <c r="D119" s="17">
        <v>20000</v>
      </c>
      <c r="E119" s="18">
        <v>820323.97</v>
      </c>
      <c r="F119" s="17">
        <v>651841.62</v>
      </c>
      <c r="G119" s="17">
        <v>563702.76</v>
      </c>
      <c r="H119" s="17">
        <v>357835.13</v>
      </c>
      <c r="I119" s="17">
        <v>364798.36000000004</v>
      </c>
      <c r="J119" s="19">
        <f t="shared" si="3"/>
        <v>168482.34999999998</v>
      </c>
      <c r="K119" s="9">
        <f t="shared" si="4"/>
        <v>0.79461486417372396</v>
      </c>
      <c r="L119" s="10"/>
      <c r="M119" s="10"/>
      <c r="N119" s="10"/>
      <c r="O119" s="10"/>
      <c r="P119" s="10"/>
      <c r="Q119" s="11"/>
      <c r="R119" s="10"/>
      <c r="S119" s="21"/>
    </row>
    <row r="120" spans="1:19" ht="22.5" x14ac:dyDescent="0.25">
      <c r="A120" s="14">
        <v>298</v>
      </c>
      <c r="B120" s="6" t="s">
        <v>104</v>
      </c>
      <c r="C120" s="7">
        <v>457123.77</v>
      </c>
      <c r="D120" s="7">
        <v>200000</v>
      </c>
      <c r="E120" s="8">
        <v>422629.77</v>
      </c>
      <c r="F120" s="7">
        <v>393625.37</v>
      </c>
      <c r="G120" s="7">
        <v>313426.05</v>
      </c>
      <c r="H120" s="7">
        <v>257988.92</v>
      </c>
      <c r="I120" s="7">
        <v>275594.56</v>
      </c>
      <c r="J120" s="13">
        <f t="shared" si="3"/>
        <v>29004.400000000023</v>
      </c>
      <c r="K120" s="9">
        <f t="shared" si="4"/>
        <v>0.93137161161174231</v>
      </c>
      <c r="L120" s="10"/>
      <c r="M120" s="10"/>
      <c r="N120" s="10"/>
      <c r="O120" s="10"/>
      <c r="P120" s="10"/>
      <c r="Q120" s="11"/>
    </row>
    <row r="121" spans="1:19" ht="22.5" x14ac:dyDescent="0.25">
      <c r="A121" s="15">
        <v>29801</v>
      </c>
      <c r="B121" s="16" t="s">
        <v>104</v>
      </c>
      <c r="C121" s="17">
        <v>457123.77</v>
      </c>
      <c r="D121" s="17">
        <v>200000</v>
      </c>
      <c r="E121" s="18">
        <v>422629.77</v>
      </c>
      <c r="F121" s="17">
        <v>393625.37</v>
      </c>
      <c r="G121" s="17">
        <v>313426.05</v>
      </c>
      <c r="H121" s="17">
        <v>257988.92</v>
      </c>
      <c r="I121" s="17">
        <v>275594.56</v>
      </c>
      <c r="J121" s="22">
        <f t="shared" si="3"/>
        <v>29004.400000000023</v>
      </c>
      <c r="K121" s="9">
        <f t="shared" si="4"/>
        <v>0.93137161161174231</v>
      </c>
      <c r="L121" s="10"/>
      <c r="M121" s="10"/>
      <c r="N121" s="10"/>
      <c r="O121" s="10"/>
      <c r="P121" s="10"/>
      <c r="Q121" s="11"/>
      <c r="R121" s="10"/>
      <c r="S121" s="21"/>
    </row>
    <row r="122" spans="1:19" x14ac:dyDescent="0.25">
      <c r="A122" s="15"/>
      <c r="B122" s="16"/>
      <c r="C122" s="7">
        <v>0</v>
      </c>
      <c r="D122" s="7">
        <v>0</v>
      </c>
      <c r="E122" s="8">
        <v>0</v>
      </c>
      <c r="F122" s="7">
        <v>0</v>
      </c>
      <c r="G122" s="7">
        <v>0</v>
      </c>
      <c r="H122" s="7">
        <v>0</v>
      </c>
      <c r="I122" s="7">
        <v>0</v>
      </c>
      <c r="J122" s="25">
        <f t="shared" si="3"/>
        <v>0</v>
      </c>
      <c r="K122" s="9"/>
      <c r="L122" s="10"/>
      <c r="M122" s="10"/>
      <c r="N122" s="10"/>
      <c r="O122" s="10"/>
      <c r="P122" s="10"/>
      <c r="Q122" s="11"/>
    </row>
    <row r="123" spans="1:19" x14ac:dyDescent="0.25">
      <c r="A123" s="15"/>
      <c r="B123" s="16"/>
      <c r="C123" s="7">
        <v>0</v>
      </c>
      <c r="D123" s="7">
        <v>0</v>
      </c>
      <c r="E123" s="8">
        <v>0</v>
      </c>
      <c r="F123" s="7">
        <v>0</v>
      </c>
      <c r="G123" s="7">
        <v>0</v>
      </c>
      <c r="H123" s="7">
        <v>0</v>
      </c>
      <c r="I123" s="7">
        <v>0</v>
      </c>
      <c r="J123" s="25">
        <f t="shared" si="3"/>
        <v>0</v>
      </c>
      <c r="K123" s="9"/>
    </row>
    <row r="124" spans="1:19" x14ac:dyDescent="0.25">
      <c r="A124" s="5">
        <v>3000</v>
      </c>
      <c r="B124" s="6" t="s">
        <v>105</v>
      </c>
      <c r="C124" s="7">
        <v>69906562.829999998</v>
      </c>
      <c r="D124" s="7">
        <v>15855227.270000001</v>
      </c>
      <c r="E124" s="8">
        <v>86007224.099999994</v>
      </c>
      <c r="F124" s="7">
        <v>57649979.269999996</v>
      </c>
      <c r="G124" s="7">
        <v>44677961.299999997</v>
      </c>
      <c r="H124" s="7">
        <v>30861774.799999997</v>
      </c>
      <c r="I124" s="7">
        <v>27647721.420000002</v>
      </c>
      <c r="J124" s="13">
        <f t="shared" si="3"/>
        <v>28357244.829999998</v>
      </c>
      <c r="K124" s="9">
        <f t="shared" si="4"/>
        <v>0.67029229083095121</v>
      </c>
      <c r="L124" s="10"/>
      <c r="M124" s="10"/>
      <c r="N124" s="10"/>
      <c r="O124" s="10"/>
      <c r="P124" s="10"/>
      <c r="Q124" s="11"/>
    </row>
    <row r="125" spans="1:19" x14ac:dyDescent="0.25">
      <c r="A125" s="12">
        <v>3100</v>
      </c>
      <c r="B125" s="6" t="s">
        <v>106</v>
      </c>
      <c r="C125" s="7">
        <v>20653810.98</v>
      </c>
      <c r="D125" s="7">
        <v>11926774.27</v>
      </c>
      <c r="E125" s="8">
        <v>32755075.25</v>
      </c>
      <c r="F125" s="7">
        <v>34128988.409999996</v>
      </c>
      <c r="G125" s="7">
        <v>29682585.719999999</v>
      </c>
      <c r="H125" s="7">
        <v>17497941.780000001</v>
      </c>
      <c r="I125" s="7">
        <v>17310585.890000001</v>
      </c>
      <c r="J125" s="13">
        <f t="shared" si="3"/>
        <v>-1373913.1599999964</v>
      </c>
      <c r="K125" s="9">
        <f t="shared" si="4"/>
        <v>1.0419450466687601</v>
      </c>
    </row>
    <row r="126" spans="1:19" x14ac:dyDescent="0.25">
      <c r="A126" s="14">
        <v>311</v>
      </c>
      <c r="B126" s="6" t="s">
        <v>107</v>
      </c>
      <c r="C126" s="7">
        <v>19477560.399999999</v>
      </c>
      <c r="D126" s="7">
        <v>11912674.27</v>
      </c>
      <c r="E126" s="8">
        <v>31502543.669999998</v>
      </c>
      <c r="F126" s="7">
        <v>33560889.230000004</v>
      </c>
      <c r="G126" s="7">
        <v>29143898.48</v>
      </c>
      <c r="H126" s="7">
        <v>17209146</v>
      </c>
      <c r="I126" s="7">
        <v>17014504</v>
      </c>
      <c r="J126" s="13">
        <f t="shared" si="3"/>
        <v>-2058345.5600000061</v>
      </c>
      <c r="K126" s="9">
        <f t="shared" si="4"/>
        <v>1.06533902727227</v>
      </c>
      <c r="L126" s="10"/>
      <c r="M126" s="10"/>
      <c r="N126" s="10"/>
      <c r="O126" s="10"/>
      <c r="P126" s="10"/>
      <c r="Q126" s="11"/>
    </row>
    <row r="127" spans="1:19" x14ac:dyDescent="0.25">
      <c r="A127" s="15">
        <v>31101</v>
      </c>
      <c r="B127" s="16" t="s">
        <v>107</v>
      </c>
      <c r="C127" s="17">
        <v>19477560.399999999</v>
      </c>
      <c r="D127" s="17">
        <v>11912674.27</v>
      </c>
      <c r="E127" s="18">
        <v>31502543.669999998</v>
      </c>
      <c r="F127" s="17">
        <v>33560889.230000004</v>
      </c>
      <c r="G127" s="17">
        <v>29143898.48</v>
      </c>
      <c r="H127" s="17">
        <v>17209146</v>
      </c>
      <c r="I127" s="17">
        <v>17014504</v>
      </c>
      <c r="J127" s="19">
        <f t="shared" si="3"/>
        <v>-2058345.5600000061</v>
      </c>
      <c r="K127" s="9">
        <f t="shared" si="4"/>
        <v>1.06533902727227</v>
      </c>
      <c r="L127" s="10"/>
      <c r="M127" s="10"/>
      <c r="N127" s="10"/>
      <c r="O127" s="10"/>
      <c r="P127" s="10"/>
      <c r="Q127" s="11"/>
      <c r="R127" s="10"/>
      <c r="S127" s="21"/>
    </row>
    <row r="128" spans="1:19" x14ac:dyDescent="0.25">
      <c r="A128" s="14">
        <v>312</v>
      </c>
      <c r="B128" s="6" t="s">
        <v>108</v>
      </c>
      <c r="C128" s="7">
        <v>2900.06</v>
      </c>
      <c r="D128" s="7">
        <v>0</v>
      </c>
      <c r="E128" s="8">
        <v>2900.06</v>
      </c>
      <c r="F128" s="7">
        <v>1916.68</v>
      </c>
      <c r="G128" s="7">
        <v>1916.68</v>
      </c>
      <c r="H128" s="7">
        <v>150</v>
      </c>
      <c r="I128" s="7">
        <v>449.99</v>
      </c>
      <c r="J128" s="13">
        <f t="shared" si="3"/>
        <v>983.37999999999988</v>
      </c>
      <c r="K128" s="9">
        <f t="shared" si="4"/>
        <v>0.66091046392143615</v>
      </c>
      <c r="L128" s="10"/>
      <c r="M128" s="10"/>
      <c r="N128" s="10"/>
      <c r="O128" s="10"/>
      <c r="P128" s="10"/>
      <c r="Q128" s="11"/>
    </row>
    <row r="129" spans="1:19" x14ac:dyDescent="0.25">
      <c r="A129" s="15">
        <v>31201</v>
      </c>
      <c r="B129" s="16" t="s">
        <v>108</v>
      </c>
      <c r="C129" s="17">
        <v>2900.06</v>
      </c>
      <c r="D129" s="17">
        <v>0</v>
      </c>
      <c r="E129" s="18">
        <v>2900.06</v>
      </c>
      <c r="F129" s="17">
        <v>1916.68</v>
      </c>
      <c r="G129" s="17">
        <v>1916.68</v>
      </c>
      <c r="H129" s="17">
        <v>150</v>
      </c>
      <c r="I129" s="17">
        <v>449.99</v>
      </c>
      <c r="J129" s="19">
        <f t="shared" si="3"/>
        <v>983.37999999999988</v>
      </c>
      <c r="K129" s="9">
        <f t="shared" si="4"/>
        <v>0.66091046392143615</v>
      </c>
      <c r="L129" s="10"/>
      <c r="M129" s="10"/>
      <c r="N129" s="10"/>
      <c r="O129" s="10"/>
      <c r="P129" s="10"/>
      <c r="Q129" s="11"/>
      <c r="R129" s="10"/>
      <c r="S129" s="21"/>
    </row>
    <row r="130" spans="1:19" x14ac:dyDescent="0.25">
      <c r="A130" s="14">
        <v>313</v>
      </c>
      <c r="B130" s="6" t="s">
        <v>109</v>
      </c>
      <c r="C130" s="7">
        <v>33640.879999999997</v>
      </c>
      <c r="D130" s="7">
        <v>0</v>
      </c>
      <c r="E130" s="8">
        <v>38640.879999999997</v>
      </c>
      <c r="F130" s="7">
        <v>12997.75</v>
      </c>
      <c r="G130" s="7">
        <v>12997.75</v>
      </c>
      <c r="H130" s="7">
        <v>7014.2</v>
      </c>
      <c r="I130" s="7">
        <v>7014.2</v>
      </c>
      <c r="J130" s="13">
        <f t="shared" si="3"/>
        <v>25643.129999999997</v>
      </c>
      <c r="K130" s="9">
        <f t="shared" si="4"/>
        <v>0.33637303291229392</v>
      </c>
      <c r="L130" s="10"/>
      <c r="M130" s="10"/>
      <c r="N130" s="10"/>
      <c r="O130" s="10"/>
      <c r="P130" s="10"/>
      <c r="Q130" s="11"/>
    </row>
    <row r="131" spans="1:19" x14ac:dyDescent="0.25">
      <c r="A131" s="15">
        <v>31301</v>
      </c>
      <c r="B131" s="16" t="s">
        <v>110</v>
      </c>
      <c r="C131" s="17">
        <v>33640.879999999997</v>
      </c>
      <c r="D131" s="17">
        <v>0</v>
      </c>
      <c r="E131" s="18">
        <v>38640.879999999997</v>
      </c>
      <c r="F131" s="17">
        <v>12997.75</v>
      </c>
      <c r="G131" s="17">
        <v>12997.75</v>
      </c>
      <c r="H131" s="17">
        <v>7014.2</v>
      </c>
      <c r="I131" s="17">
        <v>7014.2</v>
      </c>
      <c r="J131" s="19">
        <f t="shared" si="3"/>
        <v>25643.129999999997</v>
      </c>
      <c r="K131" s="9">
        <f t="shared" si="4"/>
        <v>0.33637303291229392</v>
      </c>
      <c r="L131" s="10"/>
      <c r="M131" s="10"/>
      <c r="N131" s="10"/>
      <c r="O131" s="10"/>
      <c r="P131" s="10"/>
      <c r="Q131" s="11"/>
      <c r="R131" s="10"/>
      <c r="S131" s="21"/>
    </row>
    <row r="132" spans="1:19" x14ac:dyDescent="0.25">
      <c r="A132" s="14">
        <v>314</v>
      </c>
      <c r="B132" s="6" t="s">
        <v>111</v>
      </c>
      <c r="C132" s="7">
        <v>497665.22</v>
      </c>
      <c r="D132" s="7">
        <v>26600</v>
      </c>
      <c r="E132" s="8">
        <v>524432.22</v>
      </c>
      <c r="F132" s="7">
        <v>251108.56000000003</v>
      </c>
      <c r="G132" s="7">
        <v>230826.06</v>
      </c>
      <c r="H132" s="7">
        <v>124962.67000000001</v>
      </c>
      <c r="I132" s="7">
        <v>140156.06</v>
      </c>
      <c r="J132" s="13">
        <f t="shared" si="3"/>
        <v>273323.65999999992</v>
      </c>
      <c r="K132" s="9">
        <f t="shared" si="4"/>
        <v>0.4788198558814713</v>
      </c>
      <c r="L132" s="10"/>
      <c r="M132" s="10"/>
      <c r="N132" s="10"/>
      <c r="O132" s="10"/>
      <c r="P132" s="10"/>
      <c r="Q132" s="11"/>
    </row>
    <row r="133" spans="1:19" x14ac:dyDescent="0.25">
      <c r="A133" s="15">
        <v>31401</v>
      </c>
      <c r="B133" s="16" t="s">
        <v>111</v>
      </c>
      <c r="C133" s="17">
        <v>497665.22</v>
      </c>
      <c r="D133" s="17">
        <v>26600</v>
      </c>
      <c r="E133" s="18">
        <v>524432.22</v>
      </c>
      <c r="F133" s="17">
        <v>251108.56000000003</v>
      </c>
      <c r="G133" s="17">
        <v>230826.06</v>
      </c>
      <c r="H133" s="17">
        <v>124962.67000000001</v>
      </c>
      <c r="I133" s="17">
        <v>140156.06</v>
      </c>
      <c r="J133" s="19">
        <f t="shared" si="3"/>
        <v>273323.65999999992</v>
      </c>
      <c r="K133" s="9">
        <f t="shared" si="4"/>
        <v>0.4788198558814713</v>
      </c>
      <c r="L133" s="10"/>
      <c r="M133" s="10"/>
      <c r="N133" s="10"/>
      <c r="O133" s="10"/>
      <c r="P133" s="10"/>
      <c r="Q133" s="11"/>
      <c r="R133" s="10"/>
      <c r="S133" s="21"/>
    </row>
    <row r="134" spans="1:19" x14ac:dyDescent="0.25">
      <c r="A134" s="14">
        <v>315</v>
      </c>
      <c r="B134" s="6" t="s">
        <v>112</v>
      </c>
      <c r="C134" s="7">
        <v>484429</v>
      </c>
      <c r="D134" s="7">
        <v>-13000</v>
      </c>
      <c r="E134" s="8">
        <v>462122</v>
      </c>
      <c r="F134" s="7">
        <v>225563.66</v>
      </c>
      <c r="G134" s="7">
        <v>225455.84</v>
      </c>
      <c r="H134" s="7">
        <v>113838.57</v>
      </c>
      <c r="I134" s="7">
        <v>113730.75</v>
      </c>
      <c r="J134" s="13">
        <f t="shared" si="3"/>
        <v>236558.34</v>
      </c>
      <c r="K134" s="9">
        <f t="shared" si="4"/>
        <v>0.48810413700278282</v>
      </c>
    </row>
    <row r="135" spans="1:19" x14ac:dyDescent="0.25">
      <c r="A135" s="15">
        <v>31501</v>
      </c>
      <c r="B135" s="16" t="s">
        <v>112</v>
      </c>
      <c r="C135" s="17">
        <v>484429</v>
      </c>
      <c r="D135" s="17">
        <v>-13000</v>
      </c>
      <c r="E135" s="18">
        <v>462122</v>
      </c>
      <c r="F135" s="17">
        <v>225563.66</v>
      </c>
      <c r="G135" s="17">
        <v>225455.84</v>
      </c>
      <c r="H135" s="17">
        <v>113838.57</v>
      </c>
      <c r="I135" s="17">
        <v>113730.75</v>
      </c>
      <c r="J135" s="19">
        <f t="shared" si="3"/>
        <v>236558.34</v>
      </c>
      <c r="K135" s="9">
        <f t="shared" si="4"/>
        <v>0.48810413700278282</v>
      </c>
      <c r="L135" s="10"/>
      <c r="M135" s="10"/>
      <c r="N135" s="10"/>
      <c r="O135" s="10"/>
      <c r="P135" s="10"/>
      <c r="Q135" s="11"/>
      <c r="R135" s="10"/>
      <c r="S135" s="21"/>
    </row>
    <row r="136" spans="1:19" x14ac:dyDescent="0.25">
      <c r="A136" s="14">
        <v>316</v>
      </c>
      <c r="B136" s="6" t="s">
        <v>113</v>
      </c>
      <c r="C136" s="7">
        <v>0</v>
      </c>
      <c r="D136" s="7">
        <v>0</v>
      </c>
      <c r="E136" s="8">
        <v>47450</v>
      </c>
      <c r="F136" s="7">
        <v>0</v>
      </c>
      <c r="G136" s="7">
        <v>0</v>
      </c>
      <c r="H136" s="7">
        <v>0</v>
      </c>
      <c r="I136" s="7">
        <v>0</v>
      </c>
      <c r="J136" s="13">
        <f t="shared" si="3"/>
        <v>47450</v>
      </c>
      <c r="K136" s="9">
        <f t="shared" si="4"/>
        <v>0</v>
      </c>
    </row>
    <row r="137" spans="1:19" x14ac:dyDescent="0.25">
      <c r="A137" s="15">
        <v>31601</v>
      </c>
      <c r="B137" s="16" t="s">
        <v>113</v>
      </c>
      <c r="C137" s="17">
        <v>0</v>
      </c>
      <c r="D137" s="17">
        <v>0</v>
      </c>
      <c r="E137" s="18">
        <v>47450</v>
      </c>
      <c r="F137" s="17">
        <v>0</v>
      </c>
      <c r="G137" s="17">
        <v>0</v>
      </c>
      <c r="H137" s="17">
        <v>0</v>
      </c>
      <c r="I137" s="17">
        <v>0</v>
      </c>
      <c r="J137" s="19">
        <f t="shared" si="3"/>
        <v>47450</v>
      </c>
      <c r="K137" s="9">
        <f t="shared" si="4"/>
        <v>0</v>
      </c>
      <c r="L137" s="10"/>
      <c r="M137" s="10"/>
      <c r="N137" s="10"/>
      <c r="O137" s="10"/>
      <c r="P137" s="10"/>
      <c r="Q137" s="11"/>
      <c r="R137" s="10"/>
      <c r="S137" s="21"/>
    </row>
    <row r="138" spans="1:19" ht="22.5" x14ac:dyDescent="0.25">
      <c r="A138" s="14">
        <v>317</v>
      </c>
      <c r="B138" s="6" t="s">
        <v>114</v>
      </c>
      <c r="C138" s="7">
        <v>145511.03</v>
      </c>
      <c r="D138" s="7">
        <v>0</v>
      </c>
      <c r="E138" s="8">
        <v>167519.03</v>
      </c>
      <c r="F138" s="7">
        <v>71835.75</v>
      </c>
      <c r="G138" s="7">
        <v>62814.130000000005</v>
      </c>
      <c r="H138" s="7">
        <v>40846.83</v>
      </c>
      <c r="I138" s="7">
        <v>31825.21</v>
      </c>
      <c r="J138" s="13">
        <f t="shared" si="3"/>
        <v>95683.28</v>
      </c>
      <c r="K138" s="9">
        <f t="shared" si="4"/>
        <v>0.42882143001902528</v>
      </c>
    </row>
    <row r="139" spans="1:19" ht="22.5" x14ac:dyDescent="0.25">
      <c r="A139" s="15">
        <v>31701</v>
      </c>
      <c r="B139" s="16" t="s">
        <v>114</v>
      </c>
      <c r="C139" s="17">
        <v>145511.03</v>
      </c>
      <c r="D139" s="17">
        <v>0</v>
      </c>
      <c r="E139" s="18">
        <v>167519.03</v>
      </c>
      <c r="F139" s="17">
        <v>71835.75</v>
      </c>
      <c r="G139" s="17">
        <v>62814.130000000005</v>
      </c>
      <c r="H139" s="17">
        <v>40846.83</v>
      </c>
      <c r="I139" s="17">
        <v>31825.21</v>
      </c>
      <c r="J139" s="19">
        <f t="shared" si="3"/>
        <v>95683.28</v>
      </c>
      <c r="K139" s="9">
        <f t="shared" si="4"/>
        <v>0.42882143001902528</v>
      </c>
      <c r="L139" s="10"/>
      <c r="M139" s="10"/>
      <c r="N139" s="10"/>
      <c r="O139" s="10"/>
      <c r="P139" s="10"/>
      <c r="Q139" s="11"/>
      <c r="R139" s="10"/>
      <c r="S139" s="21"/>
    </row>
    <row r="140" spans="1:19" x14ac:dyDescent="0.25">
      <c r="A140" s="14">
        <v>318</v>
      </c>
      <c r="B140" s="6" t="s">
        <v>115</v>
      </c>
      <c r="C140" s="7">
        <v>12104.39</v>
      </c>
      <c r="D140" s="7">
        <v>500</v>
      </c>
      <c r="E140" s="8">
        <v>9467.39</v>
      </c>
      <c r="F140" s="7">
        <v>4676.78</v>
      </c>
      <c r="G140" s="7">
        <v>4676.78</v>
      </c>
      <c r="H140" s="7">
        <v>1983.51</v>
      </c>
      <c r="I140" s="7">
        <v>2905.68</v>
      </c>
      <c r="J140" s="13">
        <f t="shared" ref="J140:J203" si="5">+E140-F140</f>
        <v>4790.6099999999997</v>
      </c>
      <c r="K140" s="9">
        <f t="shared" ref="K140:K203" si="6">+F140/E140</f>
        <v>0.49398831145648381</v>
      </c>
      <c r="L140" s="10"/>
      <c r="M140" s="10"/>
      <c r="N140" s="10"/>
      <c r="O140" s="10"/>
      <c r="P140" s="10"/>
      <c r="Q140" s="11"/>
    </row>
    <row r="141" spans="1:19" x14ac:dyDescent="0.25">
      <c r="A141" s="15">
        <v>31801</v>
      </c>
      <c r="B141" s="16" t="s">
        <v>116</v>
      </c>
      <c r="C141" s="17">
        <v>12104.39</v>
      </c>
      <c r="D141" s="17">
        <v>500</v>
      </c>
      <c r="E141" s="18">
        <v>9467.39</v>
      </c>
      <c r="F141" s="17">
        <v>4676.78</v>
      </c>
      <c r="G141" s="17">
        <v>4676.78</v>
      </c>
      <c r="H141" s="17">
        <v>1983.51</v>
      </c>
      <c r="I141" s="17">
        <v>2905.68</v>
      </c>
      <c r="J141" s="19">
        <f t="shared" si="5"/>
        <v>4790.6099999999997</v>
      </c>
      <c r="K141" s="9">
        <f t="shared" si="6"/>
        <v>0.49398831145648381</v>
      </c>
      <c r="L141" s="10"/>
      <c r="M141" s="10"/>
      <c r="N141" s="10"/>
      <c r="O141" s="10"/>
      <c r="P141" s="10"/>
      <c r="Q141" s="11"/>
      <c r="R141" s="10"/>
      <c r="S141" s="21"/>
    </row>
    <row r="142" spans="1:19" x14ac:dyDescent="0.25">
      <c r="A142" s="12">
        <v>3200</v>
      </c>
      <c r="B142" s="6" t="s">
        <v>117</v>
      </c>
      <c r="C142" s="7">
        <v>5099471.7699999996</v>
      </c>
      <c r="D142" s="7">
        <v>-470000</v>
      </c>
      <c r="E142" s="8">
        <v>4621075.7699999996</v>
      </c>
      <c r="F142" s="7">
        <v>1937423.62</v>
      </c>
      <c r="G142" s="7">
        <v>1437208.82</v>
      </c>
      <c r="H142" s="7">
        <v>1108129.49</v>
      </c>
      <c r="I142" s="7">
        <v>1103025.1499999999</v>
      </c>
      <c r="J142" s="13">
        <f t="shared" si="5"/>
        <v>2683652.1499999994</v>
      </c>
      <c r="K142" s="9">
        <f t="shared" si="6"/>
        <v>0.4192581373752286</v>
      </c>
      <c r="L142" s="10"/>
      <c r="M142" s="10"/>
      <c r="N142" s="10"/>
      <c r="O142" s="10"/>
      <c r="P142" s="10"/>
      <c r="Q142" s="11"/>
    </row>
    <row r="143" spans="1:19" x14ac:dyDescent="0.25">
      <c r="A143" s="14">
        <v>321</v>
      </c>
      <c r="B143" s="6" t="s">
        <v>118</v>
      </c>
      <c r="C143" s="7">
        <v>733018</v>
      </c>
      <c r="D143" s="7">
        <v>-30000</v>
      </c>
      <c r="E143" s="8">
        <v>703018</v>
      </c>
      <c r="F143" s="7">
        <v>159396.9</v>
      </c>
      <c r="G143" s="7">
        <v>158502.5</v>
      </c>
      <c r="H143" s="7">
        <v>64116.52</v>
      </c>
      <c r="I143" s="7">
        <v>158502.5</v>
      </c>
      <c r="J143" s="13">
        <f t="shared" si="5"/>
        <v>543621.1</v>
      </c>
      <c r="K143" s="9">
        <f t="shared" si="6"/>
        <v>0.2267323169534777</v>
      </c>
    </row>
    <row r="144" spans="1:19" x14ac:dyDescent="0.25">
      <c r="A144" s="15">
        <v>32101</v>
      </c>
      <c r="B144" s="16" t="s">
        <v>118</v>
      </c>
      <c r="C144" s="17">
        <v>733018</v>
      </c>
      <c r="D144" s="17">
        <v>-30000</v>
      </c>
      <c r="E144" s="18">
        <v>703018</v>
      </c>
      <c r="F144" s="17">
        <v>159396.9</v>
      </c>
      <c r="G144" s="17">
        <v>158502.5</v>
      </c>
      <c r="H144" s="17">
        <v>64116.52</v>
      </c>
      <c r="I144" s="17">
        <v>158502.5</v>
      </c>
      <c r="J144" s="19">
        <f t="shared" si="5"/>
        <v>543621.1</v>
      </c>
      <c r="K144" s="9">
        <f t="shared" si="6"/>
        <v>0.2267323169534777</v>
      </c>
      <c r="L144" s="10"/>
      <c r="M144" s="10"/>
      <c r="N144" s="10"/>
      <c r="O144" s="10"/>
      <c r="P144" s="10"/>
      <c r="Q144" s="11"/>
      <c r="R144" s="10"/>
      <c r="S144" s="21"/>
    </row>
    <row r="145" spans="1:19" x14ac:dyDescent="0.25">
      <c r="A145" s="14">
        <v>322</v>
      </c>
      <c r="B145" s="6" t="s">
        <v>119</v>
      </c>
      <c r="C145" s="7">
        <v>2875407.76</v>
      </c>
      <c r="D145" s="7">
        <v>-318000</v>
      </c>
      <c r="E145" s="8">
        <v>2559023.7599999998</v>
      </c>
      <c r="F145" s="7">
        <v>1247868.29</v>
      </c>
      <c r="G145" s="7">
        <v>882379.86</v>
      </c>
      <c r="H145" s="7">
        <v>641859.55000000005</v>
      </c>
      <c r="I145" s="7">
        <v>621310.36</v>
      </c>
      <c r="J145" s="13">
        <f t="shared" si="5"/>
        <v>1311155.4699999997</v>
      </c>
      <c r="K145" s="9">
        <f t="shared" si="6"/>
        <v>0.48763450715283713</v>
      </c>
    </row>
    <row r="146" spans="1:19" x14ac:dyDescent="0.25">
      <c r="A146" s="15">
        <v>32201</v>
      </c>
      <c r="B146" s="16" t="s">
        <v>119</v>
      </c>
      <c r="C146" s="17">
        <v>2875407.76</v>
      </c>
      <c r="D146" s="17">
        <v>-318000</v>
      </c>
      <c r="E146" s="18">
        <v>2559023.7599999998</v>
      </c>
      <c r="F146" s="17">
        <v>1247868.29</v>
      </c>
      <c r="G146" s="17">
        <v>882379.86</v>
      </c>
      <c r="H146" s="17">
        <v>641859.55000000005</v>
      </c>
      <c r="I146" s="17">
        <v>621310.36</v>
      </c>
      <c r="J146" s="19">
        <f t="shared" si="5"/>
        <v>1311155.4699999997</v>
      </c>
      <c r="K146" s="9">
        <f t="shared" si="6"/>
        <v>0.48763450715283713</v>
      </c>
      <c r="L146" s="10"/>
      <c r="M146" s="10"/>
      <c r="N146" s="10"/>
      <c r="O146" s="10"/>
      <c r="P146" s="10"/>
      <c r="Q146" s="11"/>
      <c r="R146" s="10"/>
      <c r="S146" s="21"/>
    </row>
    <row r="147" spans="1:19" ht="22.5" x14ac:dyDescent="0.25">
      <c r="A147" s="14">
        <v>323</v>
      </c>
      <c r="B147" s="6" t="s">
        <v>120</v>
      </c>
      <c r="C147" s="7">
        <v>786941.48</v>
      </c>
      <c r="D147" s="7">
        <v>22000</v>
      </c>
      <c r="E147" s="8">
        <v>798941.48</v>
      </c>
      <c r="F147" s="7">
        <v>378795.83000000007</v>
      </c>
      <c r="G147" s="7">
        <v>261783.86</v>
      </c>
      <c r="H147" s="7">
        <v>281078.42</v>
      </c>
      <c r="I147" s="7">
        <v>211127.28999999998</v>
      </c>
      <c r="J147" s="13">
        <f t="shared" si="5"/>
        <v>420145.64999999991</v>
      </c>
      <c r="K147" s="9">
        <f t="shared" si="6"/>
        <v>0.4741221221859705</v>
      </c>
    </row>
    <row r="148" spans="1:19" x14ac:dyDescent="0.25">
      <c r="A148" s="15">
        <v>32301</v>
      </c>
      <c r="B148" s="16" t="s">
        <v>121</v>
      </c>
      <c r="C148" s="17">
        <v>138280</v>
      </c>
      <c r="D148" s="17">
        <v>0</v>
      </c>
      <c r="E148" s="18">
        <v>133280</v>
      </c>
      <c r="F148" s="17">
        <v>71765.919999999998</v>
      </c>
      <c r="G148" s="17">
        <v>55242.59</v>
      </c>
      <c r="H148" s="17">
        <v>51492.380000000005</v>
      </c>
      <c r="I148" s="17">
        <v>37401.050000000003</v>
      </c>
      <c r="J148" s="19">
        <f t="shared" si="5"/>
        <v>61514.080000000002</v>
      </c>
      <c r="K148" s="9">
        <f t="shared" si="6"/>
        <v>0.53845978391356542</v>
      </c>
      <c r="L148" s="10"/>
      <c r="M148" s="10"/>
      <c r="N148" s="10"/>
      <c r="O148" s="10"/>
      <c r="P148" s="10"/>
      <c r="Q148" s="11"/>
      <c r="R148" s="10"/>
      <c r="S148" s="21"/>
    </row>
    <row r="149" spans="1:19" x14ac:dyDescent="0.25">
      <c r="A149" s="15">
        <v>32302</v>
      </c>
      <c r="B149" s="16" t="s">
        <v>122</v>
      </c>
      <c r="C149" s="17">
        <v>648661.48</v>
      </c>
      <c r="D149" s="17">
        <v>22000</v>
      </c>
      <c r="E149" s="18">
        <v>665661.48</v>
      </c>
      <c r="F149" s="17">
        <v>307029.91000000003</v>
      </c>
      <c r="G149" s="17">
        <v>206541.27</v>
      </c>
      <c r="H149" s="17">
        <v>229586.04</v>
      </c>
      <c r="I149" s="17">
        <v>173726.24</v>
      </c>
      <c r="J149" s="19">
        <f t="shared" si="5"/>
        <v>358631.56999999995</v>
      </c>
      <c r="K149" s="9">
        <f t="shared" si="6"/>
        <v>0.46124031392052317</v>
      </c>
      <c r="L149" s="10"/>
      <c r="M149" s="10"/>
      <c r="N149" s="10"/>
      <c r="O149" s="10"/>
      <c r="P149" s="10"/>
      <c r="Q149" s="11"/>
      <c r="R149" s="10"/>
      <c r="S149" s="21"/>
    </row>
    <row r="150" spans="1:19" x14ac:dyDescent="0.25">
      <c r="A150" s="14">
        <v>325</v>
      </c>
      <c r="B150" s="6" t="s">
        <v>123</v>
      </c>
      <c r="C150" s="7">
        <v>7000</v>
      </c>
      <c r="D150" s="7">
        <v>0</v>
      </c>
      <c r="E150" s="8">
        <v>6988</v>
      </c>
      <c r="F150" s="7">
        <v>0</v>
      </c>
      <c r="G150" s="7">
        <v>0</v>
      </c>
      <c r="H150" s="7">
        <v>0</v>
      </c>
      <c r="I150" s="7">
        <v>0</v>
      </c>
      <c r="J150" s="13">
        <f t="shared" si="5"/>
        <v>6988</v>
      </c>
      <c r="K150" s="9">
        <f t="shared" si="6"/>
        <v>0</v>
      </c>
    </row>
    <row r="151" spans="1:19" x14ac:dyDescent="0.25">
      <c r="A151" s="15">
        <v>32501</v>
      </c>
      <c r="B151" s="16" t="s">
        <v>123</v>
      </c>
      <c r="C151" s="17">
        <v>7000</v>
      </c>
      <c r="D151" s="17">
        <v>0</v>
      </c>
      <c r="E151" s="18">
        <v>6988</v>
      </c>
      <c r="F151" s="17">
        <v>0</v>
      </c>
      <c r="G151" s="17">
        <v>0</v>
      </c>
      <c r="H151" s="17">
        <v>0</v>
      </c>
      <c r="I151" s="17">
        <v>0</v>
      </c>
      <c r="J151" s="19">
        <f t="shared" si="5"/>
        <v>6988</v>
      </c>
      <c r="K151" s="9">
        <f t="shared" si="6"/>
        <v>0</v>
      </c>
      <c r="L151" s="10"/>
      <c r="M151" s="10"/>
      <c r="N151" s="10"/>
      <c r="O151" s="10"/>
      <c r="P151" s="10"/>
      <c r="Q151" s="11"/>
      <c r="R151" s="10"/>
      <c r="S151" s="21"/>
    </row>
    <row r="152" spans="1:19" ht="22.5" x14ac:dyDescent="0.25">
      <c r="A152" s="14">
        <v>326</v>
      </c>
      <c r="B152" s="6" t="s">
        <v>124</v>
      </c>
      <c r="C152" s="7">
        <v>696155.53</v>
      </c>
      <c r="D152" s="7">
        <v>-144000</v>
      </c>
      <c r="E152" s="8">
        <v>552155.53</v>
      </c>
      <c r="F152" s="7">
        <v>150469.4</v>
      </c>
      <c r="G152" s="7">
        <v>133649.4</v>
      </c>
      <c r="H152" s="7">
        <v>121075</v>
      </c>
      <c r="I152" s="7">
        <v>112085</v>
      </c>
      <c r="J152" s="13">
        <f t="shared" si="5"/>
        <v>401686.13</v>
      </c>
      <c r="K152" s="9">
        <f t="shared" si="6"/>
        <v>0.27251271032275992</v>
      </c>
    </row>
    <row r="153" spans="1:19" x14ac:dyDescent="0.25">
      <c r="A153" s="15">
        <v>32601</v>
      </c>
      <c r="B153" s="16" t="s">
        <v>124</v>
      </c>
      <c r="C153" s="17">
        <v>696155.53</v>
      </c>
      <c r="D153" s="17">
        <v>-144000</v>
      </c>
      <c r="E153" s="18">
        <v>552155.53</v>
      </c>
      <c r="F153" s="17">
        <v>150469.4</v>
      </c>
      <c r="G153" s="17">
        <v>133649.4</v>
      </c>
      <c r="H153" s="17">
        <v>121075</v>
      </c>
      <c r="I153" s="17">
        <v>112085</v>
      </c>
      <c r="J153" s="19">
        <f t="shared" si="5"/>
        <v>401686.13</v>
      </c>
      <c r="K153" s="9">
        <f t="shared" si="6"/>
        <v>0.27251271032275992</v>
      </c>
      <c r="L153" s="10"/>
      <c r="M153" s="10"/>
      <c r="N153" s="10"/>
      <c r="O153" s="10"/>
      <c r="P153" s="10"/>
      <c r="Q153" s="11"/>
      <c r="R153" s="10"/>
      <c r="S153" s="21"/>
    </row>
    <row r="154" spans="1:19" x14ac:dyDescent="0.25">
      <c r="A154" s="14">
        <v>329</v>
      </c>
      <c r="B154" s="6" t="s">
        <v>125</v>
      </c>
      <c r="C154" s="7">
        <v>949</v>
      </c>
      <c r="D154" s="7">
        <v>0</v>
      </c>
      <c r="E154" s="8">
        <v>949</v>
      </c>
      <c r="F154" s="7">
        <v>893.2</v>
      </c>
      <c r="G154" s="7">
        <v>893.2</v>
      </c>
      <c r="H154" s="7">
        <v>0</v>
      </c>
      <c r="I154" s="7">
        <v>0</v>
      </c>
      <c r="J154" s="25">
        <f t="shared" si="5"/>
        <v>55.799999999999955</v>
      </c>
      <c r="K154" s="9">
        <f t="shared" si="6"/>
        <v>0.94120126448893582</v>
      </c>
    </row>
    <row r="155" spans="1:19" x14ac:dyDescent="0.25">
      <c r="A155" s="15">
        <v>32901</v>
      </c>
      <c r="B155" s="16" t="s">
        <v>125</v>
      </c>
      <c r="C155" s="17">
        <v>949</v>
      </c>
      <c r="D155" s="17">
        <v>0</v>
      </c>
      <c r="E155" s="18">
        <v>949</v>
      </c>
      <c r="F155" s="17">
        <v>893.2</v>
      </c>
      <c r="G155" s="17">
        <v>893.2</v>
      </c>
      <c r="H155" s="17">
        <v>0</v>
      </c>
      <c r="I155" s="17">
        <v>0</v>
      </c>
      <c r="J155" s="22">
        <f t="shared" si="5"/>
        <v>55.799999999999955</v>
      </c>
      <c r="K155" s="9">
        <f t="shared" si="6"/>
        <v>0.94120126448893582</v>
      </c>
      <c r="L155" s="10"/>
      <c r="M155" s="10"/>
      <c r="N155" s="10"/>
      <c r="O155" s="10"/>
      <c r="P155" s="10"/>
      <c r="Q155" s="11"/>
      <c r="R155" s="10"/>
      <c r="S155" s="21"/>
    </row>
    <row r="156" spans="1:19" ht="22.5" x14ac:dyDescent="0.25">
      <c r="A156" s="12">
        <v>3300</v>
      </c>
      <c r="B156" s="6" t="s">
        <v>126</v>
      </c>
      <c r="C156" s="7">
        <v>9618619.120000001</v>
      </c>
      <c r="D156" s="7">
        <v>-279500</v>
      </c>
      <c r="E156" s="8">
        <v>9553746.120000001</v>
      </c>
      <c r="F156" s="7">
        <v>4965453.1500000004</v>
      </c>
      <c r="G156" s="7">
        <v>4604227.03</v>
      </c>
      <c r="H156" s="7">
        <v>3093430.1400000006</v>
      </c>
      <c r="I156" s="7">
        <v>3093617.2600000007</v>
      </c>
      <c r="J156" s="13">
        <f t="shared" si="5"/>
        <v>4588292.9700000007</v>
      </c>
      <c r="K156" s="9">
        <f t="shared" si="6"/>
        <v>0.51973886343967446</v>
      </c>
    </row>
    <row r="157" spans="1:19" ht="22.5" x14ac:dyDescent="0.25">
      <c r="A157" s="14">
        <v>331</v>
      </c>
      <c r="B157" s="6" t="s">
        <v>127</v>
      </c>
      <c r="C157" s="7">
        <v>2949436</v>
      </c>
      <c r="D157" s="7">
        <v>30000</v>
      </c>
      <c r="E157" s="8">
        <v>2846800</v>
      </c>
      <c r="F157" s="7">
        <v>2420189.25</v>
      </c>
      <c r="G157" s="7">
        <v>1879962.4899999998</v>
      </c>
      <c r="H157" s="7">
        <v>2033355.33</v>
      </c>
      <c r="I157" s="7">
        <v>1694848.6300000001</v>
      </c>
      <c r="J157" s="13">
        <f t="shared" si="5"/>
        <v>426610.75</v>
      </c>
      <c r="K157" s="9">
        <f t="shared" si="6"/>
        <v>0.85014375790361107</v>
      </c>
      <c r="L157" s="10"/>
      <c r="M157" s="10"/>
      <c r="N157" s="10"/>
      <c r="O157" s="10"/>
      <c r="P157" s="10"/>
      <c r="Q157" s="11"/>
    </row>
    <row r="158" spans="1:19" ht="22.5" x14ac:dyDescent="0.25">
      <c r="A158" s="15">
        <v>33101</v>
      </c>
      <c r="B158" s="16" t="s">
        <v>127</v>
      </c>
      <c r="C158" s="17">
        <v>2949436</v>
      </c>
      <c r="D158" s="17">
        <v>30000</v>
      </c>
      <c r="E158" s="18">
        <v>2846800</v>
      </c>
      <c r="F158" s="17">
        <v>2420189.25</v>
      </c>
      <c r="G158" s="17">
        <v>1879962.4899999998</v>
      </c>
      <c r="H158" s="17">
        <v>2033355.33</v>
      </c>
      <c r="I158" s="17">
        <v>1694848.6300000001</v>
      </c>
      <c r="J158" s="19">
        <f t="shared" si="5"/>
        <v>426610.75</v>
      </c>
      <c r="K158" s="9">
        <f t="shared" si="6"/>
        <v>0.85014375790361107</v>
      </c>
      <c r="L158" s="10"/>
      <c r="M158" s="10"/>
      <c r="N158" s="10"/>
      <c r="O158" s="10"/>
      <c r="P158" s="10"/>
      <c r="Q158" s="11"/>
      <c r="R158" s="10"/>
      <c r="S158" s="21"/>
    </row>
    <row r="159" spans="1:19" ht="22.5" x14ac:dyDescent="0.25">
      <c r="A159" s="14">
        <v>332</v>
      </c>
      <c r="B159" s="6" t="s">
        <v>128</v>
      </c>
      <c r="C159" s="7">
        <v>851203</v>
      </c>
      <c r="D159" s="7">
        <v>-20000</v>
      </c>
      <c r="E159" s="8">
        <v>929513</v>
      </c>
      <c r="F159" s="7">
        <v>176538.2</v>
      </c>
      <c r="G159" s="7">
        <v>167954.2</v>
      </c>
      <c r="H159" s="7">
        <v>78996</v>
      </c>
      <c r="I159" s="7">
        <v>100572</v>
      </c>
      <c r="J159" s="13">
        <f t="shared" si="5"/>
        <v>752974.8</v>
      </c>
      <c r="K159" s="9">
        <f t="shared" si="6"/>
        <v>0.18992547710467741</v>
      </c>
      <c r="L159" s="10"/>
      <c r="M159" s="10"/>
      <c r="N159" s="10"/>
      <c r="O159" s="10"/>
      <c r="P159" s="10"/>
      <c r="Q159" s="11"/>
    </row>
    <row r="160" spans="1:19" ht="22.5" x14ac:dyDescent="0.25">
      <c r="A160" s="15">
        <v>33201</v>
      </c>
      <c r="B160" s="16" t="s">
        <v>128</v>
      </c>
      <c r="C160" s="17">
        <v>851203</v>
      </c>
      <c r="D160" s="17">
        <v>-20000</v>
      </c>
      <c r="E160" s="18">
        <v>929513</v>
      </c>
      <c r="F160" s="17">
        <v>176538.2</v>
      </c>
      <c r="G160" s="17">
        <v>167954.2</v>
      </c>
      <c r="H160" s="17">
        <v>78996</v>
      </c>
      <c r="I160" s="17">
        <v>100572</v>
      </c>
      <c r="J160" s="19">
        <f t="shared" si="5"/>
        <v>752974.8</v>
      </c>
      <c r="K160" s="9">
        <f t="shared" si="6"/>
        <v>0.18992547710467741</v>
      </c>
      <c r="L160" s="10"/>
      <c r="M160" s="10"/>
      <c r="N160" s="10"/>
      <c r="O160" s="10"/>
      <c r="P160" s="10"/>
      <c r="Q160" s="11"/>
      <c r="R160" s="10"/>
      <c r="S160" s="21"/>
    </row>
    <row r="161" spans="1:19" ht="22.5" x14ac:dyDescent="0.25">
      <c r="A161" s="14">
        <v>333</v>
      </c>
      <c r="B161" s="6" t="s">
        <v>129</v>
      </c>
      <c r="C161" s="7">
        <v>371512</v>
      </c>
      <c r="D161" s="7">
        <v>-94000</v>
      </c>
      <c r="E161" s="8">
        <v>567146</v>
      </c>
      <c r="F161" s="7">
        <v>138693.32</v>
      </c>
      <c r="G161" s="7">
        <v>126063.47</v>
      </c>
      <c r="H161" s="7">
        <v>112797.59999999999</v>
      </c>
      <c r="I161" s="7">
        <v>100523.75</v>
      </c>
      <c r="J161" s="13">
        <f t="shared" si="5"/>
        <v>428452.68</v>
      </c>
      <c r="K161" s="9">
        <f t="shared" si="6"/>
        <v>0.24454606045004285</v>
      </c>
      <c r="L161" s="10"/>
      <c r="M161" s="10"/>
      <c r="N161" s="10"/>
      <c r="O161" s="10"/>
      <c r="P161" s="10"/>
      <c r="Q161" s="11"/>
    </row>
    <row r="162" spans="1:19" x14ac:dyDescent="0.25">
      <c r="A162" s="15">
        <v>33301</v>
      </c>
      <c r="B162" s="16" t="s">
        <v>130</v>
      </c>
      <c r="C162" s="17">
        <v>371512</v>
      </c>
      <c r="D162" s="17">
        <v>-94000</v>
      </c>
      <c r="E162" s="18">
        <v>267146</v>
      </c>
      <c r="F162" s="17">
        <v>138693.32</v>
      </c>
      <c r="G162" s="17">
        <v>126063.47</v>
      </c>
      <c r="H162" s="17">
        <v>112797.59999999999</v>
      </c>
      <c r="I162" s="17">
        <v>100523.75</v>
      </c>
      <c r="J162" s="19">
        <f t="shared" si="5"/>
        <v>128452.68</v>
      </c>
      <c r="K162" s="9">
        <f t="shared" si="6"/>
        <v>0.5191667477708819</v>
      </c>
      <c r="L162" s="10"/>
      <c r="M162" s="10"/>
      <c r="N162" s="10"/>
      <c r="O162" s="10"/>
      <c r="P162" s="10"/>
      <c r="Q162" s="11"/>
      <c r="R162" s="10"/>
      <c r="S162" s="21"/>
    </row>
    <row r="163" spans="1:19" x14ac:dyDescent="0.25">
      <c r="A163" s="15">
        <v>33302</v>
      </c>
      <c r="B163" s="16" t="s">
        <v>131</v>
      </c>
      <c r="C163" s="17">
        <v>0</v>
      </c>
      <c r="D163" s="17">
        <v>0</v>
      </c>
      <c r="E163" s="18">
        <v>300000</v>
      </c>
      <c r="F163" s="17">
        <v>0</v>
      </c>
      <c r="G163" s="17">
        <v>0</v>
      </c>
      <c r="H163" s="17">
        <v>0</v>
      </c>
      <c r="I163" s="17">
        <v>0</v>
      </c>
      <c r="J163" s="19">
        <f t="shared" si="5"/>
        <v>300000</v>
      </c>
      <c r="K163" s="9">
        <f t="shared" si="6"/>
        <v>0</v>
      </c>
      <c r="L163" s="10"/>
      <c r="M163" s="10"/>
      <c r="N163" s="10"/>
      <c r="O163" s="10"/>
      <c r="P163" s="10"/>
      <c r="Q163" s="11"/>
      <c r="R163" s="10"/>
      <c r="S163" s="21"/>
    </row>
    <row r="164" spans="1:19" x14ac:dyDescent="0.25">
      <c r="A164" s="14">
        <v>334</v>
      </c>
      <c r="B164" s="6" t="s">
        <v>132</v>
      </c>
      <c r="C164" s="7">
        <v>334231</v>
      </c>
      <c r="D164" s="7">
        <v>0</v>
      </c>
      <c r="E164" s="8">
        <v>399231</v>
      </c>
      <c r="F164" s="7">
        <v>34344</v>
      </c>
      <c r="G164" s="7">
        <v>34344</v>
      </c>
      <c r="H164" s="7">
        <v>5480</v>
      </c>
      <c r="I164" s="7">
        <v>5480</v>
      </c>
      <c r="J164" s="13">
        <f t="shared" si="5"/>
        <v>364887</v>
      </c>
      <c r="K164" s="9">
        <f t="shared" si="6"/>
        <v>8.6025383800356181E-2</v>
      </c>
    </row>
    <row r="165" spans="1:19" x14ac:dyDescent="0.25">
      <c r="A165" s="15">
        <v>33401</v>
      </c>
      <c r="B165" s="16" t="s">
        <v>132</v>
      </c>
      <c r="C165" s="17">
        <v>334231</v>
      </c>
      <c r="D165" s="17">
        <v>0</v>
      </c>
      <c r="E165" s="18">
        <v>399231</v>
      </c>
      <c r="F165" s="17">
        <v>34344</v>
      </c>
      <c r="G165" s="17">
        <v>34344</v>
      </c>
      <c r="H165" s="17">
        <v>5480</v>
      </c>
      <c r="I165" s="17">
        <v>5480</v>
      </c>
      <c r="J165" s="19">
        <f t="shared" si="5"/>
        <v>364887</v>
      </c>
      <c r="K165" s="9">
        <f t="shared" si="6"/>
        <v>8.6025383800356181E-2</v>
      </c>
      <c r="L165" s="10"/>
      <c r="M165" s="10"/>
      <c r="N165" s="10"/>
      <c r="O165" s="10"/>
      <c r="P165" s="10"/>
      <c r="Q165" s="11"/>
      <c r="R165" s="10"/>
      <c r="S165" s="21"/>
    </row>
    <row r="166" spans="1:19" ht="22.5" x14ac:dyDescent="0.25">
      <c r="A166" s="14">
        <v>336</v>
      </c>
      <c r="B166" s="6" t="s">
        <v>133</v>
      </c>
      <c r="C166" s="7">
        <v>1780511.12</v>
      </c>
      <c r="D166" s="7">
        <v>-85500</v>
      </c>
      <c r="E166" s="8">
        <v>1589330.12</v>
      </c>
      <c r="F166" s="7">
        <v>923303.92</v>
      </c>
      <c r="G166" s="7">
        <v>828530.32</v>
      </c>
      <c r="H166" s="7">
        <v>215596.24000000005</v>
      </c>
      <c r="I166" s="7">
        <v>558533.31999999995</v>
      </c>
      <c r="J166" s="13">
        <f t="shared" si="5"/>
        <v>666026.20000000007</v>
      </c>
      <c r="K166" s="9">
        <f t="shared" si="6"/>
        <v>0.58093904367709337</v>
      </c>
      <c r="L166" s="10"/>
      <c r="M166" s="10"/>
      <c r="N166" s="10"/>
      <c r="O166" s="10"/>
      <c r="P166" s="10"/>
      <c r="Q166" s="11"/>
    </row>
    <row r="167" spans="1:19" x14ac:dyDescent="0.25">
      <c r="A167" s="15">
        <v>33601</v>
      </c>
      <c r="B167" s="16" t="s">
        <v>134</v>
      </c>
      <c r="C167" s="17">
        <v>8000</v>
      </c>
      <c r="D167" s="17">
        <v>0</v>
      </c>
      <c r="E167" s="18">
        <v>7319</v>
      </c>
      <c r="F167" s="17">
        <v>0</v>
      </c>
      <c r="G167" s="17">
        <v>0</v>
      </c>
      <c r="H167" s="17">
        <v>0</v>
      </c>
      <c r="I167" s="17">
        <v>0</v>
      </c>
      <c r="J167" s="19">
        <f t="shared" si="5"/>
        <v>7319</v>
      </c>
      <c r="K167" s="9">
        <f t="shared" si="6"/>
        <v>0</v>
      </c>
      <c r="L167" s="10"/>
      <c r="M167" s="10"/>
      <c r="N167" s="10"/>
      <c r="O167" s="10"/>
      <c r="P167" s="10"/>
      <c r="Q167" s="11"/>
      <c r="R167" s="10"/>
      <c r="S167" s="21"/>
    </row>
    <row r="168" spans="1:19" x14ac:dyDescent="0.25">
      <c r="A168" s="15">
        <v>33603</v>
      </c>
      <c r="B168" s="16" t="s">
        <v>135</v>
      </c>
      <c r="C168" s="17">
        <v>1672511.12</v>
      </c>
      <c r="D168" s="17">
        <v>-85500</v>
      </c>
      <c r="E168" s="18">
        <v>1482011.12</v>
      </c>
      <c r="F168" s="17">
        <v>848245.37</v>
      </c>
      <c r="G168" s="17">
        <v>753471.7699999999</v>
      </c>
      <c r="H168" s="17">
        <v>176318.34000000003</v>
      </c>
      <c r="I168" s="17">
        <v>497393.37</v>
      </c>
      <c r="J168" s="19">
        <f t="shared" si="5"/>
        <v>633765.75000000012</v>
      </c>
      <c r="K168" s="9">
        <f t="shared" si="6"/>
        <v>0.57236100225752684</v>
      </c>
      <c r="L168" s="10"/>
      <c r="M168" s="10"/>
      <c r="N168" s="10"/>
      <c r="O168" s="10"/>
      <c r="P168" s="10"/>
      <c r="Q168" s="11"/>
      <c r="R168" s="10"/>
      <c r="S168" s="21"/>
    </row>
    <row r="169" spans="1:19" x14ac:dyDescent="0.25">
      <c r="A169" s="15">
        <v>33605</v>
      </c>
      <c r="B169" s="16" t="s">
        <v>136</v>
      </c>
      <c r="C169" s="17">
        <v>100000</v>
      </c>
      <c r="D169" s="17">
        <v>0</v>
      </c>
      <c r="E169" s="18">
        <v>100000</v>
      </c>
      <c r="F169" s="17">
        <v>75058.55</v>
      </c>
      <c r="G169" s="17">
        <v>75058.55</v>
      </c>
      <c r="H169" s="17">
        <v>39277.9</v>
      </c>
      <c r="I169" s="17">
        <v>61139.95</v>
      </c>
      <c r="J169" s="19">
        <f t="shared" si="5"/>
        <v>24941.449999999997</v>
      </c>
      <c r="K169" s="9">
        <f t="shared" si="6"/>
        <v>0.75058550000000002</v>
      </c>
      <c r="L169" s="10"/>
      <c r="M169" s="10"/>
      <c r="N169" s="10"/>
      <c r="O169" s="10"/>
      <c r="P169" s="10"/>
      <c r="Q169" s="11"/>
      <c r="R169" s="10"/>
      <c r="S169" s="21"/>
    </row>
    <row r="170" spans="1:19" x14ac:dyDescent="0.25">
      <c r="A170" s="14">
        <v>338</v>
      </c>
      <c r="B170" s="6" t="s">
        <v>137</v>
      </c>
      <c r="C170" s="7">
        <v>963440</v>
      </c>
      <c r="D170" s="7">
        <v>140000</v>
      </c>
      <c r="E170" s="8">
        <v>1103440</v>
      </c>
      <c r="F170" s="7">
        <v>492051.49</v>
      </c>
      <c r="G170" s="7">
        <v>431645.83999999997</v>
      </c>
      <c r="H170" s="7">
        <v>284730.40000000002</v>
      </c>
      <c r="I170" s="7">
        <v>236388.75</v>
      </c>
      <c r="J170" s="13">
        <f t="shared" si="5"/>
        <v>611388.51</v>
      </c>
      <c r="K170" s="9">
        <f t="shared" si="6"/>
        <v>0.44592500725005435</v>
      </c>
      <c r="L170" s="10"/>
      <c r="M170" s="10"/>
      <c r="N170" s="10"/>
      <c r="O170" s="10"/>
      <c r="P170" s="10"/>
      <c r="Q170" s="11"/>
    </row>
    <row r="171" spans="1:19" x14ac:dyDescent="0.25">
      <c r="A171" s="15">
        <v>33801</v>
      </c>
      <c r="B171" s="16" t="s">
        <v>137</v>
      </c>
      <c r="C171" s="17">
        <v>963440</v>
      </c>
      <c r="D171" s="17">
        <v>140000</v>
      </c>
      <c r="E171" s="18">
        <v>1103440</v>
      </c>
      <c r="F171" s="17">
        <v>492051.49</v>
      </c>
      <c r="G171" s="17">
        <v>431645.83999999997</v>
      </c>
      <c r="H171" s="17">
        <v>284730.40000000002</v>
      </c>
      <c r="I171" s="17">
        <v>236388.75</v>
      </c>
      <c r="J171" s="19">
        <f t="shared" si="5"/>
        <v>611388.51</v>
      </c>
      <c r="K171" s="9">
        <f t="shared" si="6"/>
        <v>0.44592500725005435</v>
      </c>
      <c r="L171" s="10"/>
      <c r="M171" s="10"/>
      <c r="N171" s="10"/>
      <c r="O171" s="10"/>
      <c r="P171" s="10"/>
      <c r="Q171" s="11"/>
      <c r="R171" s="10"/>
      <c r="S171" s="21"/>
    </row>
    <row r="172" spans="1:19" ht="22.5" x14ac:dyDescent="0.25">
      <c r="A172" s="14">
        <v>339</v>
      </c>
      <c r="B172" s="6" t="s">
        <v>138</v>
      </c>
      <c r="C172" s="7">
        <v>2368286</v>
      </c>
      <c r="D172" s="7">
        <v>-250000</v>
      </c>
      <c r="E172" s="8">
        <v>2118286</v>
      </c>
      <c r="F172" s="7">
        <v>780332.97</v>
      </c>
      <c r="G172" s="7">
        <v>1135726.71</v>
      </c>
      <c r="H172" s="7">
        <v>362474.57</v>
      </c>
      <c r="I172" s="7">
        <v>397270.81</v>
      </c>
      <c r="J172" s="13">
        <f t="shared" si="5"/>
        <v>1337953.03</v>
      </c>
      <c r="K172" s="9">
        <f t="shared" si="6"/>
        <v>0.36837942090916903</v>
      </c>
      <c r="L172" s="10"/>
      <c r="M172" s="10"/>
      <c r="N172" s="10"/>
      <c r="O172" s="10"/>
      <c r="P172" s="10"/>
      <c r="Q172" s="11"/>
    </row>
    <row r="173" spans="1:19" x14ac:dyDescent="0.25">
      <c r="A173" s="15">
        <v>33901</v>
      </c>
      <c r="B173" s="16" t="s">
        <v>139</v>
      </c>
      <c r="C173" s="17">
        <v>2368286</v>
      </c>
      <c r="D173" s="17">
        <v>-250000</v>
      </c>
      <c r="E173" s="18">
        <v>2118286</v>
      </c>
      <c r="F173" s="17">
        <v>780332.97</v>
      </c>
      <c r="G173" s="17">
        <v>1135726.71</v>
      </c>
      <c r="H173" s="17">
        <v>362474.57</v>
      </c>
      <c r="I173" s="17">
        <v>397270.81</v>
      </c>
      <c r="J173" s="19">
        <f t="shared" si="5"/>
        <v>1337953.03</v>
      </c>
      <c r="K173" s="9">
        <f t="shared" si="6"/>
        <v>0.36837942090916903</v>
      </c>
      <c r="L173" s="10"/>
      <c r="M173" s="10"/>
      <c r="N173" s="10"/>
      <c r="O173" s="10"/>
      <c r="P173" s="10"/>
      <c r="Q173" s="11"/>
      <c r="R173" s="10"/>
      <c r="S173" s="21"/>
    </row>
    <row r="174" spans="1:19" x14ac:dyDescent="0.25">
      <c r="A174" s="12">
        <v>3400</v>
      </c>
      <c r="B174" s="6" t="s">
        <v>140</v>
      </c>
      <c r="C174" s="7">
        <v>7110534.6600000001</v>
      </c>
      <c r="D174" s="7">
        <v>251897</v>
      </c>
      <c r="E174" s="8">
        <v>7370758.6600000001</v>
      </c>
      <c r="F174" s="7">
        <v>4106913.76</v>
      </c>
      <c r="G174" s="7">
        <v>3178044.7199999997</v>
      </c>
      <c r="H174" s="7">
        <v>2594183.7600000002</v>
      </c>
      <c r="I174" s="7">
        <v>2418982.79</v>
      </c>
      <c r="J174" s="13">
        <f t="shared" si="5"/>
        <v>3263844.9000000004</v>
      </c>
      <c r="K174" s="9">
        <f t="shared" si="6"/>
        <v>0.55719010069989183</v>
      </c>
    </row>
    <row r="175" spans="1:19" x14ac:dyDescent="0.25">
      <c r="A175" s="14">
        <v>341</v>
      </c>
      <c r="B175" s="6" t="s">
        <v>141</v>
      </c>
      <c r="C175" s="7">
        <v>412994.65</v>
      </c>
      <c r="D175" s="7">
        <v>-859</v>
      </c>
      <c r="E175" s="8">
        <v>411276.65</v>
      </c>
      <c r="F175" s="7">
        <v>184368.67</v>
      </c>
      <c r="G175" s="7">
        <v>176963.74000000002</v>
      </c>
      <c r="H175" s="7">
        <v>86254.63</v>
      </c>
      <c r="I175" s="7">
        <v>78749.679999999993</v>
      </c>
      <c r="J175" s="13">
        <f t="shared" si="5"/>
        <v>226907.98</v>
      </c>
      <c r="K175" s="9">
        <f t="shared" si="6"/>
        <v>0.44828382549799511</v>
      </c>
      <c r="L175" s="10"/>
      <c r="M175" s="10"/>
      <c r="N175" s="10"/>
      <c r="O175" s="10"/>
      <c r="P175" s="10"/>
      <c r="Q175" s="11"/>
    </row>
    <row r="176" spans="1:19" x14ac:dyDescent="0.25">
      <c r="A176" s="15">
        <v>34101</v>
      </c>
      <c r="B176" s="16" t="s">
        <v>141</v>
      </c>
      <c r="C176" s="17">
        <v>412994.65</v>
      </c>
      <c r="D176" s="17">
        <v>-859</v>
      </c>
      <c r="E176" s="18">
        <v>411276.65</v>
      </c>
      <c r="F176" s="17">
        <v>184368.67</v>
      </c>
      <c r="G176" s="17">
        <v>176963.74000000002</v>
      </c>
      <c r="H176" s="17">
        <v>86254.63</v>
      </c>
      <c r="I176" s="17">
        <v>78749.679999999993</v>
      </c>
      <c r="J176" s="19">
        <f t="shared" si="5"/>
        <v>226907.98</v>
      </c>
      <c r="K176" s="9">
        <f t="shared" si="6"/>
        <v>0.44828382549799511</v>
      </c>
      <c r="L176" s="10"/>
      <c r="M176" s="10"/>
      <c r="N176" s="10"/>
      <c r="O176" s="10"/>
      <c r="P176" s="10"/>
      <c r="Q176" s="11"/>
      <c r="R176" s="10"/>
      <c r="S176" s="21"/>
    </row>
    <row r="177" spans="1:19" ht="22.5" x14ac:dyDescent="0.25">
      <c r="A177" s="14">
        <v>343</v>
      </c>
      <c r="B177" s="6" t="s">
        <v>142</v>
      </c>
      <c r="C177" s="7">
        <v>5167052</v>
      </c>
      <c r="D177" s="7">
        <v>246500</v>
      </c>
      <c r="E177" s="8">
        <v>5413552</v>
      </c>
      <c r="F177" s="7">
        <v>3088869.9499999997</v>
      </c>
      <c r="G177" s="7">
        <v>2260093.4499999997</v>
      </c>
      <c r="H177" s="7">
        <v>1849637.74</v>
      </c>
      <c r="I177" s="7">
        <v>1763029.33</v>
      </c>
      <c r="J177" s="13">
        <f t="shared" si="5"/>
        <v>2324682.0500000003</v>
      </c>
      <c r="K177" s="9">
        <f t="shared" si="6"/>
        <v>0.57058100670317746</v>
      </c>
      <c r="L177" s="10"/>
      <c r="M177" s="10"/>
      <c r="N177" s="10"/>
      <c r="O177" s="10"/>
      <c r="P177" s="10"/>
      <c r="Q177" s="11"/>
    </row>
    <row r="178" spans="1:19" x14ac:dyDescent="0.25">
      <c r="A178" s="15">
        <v>34301</v>
      </c>
      <c r="B178" s="16" t="s">
        <v>142</v>
      </c>
      <c r="C178" s="17">
        <v>5167052</v>
      </c>
      <c r="D178" s="17">
        <v>246500</v>
      </c>
      <c r="E178" s="18">
        <v>5413552</v>
      </c>
      <c r="F178" s="17">
        <v>3088869.9499999997</v>
      </c>
      <c r="G178" s="17">
        <v>2260093.4499999997</v>
      </c>
      <c r="H178" s="17">
        <v>1849637.74</v>
      </c>
      <c r="I178" s="17">
        <v>1763029.33</v>
      </c>
      <c r="J178" s="19">
        <f t="shared" si="5"/>
        <v>2324682.0500000003</v>
      </c>
      <c r="K178" s="9">
        <f t="shared" si="6"/>
        <v>0.57058100670317746</v>
      </c>
      <c r="L178" s="10"/>
      <c r="M178" s="10"/>
      <c r="N178" s="10"/>
      <c r="O178" s="10"/>
      <c r="P178" s="10"/>
      <c r="Q178" s="11"/>
      <c r="R178" s="10"/>
      <c r="S178" s="21"/>
    </row>
    <row r="179" spans="1:19" x14ac:dyDescent="0.25">
      <c r="A179" s="14">
        <v>344</v>
      </c>
      <c r="B179" s="6" t="s">
        <v>143</v>
      </c>
      <c r="C179" s="7">
        <v>962965</v>
      </c>
      <c r="D179" s="7">
        <v>101256</v>
      </c>
      <c r="E179" s="8">
        <v>1051452</v>
      </c>
      <c r="F179" s="7">
        <v>701262.74</v>
      </c>
      <c r="G179" s="7">
        <v>659383.13</v>
      </c>
      <c r="H179" s="7">
        <v>556038.99</v>
      </c>
      <c r="I179" s="7">
        <v>514159.37999999995</v>
      </c>
      <c r="J179" s="13">
        <f t="shared" si="5"/>
        <v>350189.26</v>
      </c>
      <c r="K179" s="9">
        <f t="shared" si="6"/>
        <v>0.66694698379003514</v>
      </c>
      <c r="L179" s="10"/>
      <c r="M179" s="10"/>
      <c r="N179" s="10"/>
      <c r="O179" s="10"/>
      <c r="P179" s="10"/>
      <c r="Q179" s="11"/>
    </row>
    <row r="180" spans="1:19" x14ac:dyDescent="0.25">
      <c r="A180" s="15">
        <v>34401</v>
      </c>
      <c r="B180" s="16" t="s">
        <v>143</v>
      </c>
      <c r="C180" s="17">
        <v>962965</v>
      </c>
      <c r="D180" s="17">
        <v>101256</v>
      </c>
      <c r="E180" s="18">
        <v>1051452</v>
      </c>
      <c r="F180" s="17">
        <v>701262.74</v>
      </c>
      <c r="G180" s="17">
        <v>659383.13</v>
      </c>
      <c r="H180" s="17">
        <v>556038.99</v>
      </c>
      <c r="I180" s="17">
        <v>514159.37999999995</v>
      </c>
      <c r="J180" s="19">
        <f t="shared" si="5"/>
        <v>350189.26</v>
      </c>
      <c r="K180" s="9">
        <f t="shared" si="6"/>
        <v>0.66694698379003514</v>
      </c>
      <c r="L180" s="10"/>
      <c r="M180" s="10"/>
      <c r="N180" s="10"/>
      <c r="O180" s="10"/>
      <c r="P180" s="10"/>
      <c r="Q180" s="11"/>
      <c r="R180" s="10"/>
      <c r="S180" s="21"/>
    </row>
    <row r="181" spans="1:19" x14ac:dyDescent="0.25">
      <c r="A181" s="14">
        <v>347</v>
      </c>
      <c r="B181" s="6" t="s">
        <v>144</v>
      </c>
      <c r="C181" s="7">
        <v>567523.01</v>
      </c>
      <c r="D181" s="7">
        <v>-95000</v>
      </c>
      <c r="E181" s="8">
        <v>494478.01</v>
      </c>
      <c r="F181" s="7">
        <v>132412.40000000002</v>
      </c>
      <c r="G181" s="7">
        <v>81604.400000000009</v>
      </c>
      <c r="H181" s="7">
        <v>102252.40000000001</v>
      </c>
      <c r="I181" s="7">
        <v>63044.4</v>
      </c>
      <c r="J181" s="13">
        <f t="shared" si="5"/>
        <v>362065.61</v>
      </c>
      <c r="K181" s="9">
        <f t="shared" si="6"/>
        <v>0.26778218105189355</v>
      </c>
    </row>
    <row r="182" spans="1:19" x14ac:dyDescent="0.25">
      <c r="A182" s="15">
        <v>34701</v>
      </c>
      <c r="B182" s="16" t="s">
        <v>144</v>
      </c>
      <c r="C182" s="17">
        <v>567523.01</v>
      </c>
      <c r="D182" s="17">
        <v>-95000</v>
      </c>
      <c r="E182" s="18">
        <v>494478.01</v>
      </c>
      <c r="F182" s="17">
        <v>132412.40000000002</v>
      </c>
      <c r="G182" s="17">
        <v>81604.400000000009</v>
      </c>
      <c r="H182" s="17">
        <v>102252.40000000001</v>
      </c>
      <c r="I182" s="17">
        <v>63044.4</v>
      </c>
      <c r="J182" s="19">
        <f t="shared" si="5"/>
        <v>362065.61</v>
      </c>
      <c r="K182" s="9">
        <f t="shared" si="6"/>
        <v>0.26778218105189355</v>
      </c>
      <c r="L182" s="10"/>
      <c r="M182" s="10"/>
      <c r="N182" s="10"/>
      <c r="O182" s="10"/>
      <c r="P182" s="10"/>
      <c r="Q182" s="11"/>
      <c r="R182" s="10"/>
      <c r="S182" s="21"/>
    </row>
    <row r="183" spans="1:19" ht="22.5" x14ac:dyDescent="0.25">
      <c r="A183" s="12">
        <v>3500</v>
      </c>
      <c r="B183" s="6" t="s">
        <v>145</v>
      </c>
      <c r="C183" s="7">
        <v>6538279.3000000007</v>
      </c>
      <c r="D183" s="7">
        <v>4696000</v>
      </c>
      <c r="E183" s="8">
        <v>10936784.300000001</v>
      </c>
      <c r="F183" s="7">
        <v>5210993.5199999996</v>
      </c>
      <c r="G183" s="7">
        <v>4167186.09</v>
      </c>
      <c r="H183" s="7">
        <v>2324892.4700000002</v>
      </c>
      <c r="I183" s="7">
        <v>2712400.23</v>
      </c>
      <c r="J183" s="13">
        <f t="shared" si="5"/>
        <v>5725790.7800000012</v>
      </c>
      <c r="K183" s="9">
        <f t="shared" si="6"/>
        <v>0.47646487094017198</v>
      </c>
      <c r="L183" s="10"/>
      <c r="M183" s="10"/>
      <c r="N183" s="10"/>
      <c r="O183" s="10"/>
      <c r="P183" s="10"/>
      <c r="Q183" s="11"/>
    </row>
    <row r="184" spans="1:19" ht="22.5" x14ac:dyDescent="0.25">
      <c r="A184" s="14">
        <v>351</v>
      </c>
      <c r="B184" s="6" t="s">
        <v>146</v>
      </c>
      <c r="C184" s="7">
        <v>476821</v>
      </c>
      <c r="D184" s="7">
        <v>272000</v>
      </c>
      <c r="E184" s="8">
        <v>808047</v>
      </c>
      <c r="F184" s="7">
        <v>303379.36</v>
      </c>
      <c r="G184" s="7">
        <v>300711.36</v>
      </c>
      <c r="H184" s="7">
        <v>58470.2</v>
      </c>
      <c r="I184" s="7">
        <v>89061.959999999992</v>
      </c>
      <c r="J184" s="13">
        <f t="shared" si="5"/>
        <v>504667.64</v>
      </c>
      <c r="K184" s="9">
        <f t="shared" si="6"/>
        <v>0.37544766579171757</v>
      </c>
    </row>
    <row r="185" spans="1:19" x14ac:dyDescent="0.25">
      <c r="A185" s="15">
        <v>35101</v>
      </c>
      <c r="B185" s="16" t="s">
        <v>147</v>
      </c>
      <c r="C185" s="17">
        <v>476821</v>
      </c>
      <c r="D185" s="17">
        <v>272000</v>
      </c>
      <c r="E185" s="18">
        <v>808047</v>
      </c>
      <c r="F185" s="17">
        <v>303379.36</v>
      </c>
      <c r="G185" s="17">
        <v>300711.36</v>
      </c>
      <c r="H185" s="17">
        <v>58470.2</v>
      </c>
      <c r="I185" s="17">
        <v>89061.959999999992</v>
      </c>
      <c r="J185" s="19">
        <f t="shared" si="5"/>
        <v>504667.64</v>
      </c>
      <c r="K185" s="9">
        <f t="shared" si="6"/>
        <v>0.37544766579171757</v>
      </c>
      <c r="L185" s="10"/>
      <c r="M185" s="10"/>
      <c r="N185" s="10"/>
      <c r="O185" s="10"/>
      <c r="P185" s="10"/>
      <c r="Q185" s="11"/>
      <c r="R185" s="10"/>
      <c r="S185" s="21"/>
    </row>
    <row r="186" spans="1:19" ht="33.75" x14ac:dyDescent="0.25">
      <c r="A186" s="14">
        <v>352</v>
      </c>
      <c r="B186" s="6" t="s">
        <v>148</v>
      </c>
      <c r="C186" s="7">
        <v>225837.2</v>
      </c>
      <c r="D186" s="7">
        <v>60000</v>
      </c>
      <c r="E186" s="8">
        <v>277799.2</v>
      </c>
      <c r="F186" s="7">
        <v>196803.03999999998</v>
      </c>
      <c r="G186" s="7">
        <v>190800.03999999998</v>
      </c>
      <c r="H186" s="7">
        <v>82833.040000000008</v>
      </c>
      <c r="I186" s="7">
        <v>76830.040000000008</v>
      </c>
      <c r="J186" s="13">
        <f t="shared" si="5"/>
        <v>80996.160000000033</v>
      </c>
      <c r="K186" s="9">
        <f t="shared" si="6"/>
        <v>0.70843630939181956</v>
      </c>
    </row>
    <row r="187" spans="1:19" x14ac:dyDescent="0.25">
      <c r="A187" s="15">
        <v>35201</v>
      </c>
      <c r="B187" s="16" t="s">
        <v>149</v>
      </c>
      <c r="C187" s="17">
        <v>225837.2</v>
      </c>
      <c r="D187" s="17">
        <v>60000</v>
      </c>
      <c r="E187" s="18">
        <v>277799.2</v>
      </c>
      <c r="F187" s="17">
        <v>196803.03999999998</v>
      </c>
      <c r="G187" s="17">
        <v>190800.03999999998</v>
      </c>
      <c r="H187" s="17">
        <v>82833.040000000008</v>
      </c>
      <c r="I187" s="17">
        <v>76830.040000000008</v>
      </c>
      <c r="J187" s="19">
        <f t="shared" si="5"/>
        <v>80996.160000000033</v>
      </c>
      <c r="K187" s="9">
        <f t="shared" si="6"/>
        <v>0.70843630939181956</v>
      </c>
      <c r="L187" s="10"/>
      <c r="M187" s="10"/>
      <c r="N187" s="10"/>
      <c r="O187" s="10"/>
      <c r="P187" s="10"/>
      <c r="Q187" s="11"/>
      <c r="R187" s="10"/>
      <c r="S187" s="21"/>
    </row>
    <row r="188" spans="1:19" ht="22.5" x14ac:dyDescent="0.25">
      <c r="A188" s="14">
        <v>353</v>
      </c>
      <c r="B188" s="6" t="s">
        <v>150</v>
      </c>
      <c r="C188" s="7">
        <v>143390.26</v>
      </c>
      <c r="D188" s="7">
        <v>10000</v>
      </c>
      <c r="E188" s="8">
        <v>175682.26</v>
      </c>
      <c r="F188" s="7">
        <v>9026.02</v>
      </c>
      <c r="G188" s="7">
        <v>9026.02</v>
      </c>
      <c r="H188" s="7">
        <v>1392</v>
      </c>
      <c r="I188" s="7">
        <v>1392</v>
      </c>
      <c r="J188" s="13">
        <f t="shared" si="5"/>
        <v>166656.24000000002</v>
      </c>
      <c r="K188" s="9">
        <f t="shared" si="6"/>
        <v>5.1376957468557152E-2</v>
      </c>
    </row>
    <row r="189" spans="1:19" x14ac:dyDescent="0.25">
      <c r="A189" s="15">
        <v>35301</v>
      </c>
      <c r="B189" s="16" t="s">
        <v>151</v>
      </c>
      <c r="C189" s="17">
        <v>45689</v>
      </c>
      <c r="D189" s="17">
        <v>0</v>
      </c>
      <c r="E189" s="18">
        <v>45689</v>
      </c>
      <c r="F189" s="17">
        <v>0</v>
      </c>
      <c r="G189" s="17">
        <v>0</v>
      </c>
      <c r="H189" s="17">
        <v>0</v>
      </c>
      <c r="I189" s="17">
        <v>0</v>
      </c>
      <c r="J189" s="19">
        <f t="shared" si="5"/>
        <v>45689</v>
      </c>
      <c r="K189" s="9">
        <f t="shared" si="6"/>
        <v>0</v>
      </c>
      <c r="L189" s="10"/>
      <c r="M189" s="10"/>
      <c r="N189" s="10"/>
      <c r="O189" s="10"/>
      <c r="P189" s="10"/>
      <c r="Q189" s="11"/>
      <c r="R189" s="10"/>
      <c r="S189" s="21"/>
    </row>
    <row r="190" spans="1:19" x14ac:dyDescent="0.25">
      <c r="A190" s="15">
        <v>35302</v>
      </c>
      <c r="B190" s="16" t="s">
        <v>152</v>
      </c>
      <c r="C190" s="17">
        <v>97701.26</v>
      </c>
      <c r="D190" s="17">
        <v>10000</v>
      </c>
      <c r="E190" s="18">
        <v>129993.26</v>
      </c>
      <c r="F190" s="17">
        <v>9026.02</v>
      </c>
      <c r="G190" s="17">
        <v>9026.02</v>
      </c>
      <c r="H190" s="17">
        <v>1392</v>
      </c>
      <c r="I190" s="17">
        <v>1392</v>
      </c>
      <c r="J190" s="19">
        <f t="shared" si="5"/>
        <v>120967.23999999999</v>
      </c>
      <c r="K190" s="9">
        <f t="shared" si="6"/>
        <v>6.9434522989884256E-2</v>
      </c>
      <c r="L190" s="10"/>
      <c r="M190" s="10"/>
      <c r="N190" s="10"/>
      <c r="O190" s="10"/>
      <c r="P190" s="10"/>
      <c r="Q190" s="11"/>
      <c r="R190" s="10"/>
      <c r="S190" s="21"/>
    </row>
    <row r="191" spans="1:19" ht="22.5" x14ac:dyDescent="0.25">
      <c r="A191" s="14">
        <v>355</v>
      </c>
      <c r="B191" s="6" t="s">
        <v>153</v>
      </c>
      <c r="C191" s="7">
        <v>1577828.04</v>
      </c>
      <c r="D191" s="7">
        <v>509500</v>
      </c>
      <c r="E191" s="8">
        <v>2037407.04</v>
      </c>
      <c r="F191" s="7">
        <v>1160336.8500000001</v>
      </c>
      <c r="G191" s="7">
        <v>980855.91000000015</v>
      </c>
      <c r="H191" s="7">
        <v>604707.36</v>
      </c>
      <c r="I191" s="7">
        <v>650756.06000000006</v>
      </c>
      <c r="J191" s="13">
        <f t="shared" si="5"/>
        <v>877070.19</v>
      </c>
      <c r="K191" s="9">
        <f t="shared" si="6"/>
        <v>0.56951646245415943</v>
      </c>
    </row>
    <row r="192" spans="1:19" x14ac:dyDescent="0.25">
      <c r="A192" s="15">
        <v>35501</v>
      </c>
      <c r="B192" s="16" t="s">
        <v>154</v>
      </c>
      <c r="C192" s="17">
        <v>1577828.04</v>
      </c>
      <c r="D192" s="17">
        <v>509500</v>
      </c>
      <c r="E192" s="18">
        <v>2037407.04</v>
      </c>
      <c r="F192" s="17">
        <v>1160336.8500000001</v>
      </c>
      <c r="G192" s="17">
        <v>980855.91000000015</v>
      </c>
      <c r="H192" s="17">
        <v>604707.36</v>
      </c>
      <c r="I192" s="17">
        <v>650756.06000000006</v>
      </c>
      <c r="J192" s="19">
        <f t="shared" si="5"/>
        <v>877070.19</v>
      </c>
      <c r="K192" s="9">
        <f t="shared" si="6"/>
        <v>0.56951646245415943</v>
      </c>
      <c r="L192" s="10"/>
      <c r="M192" s="10"/>
      <c r="N192" s="10"/>
      <c r="O192" s="10"/>
      <c r="P192" s="10"/>
      <c r="Q192" s="11"/>
      <c r="R192" s="10"/>
      <c r="S192" s="21"/>
    </row>
    <row r="193" spans="1:19" ht="22.5" x14ac:dyDescent="0.25">
      <c r="A193" s="14">
        <v>357</v>
      </c>
      <c r="B193" s="6" t="s">
        <v>155</v>
      </c>
      <c r="C193" s="7">
        <v>3550805.44</v>
      </c>
      <c r="D193" s="7">
        <v>3870000</v>
      </c>
      <c r="E193" s="8">
        <v>7025805.4399999995</v>
      </c>
      <c r="F193" s="7">
        <v>3453047.2</v>
      </c>
      <c r="G193" s="7">
        <v>2622923.71</v>
      </c>
      <c r="H193" s="7">
        <v>1541634.6700000002</v>
      </c>
      <c r="I193" s="7">
        <v>1856626.58</v>
      </c>
      <c r="J193" s="13">
        <f t="shared" si="5"/>
        <v>3572758.2399999993</v>
      </c>
      <c r="K193" s="9">
        <f t="shared" si="6"/>
        <v>0.49148061805708076</v>
      </c>
    </row>
    <row r="194" spans="1:19" x14ac:dyDescent="0.25">
      <c r="A194" s="15">
        <v>35701</v>
      </c>
      <c r="B194" s="16" t="s">
        <v>156</v>
      </c>
      <c r="C194" s="17">
        <v>3549088.64</v>
      </c>
      <c r="D194" s="17">
        <v>3795000</v>
      </c>
      <c r="E194" s="18">
        <v>6949088.6400000006</v>
      </c>
      <c r="F194" s="17">
        <v>3451030.4</v>
      </c>
      <c r="G194" s="17">
        <v>2622923.71</v>
      </c>
      <c r="H194" s="17">
        <v>1541634.6700000002</v>
      </c>
      <c r="I194" s="17">
        <v>1856626.58</v>
      </c>
      <c r="J194" s="19">
        <f t="shared" si="5"/>
        <v>3498058.2400000007</v>
      </c>
      <c r="K194" s="9">
        <f t="shared" si="6"/>
        <v>0.49661625844507856</v>
      </c>
      <c r="L194" s="10"/>
      <c r="M194" s="10"/>
      <c r="N194" s="10"/>
      <c r="O194" s="10"/>
      <c r="P194" s="10"/>
      <c r="Q194" s="11"/>
      <c r="R194" s="10"/>
      <c r="S194" s="21"/>
    </row>
    <row r="195" spans="1:19" ht="22.5" x14ac:dyDescent="0.25">
      <c r="A195" s="15">
        <v>35702</v>
      </c>
      <c r="B195" s="16" t="s">
        <v>157</v>
      </c>
      <c r="C195" s="17">
        <v>1716.8</v>
      </c>
      <c r="D195" s="17">
        <v>75000</v>
      </c>
      <c r="E195" s="18">
        <v>76716.800000000003</v>
      </c>
      <c r="F195" s="17">
        <v>2016.8</v>
      </c>
      <c r="G195" s="17">
        <v>0</v>
      </c>
      <c r="H195" s="17">
        <v>0</v>
      </c>
      <c r="I195" s="17">
        <v>0</v>
      </c>
      <c r="J195" s="19">
        <f t="shared" si="5"/>
        <v>74700</v>
      </c>
      <c r="K195" s="9">
        <f t="shared" si="6"/>
        <v>2.6288896304329689E-2</v>
      </c>
      <c r="L195" s="10"/>
      <c r="M195" s="10"/>
      <c r="N195" s="10"/>
      <c r="O195" s="10"/>
      <c r="P195" s="10"/>
      <c r="Q195" s="11"/>
      <c r="R195" s="10"/>
      <c r="S195" s="21"/>
    </row>
    <row r="196" spans="1:19" x14ac:dyDescent="0.25">
      <c r="A196" s="14">
        <v>358</v>
      </c>
      <c r="B196" s="6" t="s">
        <v>158</v>
      </c>
      <c r="C196" s="7">
        <v>324889.36</v>
      </c>
      <c r="D196" s="7">
        <v>-25500</v>
      </c>
      <c r="E196" s="8">
        <v>321924.36</v>
      </c>
      <c r="F196" s="7">
        <v>62533.05</v>
      </c>
      <c r="G196" s="7">
        <v>37001.050000000003</v>
      </c>
      <c r="H196" s="7">
        <v>23907.200000000001</v>
      </c>
      <c r="I196" s="7">
        <v>25785.59</v>
      </c>
      <c r="J196" s="13">
        <f t="shared" si="5"/>
        <v>259391.31</v>
      </c>
      <c r="K196" s="9">
        <f t="shared" si="6"/>
        <v>0.19424764873338571</v>
      </c>
    </row>
    <row r="197" spans="1:19" x14ac:dyDescent="0.25">
      <c r="A197" s="15">
        <v>35801</v>
      </c>
      <c r="B197" s="16" t="s">
        <v>158</v>
      </c>
      <c r="C197" s="17">
        <v>324889.36</v>
      </c>
      <c r="D197" s="17">
        <v>-25500</v>
      </c>
      <c r="E197" s="18">
        <v>321924.36</v>
      </c>
      <c r="F197" s="17">
        <v>62533.05</v>
      </c>
      <c r="G197" s="17">
        <v>37001.050000000003</v>
      </c>
      <c r="H197" s="17">
        <v>23907.200000000001</v>
      </c>
      <c r="I197" s="17">
        <v>25785.59</v>
      </c>
      <c r="J197" s="19">
        <f t="shared" si="5"/>
        <v>259391.31</v>
      </c>
      <c r="K197" s="9">
        <f t="shared" si="6"/>
        <v>0.19424764873338571</v>
      </c>
      <c r="L197" s="10"/>
      <c r="M197" s="10"/>
      <c r="N197" s="10"/>
      <c r="O197" s="10"/>
      <c r="P197" s="10"/>
      <c r="Q197" s="11"/>
      <c r="R197" s="10"/>
      <c r="S197" s="21"/>
    </row>
    <row r="198" spans="1:19" x14ac:dyDescent="0.25">
      <c r="A198" s="14">
        <v>359</v>
      </c>
      <c r="B198" s="6" t="s">
        <v>159</v>
      </c>
      <c r="C198" s="7">
        <v>238708</v>
      </c>
      <c r="D198" s="7">
        <v>0</v>
      </c>
      <c r="E198" s="8">
        <v>290119</v>
      </c>
      <c r="F198" s="7">
        <v>25868</v>
      </c>
      <c r="G198" s="7">
        <v>25868</v>
      </c>
      <c r="H198" s="7">
        <v>11948</v>
      </c>
      <c r="I198" s="7">
        <v>11948</v>
      </c>
      <c r="J198" s="13">
        <f t="shared" si="5"/>
        <v>264251</v>
      </c>
      <c r="K198" s="9">
        <f t="shared" si="6"/>
        <v>8.9163412254971236E-2</v>
      </c>
    </row>
    <row r="199" spans="1:19" x14ac:dyDescent="0.25">
      <c r="A199" s="15">
        <v>35901</v>
      </c>
      <c r="B199" s="16" t="s">
        <v>159</v>
      </c>
      <c r="C199" s="17">
        <v>238708</v>
      </c>
      <c r="D199" s="17">
        <v>0</v>
      </c>
      <c r="E199" s="18">
        <v>290119</v>
      </c>
      <c r="F199" s="17">
        <v>25868</v>
      </c>
      <c r="G199" s="17">
        <v>25868</v>
      </c>
      <c r="H199" s="17">
        <v>11948</v>
      </c>
      <c r="I199" s="17">
        <v>11948</v>
      </c>
      <c r="J199" s="19">
        <f t="shared" si="5"/>
        <v>264251</v>
      </c>
      <c r="K199" s="9">
        <f t="shared" si="6"/>
        <v>8.9163412254971236E-2</v>
      </c>
      <c r="L199" s="10"/>
      <c r="M199" s="10"/>
      <c r="N199" s="10"/>
      <c r="O199" s="10"/>
      <c r="P199" s="10"/>
      <c r="Q199" s="11"/>
      <c r="R199" s="10"/>
      <c r="S199" s="21"/>
    </row>
    <row r="200" spans="1:19" x14ac:dyDescent="0.25">
      <c r="A200" s="12">
        <v>3600</v>
      </c>
      <c r="B200" s="6" t="s">
        <v>160</v>
      </c>
      <c r="C200" s="7">
        <v>10535646</v>
      </c>
      <c r="D200" s="7">
        <v>212987</v>
      </c>
      <c r="E200" s="8">
        <v>10948633</v>
      </c>
      <c r="F200" s="7">
        <v>210910.36</v>
      </c>
      <c r="G200" s="7">
        <v>142180.35999999999</v>
      </c>
      <c r="H200" s="7">
        <v>153187.35999999999</v>
      </c>
      <c r="I200" s="7">
        <v>126188.36</v>
      </c>
      <c r="J200" s="13">
        <f t="shared" si="5"/>
        <v>10737722.640000001</v>
      </c>
      <c r="K200" s="9">
        <f t="shared" si="6"/>
        <v>1.9263624965783398E-2</v>
      </c>
      <c r="L200" s="10"/>
      <c r="M200" s="10"/>
      <c r="N200" s="10"/>
      <c r="O200" s="10"/>
      <c r="P200" s="10"/>
      <c r="Q200" s="11"/>
    </row>
    <row r="201" spans="1:19" ht="33.75" x14ac:dyDescent="0.25">
      <c r="A201" s="14">
        <v>361</v>
      </c>
      <c r="B201" s="6" t="s">
        <v>161</v>
      </c>
      <c r="C201" s="7">
        <v>10531803</v>
      </c>
      <c r="D201" s="7">
        <v>212987</v>
      </c>
      <c r="E201" s="8">
        <v>10944790</v>
      </c>
      <c r="F201" s="7">
        <v>209650.36</v>
      </c>
      <c r="G201" s="7">
        <v>140920.35999999999</v>
      </c>
      <c r="H201" s="7">
        <v>153187.35999999999</v>
      </c>
      <c r="I201" s="7">
        <v>126188.36</v>
      </c>
      <c r="J201" s="13">
        <f t="shared" si="5"/>
        <v>10735139.640000001</v>
      </c>
      <c r="K201" s="9">
        <f t="shared" si="6"/>
        <v>1.9155265656079282E-2</v>
      </c>
    </row>
    <row r="202" spans="1:19" ht="22.5" x14ac:dyDescent="0.25">
      <c r="A202" s="15">
        <v>36101</v>
      </c>
      <c r="B202" s="16" t="s">
        <v>161</v>
      </c>
      <c r="C202" s="17">
        <v>10531803</v>
      </c>
      <c r="D202" s="17">
        <v>212987</v>
      </c>
      <c r="E202" s="18">
        <v>10944790</v>
      </c>
      <c r="F202" s="17">
        <v>209650.36</v>
      </c>
      <c r="G202" s="17">
        <v>140920.35999999999</v>
      </c>
      <c r="H202" s="17">
        <v>153187.35999999999</v>
      </c>
      <c r="I202" s="17">
        <v>126188.36</v>
      </c>
      <c r="J202" s="19">
        <f t="shared" si="5"/>
        <v>10735139.640000001</v>
      </c>
      <c r="K202" s="9">
        <f t="shared" si="6"/>
        <v>1.9155265656079282E-2</v>
      </c>
      <c r="L202" s="10"/>
      <c r="M202" s="10"/>
      <c r="N202" s="10"/>
      <c r="O202" s="10"/>
      <c r="P202" s="10"/>
      <c r="Q202" s="11"/>
      <c r="R202" s="10"/>
      <c r="S202" s="21"/>
    </row>
    <row r="203" spans="1:19" x14ac:dyDescent="0.25">
      <c r="A203" s="14">
        <v>369</v>
      </c>
      <c r="B203" s="6" t="s">
        <v>162</v>
      </c>
      <c r="C203" s="7">
        <v>3843</v>
      </c>
      <c r="D203" s="7">
        <v>0</v>
      </c>
      <c r="E203" s="8">
        <v>3843</v>
      </c>
      <c r="F203" s="7">
        <v>1260</v>
      </c>
      <c r="G203" s="7">
        <v>1260</v>
      </c>
      <c r="H203" s="7">
        <v>0</v>
      </c>
      <c r="I203" s="7">
        <v>0</v>
      </c>
      <c r="J203" s="13">
        <f t="shared" si="5"/>
        <v>2583</v>
      </c>
      <c r="K203" s="9">
        <f t="shared" si="6"/>
        <v>0.32786885245901637</v>
      </c>
    </row>
    <row r="204" spans="1:19" x14ac:dyDescent="0.25">
      <c r="A204" s="15">
        <v>36901</v>
      </c>
      <c r="B204" s="16" t="s">
        <v>162</v>
      </c>
      <c r="C204" s="17">
        <v>3843</v>
      </c>
      <c r="D204" s="17">
        <v>0</v>
      </c>
      <c r="E204" s="18">
        <v>3843</v>
      </c>
      <c r="F204" s="17">
        <v>1260</v>
      </c>
      <c r="G204" s="17">
        <v>1260</v>
      </c>
      <c r="H204" s="17">
        <v>0</v>
      </c>
      <c r="I204" s="17">
        <v>0</v>
      </c>
      <c r="J204" s="19">
        <f t="shared" ref="J204:J267" si="7">+E204-F204</f>
        <v>2583</v>
      </c>
      <c r="K204" s="9">
        <f t="shared" ref="K204:K267" si="8">+F204/E204</f>
        <v>0.32786885245901637</v>
      </c>
      <c r="L204" s="10"/>
      <c r="M204" s="10"/>
      <c r="N204" s="10"/>
      <c r="O204" s="10"/>
      <c r="P204" s="10"/>
      <c r="Q204" s="11"/>
      <c r="R204" s="10"/>
      <c r="S204" s="21"/>
    </row>
    <row r="205" spans="1:19" x14ac:dyDescent="0.25">
      <c r="A205" s="12">
        <v>3700</v>
      </c>
      <c r="B205" s="6" t="s">
        <v>163</v>
      </c>
      <c r="C205" s="7">
        <v>1964322</v>
      </c>
      <c r="D205" s="7">
        <v>244134</v>
      </c>
      <c r="E205" s="8">
        <v>2230967</v>
      </c>
      <c r="F205" s="7">
        <v>1336385.32</v>
      </c>
      <c r="G205" s="7">
        <v>1218639.0900000001</v>
      </c>
      <c r="H205" s="7">
        <v>811393.55999999994</v>
      </c>
      <c r="I205" s="7">
        <v>714547.33</v>
      </c>
      <c r="J205" s="13">
        <f t="shared" si="7"/>
        <v>894581.67999999993</v>
      </c>
      <c r="K205" s="9">
        <f t="shared" si="8"/>
        <v>0.59901617549699304</v>
      </c>
    </row>
    <row r="206" spans="1:19" x14ac:dyDescent="0.25">
      <c r="A206" s="14">
        <v>371</v>
      </c>
      <c r="B206" s="6" t="s">
        <v>164</v>
      </c>
      <c r="C206" s="7">
        <v>227000</v>
      </c>
      <c r="D206" s="7">
        <v>80000</v>
      </c>
      <c r="E206" s="8">
        <v>280000</v>
      </c>
      <c r="F206" s="7">
        <v>254565.1</v>
      </c>
      <c r="G206" s="7">
        <v>142748.87</v>
      </c>
      <c r="H206" s="7">
        <v>163838.44</v>
      </c>
      <c r="I206" s="7">
        <v>72222.210000000006</v>
      </c>
      <c r="J206" s="13">
        <f t="shared" si="7"/>
        <v>25434.899999999994</v>
      </c>
      <c r="K206" s="9">
        <f t="shared" si="8"/>
        <v>0.9091610714285715</v>
      </c>
      <c r="L206" s="10"/>
      <c r="M206" s="10"/>
      <c r="N206" s="10"/>
      <c r="O206" s="10"/>
      <c r="P206" s="10"/>
      <c r="Q206" s="11"/>
    </row>
    <row r="207" spans="1:19" x14ac:dyDescent="0.25">
      <c r="A207" s="15">
        <v>37101</v>
      </c>
      <c r="B207" s="16" t="s">
        <v>164</v>
      </c>
      <c r="C207" s="17">
        <v>227000</v>
      </c>
      <c r="D207" s="17">
        <v>80000</v>
      </c>
      <c r="E207" s="18">
        <v>280000</v>
      </c>
      <c r="F207" s="17">
        <v>254565.1</v>
      </c>
      <c r="G207" s="17">
        <v>142748.87</v>
      </c>
      <c r="H207" s="17">
        <v>163838.44</v>
      </c>
      <c r="I207" s="17">
        <v>72222.210000000006</v>
      </c>
      <c r="J207" s="19">
        <f t="shared" si="7"/>
        <v>25434.899999999994</v>
      </c>
      <c r="K207" s="9">
        <f t="shared" si="8"/>
        <v>0.9091610714285715</v>
      </c>
      <c r="L207" s="10"/>
      <c r="M207" s="10"/>
      <c r="N207" s="10"/>
      <c r="O207" s="10"/>
      <c r="P207" s="10"/>
      <c r="Q207" s="11"/>
      <c r="R207" s="10"/>
      <c r="S207" s="21"/>
    </row>
    <row r="208" spans="1:19" x14ac:dyDescent="0.25">
      <c r="A208" s="14">
        <v>372</v>
      </c>
      <c r="B208" s="6" t="s">
        <v>165</v>
      </c>
      <c r="C208" s="7">
        <v>70000</v>
      </c>
      <c r="D208" s="7">
        <v>0</v>
      </c>
      <c r="E208" s="8">
        <v>60992</v>
      </c>
      <c r="F208" s="7">
        <v>39908.559999999998</v>
      </c>
      <c r="G208" s="7">
        <v>39908.559999999998</v>
      </c>
      <c r="H208" s="7">
        <v>25693.56</v>
      </c>
      <c r="I208" s="7">
        <v>25693.56</v>
      </c>
      <c r="J208" s="13">
        <f t="shared" si="7"/>
        <v>21083.440000000002</v>
      </c>
      <c r="K208" s="9">
        <f t="shared" si="8"/>
        <v>0.65432450157397692</v>
      </c>
    </row>
    <row r="209" spans="1:19" x14ac:dyDescent="0.25">
      <c r="A209" s="15">
        <v>37201</v>
      </c>
      <c r="B209" s="16" t="s">
        <v>165</v>
      </c>
      <c r="C209" s="17">
        <v>70000</v>
      </c>
      <c r="D209" s="17">
        <v>0</v>
      </c>
      <c r="E209" s="18">
        <v>60992</v>
      </c>
      <c r="F209" s="17">
        <v>39908.559999999998</v>
      </c>
      <c r="G209" s="17">
        <v>39908.559999999998</v>
      </c>
      <c r="H209" s="17">
        <v>25693.56</v>
      </c>
      <c r="I209" s="17">
        <v>25693.56</v>
      </c>
      <c r="J209" s="19">
        <f t="shared" si="7"/>
        <v>21083.440000000002</v>
      </c>
      <c r="K209" s="9">
        <f t="shared" si="8"/>
        <v>0.65432450157397692</v>
      </c>
      <c r="L209" s="10"/>
      <c r="M209" s="10"/>
      <c r="N209" s="10"/>
      <c r="O209" s="10"/>
      <c r="P209" s="10"/>
      <c r="Q209" s="11"/>
      <c r="R209" s="10"/>
      <c r="S209" s="21"/>
    </row>
    <row r="210" spans="1:19" x14ac:dyDescent="0.25">
      <c r="A210" s="14">
        <v>375</v>
      </c>
      <c r="B210" s="6" t="s">
        <v>166</v>
      </c>
      <c r="C210" s="7">
        <v>1446212</v>
      </c>
      <c r="D210" s="7">
        <v>144003</v>
      </c>
      <c r="E210" s="8">
        <v>1670919</v>
      </c>
      <c r="F210" s="7">
        <v>911963.08</v>
      </c>
      <c r="G210" s="7">
        <v>906033.08</v>
      </c>
      <c r="H210" s="7">
        <v>526716.36</v>
      </c>
      <c r="I210" s="7">
        <v>521486.36</v>
      </c>
      <c r="J210" s="13">
        <f t="shared" si="7"/>
        <v>758955.92</v>
      </c>
      <c r="K210" s="9">
        <f t="shared" si="8"/>
        <v>0.54578533130570661</v>
      </c>
      <c r="L210" s="10"/>
      <c r="M210" s="10"/>
      <c r="N210" s="10"/>
      <c r="O210" s="10"/>
    </row>
    <row r="211" spans="1:19" x14ac:dyDescent="0.25">
      <c r="A211" s="15">
        <v>37501</v>
      </c>
      <c r="B211" s="16" t="s">
        <v>166</v>
      </c>
      <c r="C211" s="17">
        <v>1115694</v>
      </c>
      <c r="D211" s="17">
        <v>91703</v>
      </c>
      <c r="E211" s="18">
        <v>1299397</v>
      </c>
      <c r="F211" s="17">
        <v>576806.07999999996</v>
      </c>
      <c r="G211" s="17">
        <v>571576.07999999996</v>
      </c>
      <c r="H211" s="17">
        <v>342116.36</v>
      </c>
      <c r="I211" s="17">
        <v>337986.36</v>
      </c>
      <c r="J211" s="19">
        <f t="shared" si="7"/>
        <v>722590.92</v>
      </c>
      <c r="K211" s="9">
        <f t="shared" si="8"/>
        <v>0.44390288726232241</v>
      </c>
      <c r="L211" s="10"/>
      <c r="M211" s="10"/>
      <c r="N211" s="10"/>
      <c r="O211" s="10"/>
      <c r="P211" s="10"/>
      <c r="Q211" s="11"/>
      <c r="R211" s="10"/>
      <c r="S211" s="21"/>
    </row>
    <row r="212" spans="1:19" x14ac:dyDescent="0.25">
      <c r="A212" s="15">
        <v>37502</v>
      </c>
      <c r="B212" s="16" t="s">
        <v>167</v>
      </c>
      <c r="C212" s="17">
        <v>330518</v>
      </c>
      <c r="D212" s="17">
        <v>52300</v>
      </c>
      <c r="E212" s="18">
        <v>371522</v>
      </c>
      <c r="F212" s="17">
        <v>335157</v>
      </c>
      <c r="G212" s="17">
        <v>334457</v>
      </c>
      <c r="H212" s="17">
        <v>184600</v>
      </c>
      <c r="I212" s="17">
        <v>183500</v>
      </c>
      <c r="J212" s="19">
        <f t="shared" si="7"/>
        <v>36365</v>
      </c>
      <c r="K212" s="9">
        <f t="shared" si="8"/>
        <v>0.90211885164270222</v>
      </c>
      <c r="L212" s="10"/>
      <c r="M212" s="10"/>
      <c r="N212" s="10"/>
      <c r="O212" s="10"/>
      <c r="P212" s="10"/>
      <c r="Q212" s="11"/>
      <c r="R212" s="10"/>
      <c r="S212" s="21"/>
    </row>
    <row r="213" spans="1:19" x14ac:dyDescent="0.25">
      <c r="A213" s="14">
        <v>376</v>
      </c>
      <c r="B213" s="6" t="s">
        <v>168</v>
      </c>
      <c r="C213" s="7">
        <v>170000</v>
      </c>
      <c r="D213" s="7">
        <v>0</v>
      </c>
      <c r="E213" s="8">
        <v>150000</v>
      </c>
      <c r="F213" s="7">
        <v>82552</v>
      </c>
      <c r="G213" s="7">
        <v>82552</v>
      </c>
      <c r="H213" s="7">
        <v>60286</v>
      </c>
      <c r="I213" s="7">
        <v>60286</v>
      </c>
      <c r="J213" s="13">
        <f t="shared" si="7"/>
        <v>67448</v>
      </c>
      <c r="K213" s="9">
        <f t="shared" si="8"/>
        <v>0.55034666666666665</v>
      </c>
      <c r="L213" s="10"/>
      <c r="M213" s="10"/>
      <c r="N213" s="10"/>
      <c r="O213" s="10"/>
      <c r="P213" s="10"/>
      <c r="Q213" s="11"/>
    </row>
    <row r="214" spans="1:19" x14ac:dyDescent="0.25">
      <c r="A214" s="15">
        <v>37601</v>
      </c>
      <c r="B214" s="16" t="s">
        <v>168</v>
      </c>
      <c r="C214" s="17">
        <v>170000</v>
      </c>
      <c r="D214" s="17">
        <v>0</v>
      </c>
      <c r="E214" s="18">
        <v>150000</v>
      </c>
      <c r="F214" s="17">
        <v>82552</v>
      </c>
      <c r="G214" s="17">
        <v>82552</v>
      </c>
      <c r="H214" s="17">
        <v>60286</v>
      </c>
      <c r="I214" s="17">
        <v>60286</v>
      </c>
      <c r="J214" s="19">
        <f t="shared" si="7"/>
        <v>67448</v>
      </c>
      <c r="K214" s="9">
        <f t="shared" si="8"/>
        <v>0.55034666666666665</v>
      </c>
      <c r="L214" s="10"/>
      <c r="M214" s="10"/>
      <c r="N214" s="10"/>
      <c r="O214" s="10"/>
      <c r="P214" s="10"/>
      <c r="Q214" s="11"/>
      <c r="R214" s="10"/>
      <c r="S214" s="21"/>
    </row>
    <row r="215" spans="1:19" x14ac:dyDescent="0.25">
      <c r="A215" s="14">
        <v>378</v>
      </c>
      <c r="B215" s="6" t="s">
        <v>169</v>
      </c>
      <c r="C215" s="7">
        <v>22807</v>
      </c>
      <c r="D215" s="7">
        <v>20131</v>
      </c>
      <c r="E215" s="8">
        <v>42938</v>
      </c>
      <c r="F215" s="7">
        <v>22623.579999999998</v>
      </c>
      <c r="G215" s="7">
        <v>22623.579999999998</v>
      </c>
      <c r="H215" s="7">
        <v>18870.2</v>
      </c>
      <c r="I215" s="7">
        <v>18870.2</v>
      </c>
      <c r="J215" s="13">
        <f t="shared" si="7"/>
        <v>20314.420000000002</v>
      </c>
      <c r="K215" s="9">
        <f t="shared" si="8"/>
        <v>0.52688946853602869</v>
      </c>
      <c r="L215" s="10"/>
      <c r="M215" s="10"/>
      <c r="N215" s="10"/>
      <c r="O215" s="10"/>
      <c r="P215" s="10"/>
      <c r="Q215" s="11"/>
    </row>
    <row r="216" spans="1:19" x14ac:dyDescent="0.25">
      <c r="A216" s="15">
        <v>37801</v>
      </c>
      <c r="B216" s="16" t="s">
        <v>169</v>
      </c>
      <c r="C216" s="17">
        <v>22807</v>
      </c>
      <c r="D216" s="17">
        <v>20131</v>
      </c>
      <c r="E216" s="18">
        <v>42938</v>
      </c>
      <c r="F216" s="17">
        <v>22623.579999999998</v>
      </c>
      <c r="G216" s="17">
        <v>22623.579999999998</v>
      </c>
      <c r="H216" s="17">
        <v>18870.2</v>
      </c>
      <c r="I216" s="17">
        <v>18870.2</v>
      </c>
      <c r="J216" s="19">
        <f t="shared" si="7"/>
        <v>20314.420000000002</v>
      </c>
      <c r="K216" s="9">
        <f t="shared" si="8"/>
        <v>0.52688946853602869</v>
      </c>
      <c r="L216" s="10"/>
      <c r="M216" s="10"/>
      <c r="N216" s="10"/>
      <c r="O216" s="10"/>
      <c r="P216" s="10"/>
      <c r="Q216" s="11"/>
      <c r="R216" s="10"/>
      <c r="S216" s="21"/>
    </row>
    <row r="217" spans="1:19" x14ac:dyDescent="0.25">
      <c r="A217" s="14">
        <v>379</v>
      </c>
      <c r="B217" s="6" t="s">
        <v>170</v>
      </c>
      <c r="C217" s="7">
        <v>28303</v>
      </c>
      <c r="D217" s="7">
        <v>0</v>
      </c>
      <c r="E217" s="8">
        <v>26118</v>
      </c>
      <c r="F217" s="7">
        <v>24773</v>
      </c>
      <c r="G217" s="7">
        <v>24773</v>
      </c>
      <c r="H217" s="7">
        <v>15989</v>
      </c>
      <c r="I217" s="7">
        <v>15989</v>
      </c>
      <c r="J217" s="13">
        <f t="shared" si="7"/>
        <v>1345</v>
      </c>
      <c r="K217" s="9">
        <f t="shared" si="8"/>
        <v>0.94850294815835823</v>
      </c>
    </row>
    <row r="218" spans="1:19" x14ac:dyDescent="0.25">
      <c r="A218" s="15">
        <v>37901</v>
      </c>
      <c r="B218" s="16" t="s">
        <v>171</v>
      </c>
      <c r="C218" s="17">
        <v>28303</v>
      </c>
      <c r="D218" s="17">
        <v>0</v>
      </c>
      <c r="E218" s="18">
        <v>26118</v>
      </c>
      <c r="F218" s="17">
        <v>24773</v>
      </c>
      <c r="G218" s="17">
        <v>24773</v>
      </c>
      <c r="H218" s="17">
        <v>15989</v>
      </c>
      <c r="I218" s="17">
        <v>15989</v>
      </c>
      <c r="J218" s="19">
        <f t="shared" si="7"/>
        <v>1345</v>
      </c>
      <c r="K218" s="9">
        <f t="shared" si="8"/>
        <v>0.94850294815835823</v>
      </c>
      <c r="L218" s="10"/>
      <c r="M218" s="10"/>
      <c r="N218" s="10"/>
      <c r="O218" s="10"/>
      <c r="P218" s="10"/>
      <c r="Q218" s="11"/>
      <c r="R218" s="10"/>
      <c r="S218" s="21"/>
    </row>
    <row r="219" spans="1:19" x14ac:dyDescent="0.25">
      <c r="A219" s="12">
        <v>3800</v>
      </c>
      <c r="B219" s="6" t="s">
        <v>172</v>
      </c>
      <c r="C219" s="7">
        <v>611501</v>
      </c>
      <c r="D219" s="7">
        <v>6280</v>
      </c>
      <c r="E219" s="8">
        <v>566547</v>
      </c>
      <c r="F219" s="7">
        <v>66219</v>
      </c>
      <c r="G219" s="7">
        <v>65114</v>
      </c>
      <c r="H219" s="7">
        <v>30182.66</v>
      </c>
      <c r="I219" s="7">
        <v>29077.66</v>
      </c>
      <c r="J219" s="13">
        <f t="shared" si="7"/>
        <v>500328</v>
      </c>
      <c r="K219" s="9">
        <f t="shared" si="8"/>
        <v>0.11688174149717499</v>
      </c>
    </row>
    <row r="220" spans="1:19" x14ac:dyDescent="0.25">
      <c r="A220" s="14">
        <v>381</v>
      </c>
      <c r="B220" s="6" t="s">
        <v>173</v>
      </c>
      <c r="C220" s="7">
        <v>16609</v>
      </c>
      <c r="D220" s="7">
        <v>0</v>
      </c>
      <c r="E220" s="8">
        <v>16609</v>
      </c>
      <c r="F220" s="7">
        <v>0</v>
      </c>
      <c r="G220" s="7">
        <v>0</v>
      </c>
      <c r="H220" s="7">
        <v>0</v>
      </c>
      <c r="I220" s="7">
        <v>0</v>
      </c>
      <c r="J220" s="13">
        <f t="shared" si="7"/>
        <v>16609</v>
      </c>
      <c r="K220" s="9">
        <f t="shared" si="8"/>
        <v>0</v>
      </c>
      <c r="L220" s="10"/>
      <c r="M220" s="10"/>
      <c r="N220" s="10"/>
      <c r="O220" s="10"/>
      <c r="P220" s="10"/>
      <c r="Q220" s="11"/>
    </row>
    <row r="221" spans="1:19" x14ac:dyDescent="0.25">
      <c r="A221" s="15">
        <v>38101</v>
      </c>
      <c r="B221" s="16" t="s">
        <v>173</v>
      </c>
      <c r="C221" s="17">
        <v>16609</v>
      </c>
      <c r="D221" s="17">
        <v>0</v>
      </c>
      <c r="E221" s="18">
        <v>16609</v>
      </c>
      <c r="F221" s="17">
        <v>0</v>
      </c>
      <c r="G221" s="17">
        <v>0</v>
      </c>
      <c r="H221" s="17">
        <v>0</v>
      </c>
      <c r="I221" s="17">
        <v>0</v>
      </c>
      <c r="J221" s="19">
        <f t="shared" si="7"/>
        <v>16609</v>
      </c>
      <c r="K221" s="9">
        <f t="shared" si="8"/>
        <v>0</v>
      </c>
      <c r="L221" s="10"/>
      <c r="M221" s="10"/>
      <c r="N221" s="10"/>
      <c r="O221" s="10"/>
      <c r="P221" s="10"/>
      <c r="Q221" s="11"/>
      <c r="R221" s="10"/>
      <c r="S221" s="21"/>
    </row>
    <row r="222" spans="1:19" x14ac:dyDescent="0.25">
      <c r="A222" s="14">
        <v>382</v>
      </c>
      <c r="B222" s="16" t="s">
        <v>174</v>
      </c>
      <c r="C222" s="7">
        <v>10000</v>
      </c>
      <c r="D222" s="7">
        <v>10000</v>
      </c>
      <c r="E222" s="8">
        <v>10000</v>
      </c>
      <c r="F222" s="7">
        <v>9396</v>
      </c>
      <c r="G222" s="7">
        <v>9396</v>
      </c>
      <c r="H222" s="7">
        <v>9396</v>
      </c>
      <c r="I222" s="7">
        <v>9396</v>
      </c>
      <c r="J222" s="13">
        <f t="shared" si="7"/>
        <v>604</v>
      </c>
      <c r="K222" s="9">
        <f t="shared" si="8"/>
        <v>0.93959999999999999</v>
      </c>
      <c r="L222" s="10"/>
      <c r="M222" s="10"/>
      <c r="N222" s="10"/>
      <c r="O222" s="10"/>
      <c r="P222" s="10"/>
      <c r="Q222" s="11"/>
    </row>
    <row r="223" spans="1:19" x14ac:dyDescent="0.25">
      <c r="A223" s="15">
        <v>38201</v>
      </c>
      <c r="B223" s="16" t="s">
        <v>174</v>
      </c>
      <c r="C223" s="7">
        <v>10000</v>
      </c>
      <c r="D223" s="17">
        <v>10000</v>
      </c>
      <c r="E223" s="18">
        <v>10000</v>
      </c>
      <c r="F223" s="17">
        <v>9396</v>
      </c>
      <c r="G223" s="17">
        <v>9396</v>
      </c>
      <c r="H223" s="17">
        <v>9396</v>
      </c>
      <c r="I223" s="17">
        <v>9396</v>
      </c>
      <c r="J223" s="19">
        <f t="shared" si="7"/>
        <v>604</v>
      </c>
      <c r="K223" s="9">
        <f t="shared" si="8"/>
        <v>0.93959999999999999</v>
      </c>
      <c r="L223" s="10"/>
      <c r="M223" s="10"/>
      <c r="N223" s="10"/>
      <c r="O223" s="10"/>
      <c r="P223" s="10"/>
      <c r="Q223" s="11"/>
      <c r="R223" s="10"/>
      <c r="S223" s="21"/>
    </row>
    <row r="224" spans="1:19" x14ac:dyDescent="0.25">
      <c r="A224" s="14">
        <v>383</v>
      </c>
      <c r="B224" s="6" t="s">
        <v>175</v>
      </c>
      <c r="C224" s="7">
        <v>459892</v>
      </c>
      <c r="D224" s="7">
        <v>-3720</v>
      </c>
      <c r="E224" s="8">
        <v>378555</v>
      </c>
      <c r="F224" s="7">
        <v>43992.44</v>
      </c>
      <c r="G224" s="7">
        <v>43992.44</v>
      </c>
      <c r="H224" s="7">
        <v>11008.1</v>
      </c>
      <c r="I224" s="7">
        <v>11008.1</v>
      </c>
      <c r="J224" s="13">
        <f t="shared" si="7"/>
        <v>334562.56</v>
      </c>
      <c r="K224" s="9">
        <f t="shared" si="8"/>
        <v>0.11621148842308252</v>
      </c>
    </row>
    <row r="225" spans="1:19" x14ac:dyDescent="0.25">
      <c r="A225" s="15">
        <v>38301</v>
      </c>
      <c r="B225" s="16" t="s">
        <v>175</v>
      </c>
      <c r="C225" s="17">
        <v>459892</v>
      </c>
      <c r="D225" s="17">
        <v>-3720</v>
      </c>
      <c r="E225" s="18">
        <v>378555</v>
      </c>
      <c r="F225" s="17">
        <v>43992.44</v>
      </c>
      <c r="G225" s="17">
        <v>43992.44</v>
      </c>
      <c r="H225" s="17">
        <v>11008.1</v>
      </c>
      <c r="I225" s="17">
        <v>11008.1</v>
      </c>
      <c r="J225" s="19">
        <f t="shared" si="7"/>
        <v>334562.56</v>
      </c>
      <c r="K225" s="9">
        <f t="shared" si="8"/>
        <v>0.11621148842308252</v>
      </c>
      <c r="L225" s="10"/>
      <c r="M225" s="10"/>
      <c r="N225" s="10"/>
      <c r="O225" s="10"/>
      <c r="P225" s="10"/>
      <c r="Q225" s="11"/>
      <c r="R225" s="10"/>
      <c r="S225" s="21"/>
    </row>
    <row r="226" spans="1:19" x14ac:dyDescent="0.25">
      <c r="A226" s="14">
        <v>385</v>
      </c>
      <c r="B226" s="16" t="s">
        <v>176</v>
      </c>
      <c r="C226" s="7">
        <v>125000</v>
      </c>
      <c r="D226" s="7">
        <v>0</v>
      </c>
      <c r="E226" s="8">
        <v>161383</v>
      </c>
      <c r="F226" s="7">
        <v>12830.56</v>
      </c>
      <c r="G226" s="7">
        <v>11725.56</v>
      </c>
      <c r="H226" s="7">
        <v>9778.56</v>
      </c>
      <c r="I226" s="7">
        <v>8673.56</v>
      </c>
      <c r="J226" s="13">
        <f t="shared" si="7"/>
        <v>148552.44</v>
      </c>
      <c r="K226" s="9">
        <f t="shared" si="8"/>
        <v>7.9503789122770049E-2</v>
      </c>
    </row>
    <row r="227" spans="1:19" x14ac:dyDescent="0.25">
      <c r="A227" s="15">
        <v>38501</v>
      </c>
      <c r="B227" s="16" t="s">
        <v>177</v>
      </c>
      <c r="C227" s="17">
        <v>125000</v>
      </c>
      <c r="D227" s="17">
        <v>0</v>
      </c>
      <c r="E227" s="18">
        <v>161383</v>
      </c>
      <c r="F227" s="17">
        <v>12830.56</v>
      </c>
      <c r="G227" s="17">
        <v>11725.56</v>
      </c>
      <c r="H227" s="17">
        <v>9778.56</v>
      </c>
      <c r="I227" s="17">
        <v>8673.56</v>
      </c>
      <c r="J227" s="19">
        <f t="shared" si="7"/>
        <v>148552.44</v>
      </c>
      <c r="K227" s="9">
        <f t="shared" si="8"/>
        <v>7.9503789122770049E-2</v>
      </c>
      <c r="L227" s="10"/>
      <c r="M227" s="10"/>
      <c r="N227" s="10"/>
      <c r="O227" s="10"/>
      <c r="P227" s="10"/>
      <c r="Q227" s="11"/>
      <c r="R227" s="10"/>
      <c r="S227" s="21"/>
    </row>
    <row r="228" spans="1:19" x14ac:dyDescent="0.25">
      <c r="A228" s="12">
        <v>3900</v>
      </c>
      <c r="B228" s="6" t="s">
        <v>178</v>
      </c>
      <c r="C228" s="7">
        <v>7774378</v>
      </c>
      <c r="D228" s="7">
        <v>-733345</v>
      </c>
      <c r="E228" s="8">
        <v>7023637</v>
      </c>
      <c r="F228" s="7">
        <v>5686692.1299999999</v>
      </c>
      <c r="G228" s="7">
        <v>182775.47</v>
      </c>
      <c r="H228" s="7">
        <v>3248433.58</v>
      </c>
      <c r="I228" s="7">
        <v>139296.75</v>
      </c>
      <c r="J228" s="13">
        <f t="shared" si="7"/>
        <v>1336944.8700000001</v>
      </c>
      <c r="K228" s="9">
        <f t="shared" si="8"/>
        <v>0.80965063114736713</v>
      </c>
    </row>
    <row r="229" spans="1:19" x14ac:dyDescent="0.25">
      <c r="A229" s="14">
        <v>392</v>
      </c>
      <c r="B229" s="6" t="s">
        <v>179</v>
      </c>
      <c r="C229" s="7">
        <v>6824127</v>
      </c>
      <c r="D229" s="7">
        <v>0</v>
      </c>
      <c r="E229" s="8">
        <v>6826731</v>
      </c>
      <c r="F229" s="7">
        <v>5594325.0600000005</v>
      </c>
      <c r="G229" s="7">
        <v>90408.4</v>
      </c>
      <c r="H229" s="7">
        <v>3189421.2300000004</v>
      </c>
      <c r="I229" s="7">
        <v>80284.399999999994</v>
      </c>
      <c r="J229" s="13">
        <f t="shared" si="7"/>
        <v>1232405.9399999995</v>
      </c>
      <c r="K229" s="9">
        <f t="shared" si="8"/>
        <v>0.81947348738363945</v>
      </c>
    </row>
    <row r="230" spans="1:19" x14ac:dyDescent="0.25">
      <c r="A230" s="15">
        <v>39201</v>
      </c>
      <c r="B230" s="16" t="s">
        <v>179</v>
      </c>
      <c r="C230" s="17">
        <v>6824127</v>
      </c>
      <c r="D230" s="17">
        <v>0</v>
      </c>
      <c r="E230" s="18">
        <v>6826731</v>
      </c>
      <c r="F230" s="17">
        <v>5594325.0600000005</v>
      </c>
      <c r="G230" s="17">
        <v>90408.4</v>
      </c>
      <c r="H230" s="17">
        <v>3189421.2300000004</v>
      </c>
      <c r="I230" s="17">
        <v>80284.399999999994</v>
      </c>
      <c r="J230" s="19">
        <f t="shared" si="7"/>
        <v>1232405.9399999995</v>
      </c>
      <c r="K230" s="9">
        <f t="shared" si="8"/>
        <v>0.81947348738363945</v>
      </c>
      <c r="L230" s="10"/>
      <c r="M230" s="10"/>
      <c r="N230" s="10"/>
      <c r="O230" s="10"/>
      <c r="P230" s="10"/>
      <c r="Q230" s="11"/>
      <c r="R230" s="10"/>
      <c r="S230" s="21"/>
    </row>
    <row r="231" spans="1:19" x14ac:dyDescent="0.25">
      <c r="A231" s="14">
        <v>395</v>
      </c>
      <c r="B231" s="6" t="s">
        <v>180</v>
      </c>
      <c r="C231" s="7">
        <v>697860</v>
      </c>
      <c r="D231" s="7">
        <v>-523345</v>
      </c>
      <c r="E231" s="8">
        <v>154515</v>
      </c>
      <c r="F231" s="7">
        <v>88191.069999999992</v>
      </c>
      <c r="G231" s="7">
        <v>88191.069999999992</v>
      </c>
      <c r="H231" s="7">
        <v>59012.350000000006</v>
      </c>
      <c r="I231" s="7">
        <v>59012.350000000006</v>
      </c>
      <c r="J231" s="13">
        <f t="shared" si="7"/>
        <v>66323.930000000008</v>
      </c>
      <c r="K231" s="9">
        <f t="shared" si="8"/>
        <v>0.5707605734071125</v>
      </c>
    </row>
    <row r="232" spans="1:19" x14ac:dyDescent="0.25">
      <c r="A232" s="15">
        <v>39501</v>
      </c>
      <c r="B232" s="16" t="s">
        <v>180</v>
      </c>
      <c r="C232" s="17">
        <v>697860</v>
      </c>
      <c r="D232" s="17">
        <v>-523345</v>
      </c>
      <c r="E232" s="18">
        <v>154515</v>
      </c>
      <c r="F232" s="17">
        <v>88191.069999999992</v>
      </c>
      <c r="G232" s="17">
        <v>88191.069999999992</v>
      </c>
      <c r="H232" s="17">
        <v>59012.350000000006</v>
      </c>
      <c r="I232" s="17">
        <v>59012.350000000006</v>
      </c>
      <c r="J232" s="19">
        <f t="shared" si="7"/>
        <v>66323.930000000008</v>
      </c>
      <c r="K232" s="9">
        <f t="shared" si="8"/>
        <v>0.5707605734071125</v>
      </c>
      <c r="L232" s="10"/>
      <c r="M232" s="10"/>
      <c r="N232" s="10"/>
      <c r="O232" s="10"/>
      <c r="P232" s="10"/>
      <c r="Q232" s="11"/>
      <c r="R232" s="10"/>
      <c r="S232" s="21"/>
    </row>
    <row r="233" spans="1:19" x14ac:dyDescent="0.25">
      <c r="A233" s="14">
        <v>396</v>
      </c>
      <c r="B233" s="6" t="s">
        <v>181</v>
      </c>
      <c r="C233" s="7">
        <v>252391</v>
      </c>
      <c r="D233" s="7">
        <v>-210000</v>
      </c>
      <c r="E233" s="8">
        <v>42391</v>
      </c>
      <c r="F233" s="7">
        <v>4176</v>
      </c>
      <c r="G233" s="7">
        <v>4176</v>
      </c>
      <c r="H233" s="7">
        <v>0</v>
      </c>
      <c r="I233" s="7">
        <v>0</v>
      </c>
      <c r="J233" s="13">
        <f t="shared" si="7"/>
        <v>38215</v>
      </c>
      <c r="K233" s="9">
        <f t="shared" si="8"/>
        <v>9.8511476492651739E-2</v>
      </c>
      <c r="L233" s="10"/>
      <c r="M233" s="10"/>
      <c r="N233" s="10"/>
      <c r="O233" s="10"/>
      <c r="P233" s="10"/>
      <c r="Q233" s="11"/>
    </row>
    <row r="234" spans="1:19" x14ac:dyDescent="0.25">
      <c r="A234" s="15">
        <v>39601</v>
      </c>
      <c r="B234" s="16" t="s">
        <v>182</v>
      </c>
      <c r="C234" s="17">
        <v>252391</v>
      </c>
      <c r="D234" s="17">
        <v>-210000</v>
      </c>
      <c r="E234" s="18">
        <v>42391</v>
      </c>
      <c r="F234" s="17">
        <v>4176</v>
      </c>
      <c r="G234" s="17">
        <v>4176</v>
      </c>
      <c r="H234" s="17">
        <v>0</v>
      </c>
      <c r="I234" s="17">
        <v>0</v>
      </c>
      <c r="J234" s="19">
        <f t="shared" si="7"/>
        <v>38215</v>
      </c>
      <c r="K234" s="9">
        <f t="shared" si="8"/>
        <v>9.8511476492651739E-2</v>
      </c>
      <c r="L234" s="10"/>
      <c r="M234" s="10"/>
      <c r="N234" s="10"/>
      <c r="O234" s="10"/>
      <c r="P234" s="10"/>
      <c r="Q234" s="11"/>
      <c r="R234" s="10"/>
      <c r="S234" s="21"/>
    </row>
    <row r="235" spans="1:19" x14ac:dyDescent="0.25">
      <c r="A235" s="15"/>
      <c r="B235" s="16"/>
      <c r="C235" s="7">
        <v>0</v>
      </c>
      <c r="D235" s="7">
        <v>0</v>
      </c>
      <c r="E235" s="8">
        <v>0</v>
      </c>
      <c r="F235" s="7">
        <v>0</v>
      </c>
      <c r="G235" s="7">
        <v>0</v>
      </c>
      <c r="H235" s="7">
        <v>0</v>
      </c>
      <c r="I235" s="7">
        <v>0</v>
      </c>
      <c r="J235" s="13">
        <f t="shared" si="7"/>
        <v>0</v>
      </c>
      <c r="K235" s="9"/>
      <c r="L235" s="10"/>
      <c r="M235" s="10"/>
      <c r="N235" s="10"/>
      <c r="O235" s="10"/>
      <c r="P235" s="10"/>
      <c r="Q235" s="11"/>
    </row>
    <row r="236" spans="1:19" ht="22.5" x14ac:dyDescent="0.25">
      <c r="A236" s="5">
        <v>4000</v>
      </c>
      <c r="B236" s="6" t="s">
        <v>183</v>
      </c>
      <c r="C236" s="7">
        <v>200000</v>
      </c>
      <c r="D236" s="7">
        <v>0</v>
      </c>
      <c r="E236" s="8">
        <v>200000</v>
      </c>
      <c r="F236" s="7">
        <v>81890.710000000006</v>
      </c>
      <c r="G236" s="7">
        <v>81890.710000000006</v>
      </c>
      <c r="H236" s="7">
        <v>0</v>
      </c>
      <c r="I236" s="7">
        <v>0</v>
      </c>
      <c r="J236" s="13">
        <f t="shared" si="7"/>
        <v>118109.29</v>
      </c>
      <c r="K236" s="9">
        <f t="shared" si="8"/>
        <v>0.40945355000000005</v>
      </c>
    </row>
    <row r="237" spans="1:19" x14ac:dyDescent="0.25">
      <c r="A237" s="12">
        <v>4800</v>
      </c>
      <c r="B237" s="6" t="s">
        <v>184</v>
      </c>
      <c r="C237" s="7">
        <v>200000</v>
      </c>
      <c r="D237" s="7">
        <v>0</v>
      </c>
      <c r="E237" s="8">
        <v>200000</v>
      </c>
      <c r="F237" s="7">
        <v>81890.710000000006</v>
      </c>
      <c r="G237" s="7">
        <v>81890.710000000006</v>
      </c>
      <c r="H237" s="7">
        <v>0</v>
      </c>
      <c r="I237" s="7">
        <v>0</v>
      </c>
      <c r="J237" s="13">
        <f t="shared" si="7"/>
        <v>118109.29</v>
      </c>
      <c r="K237" s="9">
        <f t="shared" si="8"/>
        <v>0.40945355000000005</v>
      </c>
    </row>
    <row r="238" spans="1:19" x14ac:dyDescent="0.25">
      <c r="A238" s="14">
        <v>481</v>
      </c>
      <c r="B238" s="6" t="s">
        <v>185</v>
      </c>
      <c r="C238" s="7">
        <v>200000</v>
      </c>
      <c r="D238" s="7">
        <v>0</v>
      </c>
      <c r="E238" s="8">
        <v>200000</v>
      </c>
      <c r="F238" s="7">
        <v>81890.710000000006</v>
      </c>
      <c r="G238" s="7">
        <v>81890.710000000006</v>
      </c>
      <c r="H238" s="7">
        <v>0</v>
      </c>
      <c r="I238" s="7">
        <v>0</v>
      </c>
      <c r="J238" s="13">
        <f t="shared" si="7"/>
        <v>118109.29</v>
      </c>
      <c r="K238" s="9">
        <f t="shared" si="8"/>
        <v>0.40945355000000005</v>
      </c>
      <c r="L238" s="10"/>
      <c r="M238" s="10"/>
      <c r="N238" s="10"/>
      <c r="O238" s="10"/>
      <c r="P238" s="10"/>
      <c r="Q238" s="11"/>
    </row>
    <row r="239" spans="1:19" x14ac:dyDescent="0.25">
      <c r="A239" s="15">
        <v>48101</v>
      </c>
      <c r="B239" s="16" t="s">
        <v>185</v>
      </c>
      <c r="C239" s="17">
        <v>200000</v>
      </c>
      <c r="D239" s="17">
        <v>0</v>
      </c>
      <c r="E239" s="18">
        <v>200000</v>
      </c>
      <c r="F239" s="17">
        <v>81890.710000000006</v>
      </c>
      <c r="G239" s="17">
        <v>81890.710000000006</v>
      </c>
      <c r="H239" s="17">
        <v>0</v>
      </c>
      <c r="I239" s="17">
        <v>0</v>
      </c>
      <c r="J239" s="19">
        <f t="shared" si="7"/>
        <v>118109.29</v>
      </c>
      <c r="K239" s="9">
        <f t="shared" si="8"/>
        <v>0.40945355000000005</v>
      </c>
      <c r="L239" s="10"/>
      <c r="M239" s="10"/>
      <c r="N239" s="10"/>
      <c r="O239" s="10"/>
      <c r="P239" s="10"/>
      <c r="Q239" s="11"/>
      <c r="R239" s="10"/>
      <c r="S239" s="21"/>
    </row>
    <row r="240" spans="1:19" x14ac:dyDescent="0.25">
      <c r="A240" s="15"/>
      <c r="B240" s="16"/>
      <c r="C240" s="7">
        <v>0</v>
      </c>
      <c r="D240" s="7">
        <v>0</v>
      </c>
      <c r="E240" s="8">
        <v>0</v>
      </c>
      <c r="F240" s="7">
        <v>0</v>
      </c>
      <c r="G240" s="7">
        <v>0</v>
      </c>
      <c r="H240" s="7">
        <v>0</v>
      </c>
      <c r="I240" s="7">
        <v>0</v>
      </c>
      <c r="J240" s="25">
        <f t="shared" si="7"/>
        <v>0</v>
      </c>
      <c r="K240" s="9"/>
    </row>
    <row r="241" spans="1:19" x14ac:dyDescent="0.25">
      <c r="A241" s="15"/>
      <c r="B241" s="16"/>
      <c r="C241" s="7">
        <v>0</v>
      </c>
      <c r="D241" s="7">
        <v>0</v>
      </c>
      <c r="E241" s="8">
        <v>0</v>
      </c>
      <c r="F241" s="7">
        <v>0</v>
      </c>
      <c r="G241" s="7">
        <v>0</v>
      </c>
      <c r="H241" s="7">
        <v>0</v>
      </c>
      <c r="I241" s="7">
        <v>0</v>
      </c>
      <c r="J241" s="25">
        <f t="shared" si="7"/>
        <v>0</v>
      </c>
      <c r="K241" s="9"/>
      <c r="L241" s="10"/>
      <c r="M241" s="10"/>
      <c r="N241" s="10"/>
      <c r="O241" s="10"/>
      <c r="P241" s="10"/>
      <c r="Q241" s="11"/>
    </row>
    <row r="242" spans="1:19" x14ac:dyDescent="0.25">
      <c r="A242" s="5">
        <v>5000</v>
      </c>
      <c r="B242" s="6" t="s">
        <v>186</v>
      </c>
      <c r="C242" s="7">
        <v>2188798</v>
      </c>
      <c r="D242" s="7">
        <v>-7012</v>
      </c>
      <c r="E242" s="8">
        <f>+C242+D242</f>
        <v>2181786</v>
      </c>
      <c r="F242" s="7">
        <v>1882290.31</v>
      </c>
      <c r="G242" s="7">
        <v>1266244.08</v>
      </c>
      <c r="H242" s="7">
        <v>1435028.8699999999</v>
      </c>
      <c r="I242" s="7">
        <v>1052287.47</v>
      </c>
      <c r="J242" s="13">
        <f t="shared" si="7"/>
        <v>299495.68999999994</v>
      </c>
      <c r="K242" s="9">
        <f t="shared" si="8"/>
        <v>0.8627291173378141</v>
      </c>
    </row>
    <row r="243" spans="1:19" x14ac:dyDescent="0.25">
      <c r="A243" s="12">
        <v>5100</v>
      </c>
      <c r="B243" s="6" t="s">
        <v>187</v>
      </c>
      <c r="C243" s="7">
        <v>1112798</v>
      </c>
      <c r="D243" s="7">
        <v>-43500</v>
      </c>
      <c r="E243" s="8">
        <f t="shared" ref="E243:E267" si="9">+C243+D243</f>
        <v>1069298</v>
      </c>
      <c r="F243" s="7">
        <v>953900.12999999989</v>
      </c>
      <c r="G243" s="7">
        <v>403001.05</v>
      </c>
      <c r="H243" s="7">
        <v>892422.12999999989</v>
      </c>
      <c r="I243" s="7">
        <v>354491.85</v>
      </c>
      <c r="J243" s="13">
        <f t="shared" si="7"/>
        <v>115397.87000000011</v>
      </c>
      <c r="K243" s="9">
        <f t="shared" si="8"/>
        <v>0.89208072024823748</v>
      </c>
      <c r="L243" s="10"/>
      <c r="M243" s="10"/>
      <c r="N243" s="10"/>
      <c r="O243" s="10"/>
      <c r="P243" s="10"/>
      <c r="Q243" s="11"/>
    </row>
    <row r="244" spans="1:19" x14ac:dyDescent="0.25">
      <c r="A244" s="14">
        <v>511</v>
      </c>
      <c r="B244" s="6" t="s">
        <v>188</v>
      </c>
      <c r="C244" s="7">
        <v>200000</v>
      </c>
      <c r="D244" s="7">
        <v>-115000</v>
      </c>
      <c r="E244" s="8">
        <f t="shared" si="9"/>
        <v>85000</v>
      </c>
      <c r="F244" s="7">
        <v>84171.92</v>
      </c>
      <c r="G244" s="7">
        <v>84171.92</v>
      </c>
      <c r="H244" s="7">
        <v>50357.919999999998</v>
      </c>
      <c r="I244" s="7">
        <v>63326.720000000001</v>
      </c>
      <c r="J244" s="13">
        <f t="shared" si="7"/>
        <v>828.08000000000175</v>
      </c>
      <c r="K244" s="9">
        <f t="shared" si="8"/>
        <v>0.99025788235294121</v>
      </c>
    </row>
    <row r="245" spans="1:19" x14ac:dyDescent="0.25">
      <c r="A245" s="15">
        <v>51101</v>
      </c>
      <c r="B245" s="16" t="s">
        <v>189</v>
      </c>
      <c r="C245" s="17">
        <v>200000</v>
      </c>
      <c r="D245" s="17">
        <v>-115000</v>
      </c>
      <c r="E245" s="8">
        <f t="shared" si="9"/>
        <v>85000</v>
      </c>
      <c r="F245" s="17">
        <v>84171.92</v>
      </c>
      <c r="G245" s="17">
        <v>84171.92</v>
      </c>
      <c r="H245" s="17">
        <v>50357.919999999998</v>
      </c>
      <c r="I245" s="17">
        <v>63326.720000000001</v>
      </c>
      <c r="J245" s="19">
        <f t="shared" si="7"/>
        <v>828.08000000000175</v>
      </c>
      <c r="K245" s="9">
        <f t="shared" si="8"/>
        <v>0.99025788235294121</v>
      </c>
      <c r="L245" s="10"/>
      <c r="M245" s="10"/>
      <c r="N245" s="10"/>
      <c r="O245" s="10"/>
      <c r="P245" s="10"/>
      <c r="Q245" s="11"/>
      <c r="R245" s="10"/>
      <c r="S245" s="21"/>
    </row>
    <row r="246" spans="1:19" ht="22.5" x14ac:dyDescent="0.25">
      <c r="A246" s="14">
        <v>515</v>
      </c>
      <c r="B246" s="6" t="s">
        <v>190</v>
      </c>
      <c r="C246" s="7">
        <v>912798</v>
      </c>
      <c r="D246" s="7">
        <v>26500</v>
      </c>
      <c r="E246" s="8">
        <f t="shared" si="9"/>
        <v>939298</v>
      </c>
      <c r="F246" s="7">
        <v>827560.03999999992</v>
      </c>
      <c r="G246" s="7">
        <v>276660.96000000002</v>
      </c>
      <c r="H246" s="7">
        <v>799896.03999999992</v>
      </c>
      <c r="I246" s="7">
        <v>248996.96</v>
      </c>
      <c r="J246" s="13">
        <f t="shared" si="7"/>
        <v>111737.96000000008</v>
      </c>
      <c r="K246" s="9">
        <f t="shared" si="8"/>
        <v>0.88104099018628801</v>
      </c>
    </row>
    <row r="247" spans="1:19" x14ac:dyDescent="0.25">
      <c r="A247" s="15">
        <v>51501</v>
      </c>
      <c r="B247" s="16" t="s">
        <v>191</v>
      </c>
      <c r="C247" s="17">
        <v>912798</v>
      </c>
      <c r="D247" s="17">
        <v>26500</v>
      </c>
      <c r="E247" s="8">
        <f t="shared" si="9"/>
        <v>939298</v>
      </c>
      <c r="F247" s="17">
        <v>827560.03999999992</v>
      </c>
      <c r="G247" s="17">
        <v>276660.96000000002</v>
      </c>
      <c r="H247" s="17">
        <v>799896.03999999992</v>
      </c>
      <c r="I247" s="17">
        <v>248996.96</v>
      </c>
      <c r="J247" s="19">
        <f t="shared" si="7"/>
        <v>111737.96000000008</v>
      </c>
      <c r="K247" s="9">
        <f t="shared" si="8"/>
        <v>0.88104099018628801</v>
      </c>
      <c r="L247" s="10"/>
      <c r="M247" s="10"/>
      <c r="N247" s="10"/>
      <c r="O247" s="10"/>
      <c r="P247" s="10"/>
      <c r="Q247" s="11"/>
      <c r="R247" s="10"/>
      <c r="S247" s="21"/>
    </row>
    <row r="248" spans="1:19" x14ac:dyDescent="0.25">
      <c r="A248" s="14">
        <v>519</v>
      </c>
      <c r="B248" s="16" t="s">
        <v>192</v>
      </c>
      <c r="C248" s="7"/>
      <c r="D248" s="7">
        <v>45000</v>
      </c>
      <c r="E248" s="8">
        <f t="shared" si="9"/>
        <v>45000</v>
      </c>
      <c r="F248" s="7">
        <v>42168.17</v>
      </c>
      <c r="G248" s="7">
        <v>42168.17</v>
      </c>
      <c r="H248" s="7">
        <v>42168.17</v>
      </c>
      <c r="I248" s="7">
        <v>42168.17</v>
      </c>
      <c r="J248" s="13">
        <f t="shared" si="7"/>
        <v>2831.8300000000017</v>
      </c>
      <c r="K248" s="9">
        <f t="shared" si="8"/>
        <v>0.93707044444444443</v>
      </c>
    </row>
    <row r="249" spans="1:19" x14ac:dyDescent="0.25">
      <c r="A249" s="15">
        <v>51901</v>
      </c>
      <c r="B249" s="16" t="s">
        <v>193</v>
      </c>
      <c r="C249" s="17"/>
      <c r="D249" s="17">
        <v>45000</v>
      </c>
      <c r="E249" s="8">
        <f t="shared" si="9"/>
        <v>45000</v>
      </c>
      <c r="F249" s="17">
        <v>42168.17</v>
      </c>
      <c r="G249" s="17">
        <v>42168.17</v>
      </c>
      <c r="H249" s="17">
        <v>42168.17</v>
      </c>
      <c r="I249" s="17">
        <v>42168.17</v>
      </c>
      <c r="J249" s="19">
        <f t="shared" si="7"/>
        <v>2831.8300000000017</v>
      </c>
      <c r="K249" s="9">
        <f t="shared" si="8"/>
        <v>0.93707044444444443</v>
      </c>
      <c r="L249" s="10"/>
      <c r="M249" s="10"/>
      <c r="N249" s="10"/>
      <c r="O249" s="10"/>
      <c r="P249" s="10"/>
      <c r="Q249" s="11"/>
      <c r="R249" s="10"/>
      <c r="S249" s="21"/>
    </row>
    <row r="250" spans="1:19" x14ac:dyDescent="0.25">
      <c r="A250" s="12">
        <v>5200</v>
      </c>
      <c r="B250" s="6" t="s">
        <v>194</v>
      </c>
      <c r="C250" s="7"/>
      <c r="D250" s="7">
        <v>50000</v>
      </c>
      <c r="E250" s="8">
        <f t="shared" si="9"/>
        <v>50000</v>
      </c>
      <c r="F250" s="7">
        <v>47188.800000000003</v>
      </c>
      <c r="G250" s="7">
        <v>47188.800000000003</v>
      </c>
      <c r="H250" s="7">
        <v>47188.800000000003</v>
      </c>
      <c r="I250" s="7">
        <v>47188.800000000003</v>
      </c>
      <c r="J250" s="13">
        <f t="shared" si="7"/>
        <v>2811.1999999999971</v>
      </c>
      <c r="K250" s="9">
        <f t="shared" si="8"/>
        <v>0.94377600000000006</v>
      </c>
      <c r="L250" s="10"/>
      <c r="M250" s="10"/>
      <c r="N250" s="10"/>
      <c r="O250" s="10"/>
      <c r="P250" s="10"/>
      <c r="Q250" s="11"/>
    </row>
    <row r="251" spans="1:19" x14ac:dyDescent="0.25">
      <c r="A251" s="14">
        <v>521</v>
      </c>
      <c r="B251" s="6" t="s">
        <v>195</v>
      </c>
      <c r="C251" s="7"/>
      <c r="D251" s="7">
        <v>50000</v>
      </c>
      <c r="E251" s="8">
        <f t="shared" si="9"/>
        <v>50000</v>
      </c>
      <c r="F251" s="7">
        <v>47188.800000000003</v>
      </c>
      <c r="G251" s="7">
        <v>47188.800000000003</v>
      </c>
      <c r="H251" s="7">
        <v>47188.800000000003</v>
      </c>
      <c r="I251" s="7">
        <v>47188.800000000003</v>
      </c>
      <c r="J251" s="13">
        <f t="shared" si="7"/>
        <v>2811.1999999999971</v>
      </c>
      <c r="K251" s="9">
        <f t="shared" si="8"/>
        <v>0.94377600000000006</v>
      </c>
      <c r="L251" s="10"/>
      <c r="M251" s="10"/>
      <c r="N251" s="10"/>
      <c r="O251" s="10"/>
      <c r="P251" s="10"/>
      <c r="Q251" s="11"/>
    </row>
    <row r="252" spans="1:19" x14ac:dyDescent="0.25">
      <c r="A252" s="15">
        <v>52101</v>
      </c>
      <c r="B252" s="16" t="s">
        <v>195</v>
      </c>
      <c r="C252" s="17"/>
      <c r="D252" s="17">
        <v>50000</v>
      </c>
      <c r="E252" s="8">
        <f t="shared" si="9"/>
        <v>50000</v>
      </c>
      <c r="F252" s="17">
        <v>47188.800000000003</v>
      </c>
      <c r="G252" s="17">
        <v>47188.800000000003</v>
      </c>
      <c r="H252" s="17">
        <v>47188.800000000003</v>
      </c>
      <c r="I252" s="17">
        <v>47188.800000000003</v>
      </c>
      <c r="J252" s="19">
        <f t="shared" si="7"/>
        <v>2811.1999999999971</v>
      </c>
      <c r="K252" s="9">
        <f t="shared" si="8"/>
        <v>0.94377600000000006</v>
      </c>
      <c r="L252" s="10"/>
      <c r="M252" s="10"/>
      <c r="N252" s="10"/>
      <c r="O252" s="10"/>
      <c r="P252" s="10"/>
      <c r="Q252" s="11"/>
      <c r="R252" s="10"/>
      <c r="S252" s="21"/>
    </row>
    <row r="253" spans="1:19" x14ac:dyDescent="0.25">
      <c r="A253" s="12">
        <v>5400</v>
      </c>
      <c r="B253" s="6" t="s">
        <v>196</v>
      </c>
      <c r="C253" s="7">
        <v>500000</v>
      </c>
      <c r="D253" s="7">
        <v>-355000</v>
      </c>
      <c r="E253" s="8">
        <f t="shared" si="9"/>
        <v>145000</v>
      </c>
      <c r="F253" s="7">
        <v>0</v>
      </c>
      <c r="G253" s="7">
        <v>0</v>
      </c>
      <c r="H253" s="7">
        <v>0</v>
      </c>
      <c r="I253" s="7">
        <v>0</v>
      </c>
      <c r="J253" s="13">
        <f t="shared" si="7"/>
        <v>145000</v>
      </c>
      <c r="K253" s="9">
        <f t="shared" si="8"/>
        <v>0</v>
      </c>
      <c r="L253" s="10"/>
      <c r="M253" s="10"/>
      <c r="N253" s="10"/>
      <c r="O253" s="10"/>
      <c r="P253" s="10"/>
      <c r="Q253" s="11"/>
    </row>
    <row r="254" spans="1:19" x14ac:dyDescent="0.25">
      <c r="A254" s="14">
        <v>541</v>
      </c>
      <c r="B254" s="6" t="s">
        <v>196</v>
      </c>
      <c r="C254" s="7">
        <v>500000</v>
      </c>
      <c r="D254" s="7">
        <v>-355000</v>
      </c>
      <c r="E254" s="8">
        <f t="shared" si="9"/>
        <v>145000</v>
      </c>
      <c r="F254" s="7">
        <v>0</v>
      </c>
      <c r="G254" s="7">
        <v>0</v>
      </c>
      <c r="H254" s="7">
        <v>0</v>
      </c>
      <c r="I254" s="7">
        <v>0</v>
      </c>
      <c r="J254" s="13">
        <f t="shared" si="7"/>
        <v>145000</v>
      </c>
      <c r="K254" s="9">
        <f t="shared" si="8"/>
        <v>0</v>
      </c>
      <c r="L254" s="10"/>
      <c r="M254" s="10"/>
      <c r="N254" s="10"/>
      <c r="O254" s="10"/>
      <c r="P254" s="10"/>
      <c r="Q254" s="11"/>
    </row>
    <row r="255" spans="1:19" x14ac:dyDescent="0.25">
      <c r="A255" s="15">
        <v>54101</v>
      </c>
      <c r="B255" s="16" t="s">
        <v>197</v>
      </c>
      <c r="C255" s="17">
        <v>500000</v>
      </c>
      <c r="D255" s="17">
        <v>-355000</v>
      </c>
      <c r="E255" s="8">
        <f t="shared" si="9"/>
        <v>145000</v>
      </c>
      <c r="F255" s="17">
        <v>0</v>
      </c>
      <c r="G255" s="17">
        <v>0</v>
      </c>
      <c r="H255" s="17">
        <v>0</v>
      </c>
      <c r="I255" s="17">
        <v>0</v>
      </c>
      <c r="J255" s="19">
        <f t="shared" si="7"/>
        <v>145000</v>
      </c>
      <c r="K255" s="9">
        <f t="shared" si="8"/>
        <v>0</v>
      </c>
      <c r="L255" s="10"/>
      <c r="M255" s="10"/>
      <c r="N255" s="10"/>
      <c r="O255" s="10"/>
      <c r="P255" s="10"/>
      <c r="Q255" s="11"/>
      <c r="R255" s="10"/>
      <c r="S255" s="21"/>
    </row>
    <row r="256" spans="1:19" x14ac:dyDescent="0.25">
      <c r="A256" s="12">
        <v>5600</v>
      </c>
      <c r="B256" s="6" t="s">
        <v>198</v>
      </c>
      <c r="C256" s="7">
        <v>576000</v>
      </c>
      <c r="D256" s="7">
        <v>276488</v>
      </c>
      <c r="E256" s="8">
        <f t="shared" si="9"/>
        <v>852488</v>
      </c>
      <c r="F256" s="7">
        <v>817081.54</v>
      </c>
      <c r="G256" s="7">
        <v>751934.39</v>
      </c>
      <c r="H256" s="7">
        <v>431298.1</v>
      </c>
      <c r="I256" s="7">
        <v>586486.98</v>
      </c>
      <c r="J256" s="13">
        <f t="shared" si="7"/>
        <v>35406.459999999963</v>
      </c>
      <c r="K256" s="9">
        <f t="shared" si="8"/>
        <v>0.95846691097118086</v>
      </c>
      <c r="L256" s="10"/>
      <c r="M256" s="10"/>
      <c r="N256" s="10"/>
      <c r="O256" s="10"/>
      <c r="P256" s="10"/>
      <c r="Q256" s="11"/>
    </row>
    <row r="257" spans="1:19" x14ac:dyDescent="0.25">
      <c r="A257" s="14">
        <v>562</v>
      </c>
      <c r="B257" s="6" t="s">
        <v>199</v>
      </c>
      <c r="C257" s="7">
        <v>529000</v>
      </c>
      <c r="D257" s="7">
        <v>189988</v>
      </c>
      <c r="E257" s="8">
        <f t="shared" si="9"/>
        <v>718988</v>
      </c>
      <c r="F257" s="7">
        <v>688701.42999999993</v>
      </c>
      <c r="G257" s="7">
        <v>623554.28</v>
      </c>
      <c r="H257" s="7">
        <v>346507.4</v>
      </c>
      <c r="I257" s="7">
        <v>501696.28</v>
      </c>
      <c r="J257" s="13">
        <f t="shared" si="7"/>
        <v>30286.570000000065</v>
      </c>
      <c r="K257" s="9">
        <f t="shared" si="8"/>
        <v>0.95787611197961575</v>
      </c>
    </row>
    <row r="258" spans="1:19" x14ac:dyDescent="0.25">
      <c r="A258" s="15">
        <v>56201</v>
      </c>
      <c r="B258" s="16" t="s">
        <v>199</v>
      </c>
      <c r="C258" s="17">
        <v>529000</v>
      </c>
      <c r="D258" s="17">
        <v>189988</v>
      </c>
      <c r="E258" s="8">
        <f t="shared" si="9"/>
        <v>718988</v>
      </c>
      <c r="F258" s="17">
        <v>688701.42999999993</v>
      </c>
      <c r="G258" s="17">
        <v>623554.28</v>
      </c>
      <c r="H258" s="17">
        <v>346507.4</v>
      </c>
      <c r="I258" s="17">
        <v>501696.28</v>
      </c>
      <c r="J258" s="19">
        <f t="shared" si="7"/>
        <v>30286.570000000065</v>
      </c>
      <c r="K258" s="9">
        <f t="shared" si="8"/>
        <v>0.95787611197961575</v>
      </c>
      <c r="L258" s="10"/>
      <c r="M258" s="10"/>
      <c r="N258" s="10"/>
      <c r="O258" s="10"/>
      <c r="P258" s="10"/>
      <c r="Q258" s="11"/>
      <c r="R258" s="10"/>
      <c r="S258" s="21"/>
    </row>
    <row r="259" spans="1:19" ht="22.5" x14ac:dyDescent="0.25">
      <c r="A259" s="14">
        <v>564</v>
      </c>
      <c r="B259" s="16" t="s">
        <v>200</v>
      </c>
      <c r="C259" s="7">
        <v>0</v>
      </c>
      <c r="D259" s="7">
        <v>31500</v>
      </c>
      <c r="E259" s="8">
        <f t="shared" si="9"/>
        <v>31500</v>
      </c>
      <c r="F259" s="7">
        <v>31184</v>
      </c>
      <c r="G259" s="7">
        <v>31184</v>
      </c>
      <c r="H259" s="7">
        <v>31184</v>
      </c>
      <c r="I259" s="7">
        <v>31184</v>
      </c>
      <c r="J259" s="13">
        <f t="shared" si="7"/>
        <v>316</v>
      </c>
      <c r="K259" s="9">
        <f t="shared" si="8"/>
        <v>0.98996825396825394</v>
      </c>
      <c r="L259" s="10"/>
      <c r="M259" s="10"/>
      <c r="N259" s="10"/>
      <c r="O259" s="10"/>
      <c r="P259" s="10"/>
      <c r="Q259" s="11"/>
    </row>
    <row r="260" spans="1:19" ht="22.5" x14ac:dyDescent="0.25">
      <c r="A260" s="15">
        <v>56401</v>
      </c>
      <c r="B260" s="16" t="s">
        <v>200</v>
      </c>
      <c r="C260" s="17">
        <v>0</v>
      </c>
      <c r="D260" s="17">
        <v>31500</v>
      </c>
      <c r="E260" s="8">
        <f t="shared" si="9"/>
        <v>31500</v>
      </c>
      <c r="F260" s="17">
        <v>31184</v>
      </c>
      <c r="G260" s="17">
        <v>31184</v>
      </c>
      <c r="H260" s="17">
        <v>31184</v>
      </c>
      <c r="I260" s="17">
        <v>31184</v>
      </c>
      <c r="J260" s="19">
        <f t="shared" si="7"/>
        <v>316</v>
      </c>
      <c r="K260" s="9">
        <f t="shared" si="8"/>
        <v>0.98996825396825394</v>
      </c>
      <c r="L260" s="10"/>
      <c r="M260" s="10"/>
      <c r="N260" s="10"/>
      <c r="O260" s="10"/>
      <c r="P260" s="10"/>
      <c r="Q260" s="11"/>
      <c r="R260" s="10"/>
      <c r="S260" s="21"/>
    </row>
    <row r="261" spans="1:19" x14ac:dyDescent="0.25">
      <c r="A261" s="23">
        <v>565</v>
      </c>
      <c r="B261" s="26" t="s">
        <v>201</v>
      </c>
      <c r="C261" s="7">
        <v>47000</v>
      </c>
      <c r="D261" s="7">
        <v>35000</v>
      </c>
      <c r="E261" s="8">
        <f t="shared" si="9"/>
        <v>82000</v>
      </c>
      <c r="F261" s="7">
        <v>78871.510000000009</v>
      </c>
      <c r="G261" s="7">
        <v>78871.510000000009</v>
      </c>
      <c r="H261" s="7">
        <v>35282.1</v>
      </c>
      <c r="I261" s="7">
        <v>35282.1</v>
      </c>
      <c r="J261" s="13">
        <f t="shared" si="7"/>
        <v>3128.4899999999907</v>
      </c>
      <c r="K261" s="9">
        <f t="shared" si="8"/>
        <v>0.96184768292682943</v>
      </c>
    </row>
    <row r="262" spans="1:19" x14ac:dyDescent="0.25">
      <c r="A262" s="27">
        <v>56501</v>
      </c>
      <c r="B262" s="26" t="s">
        <v>201</v>
      </c>
      <c r="C262" s="17">
        <v>47000</v>
      </c>
      <c r="D262" s="17">
        <v>35000</v>
      </c>
      <c r="E262" s="8">
        <f t="shared" si="9"/>
        <v>82000</v>
      </c>
      <c r="F262" s="17">
        <v>78871.510000000009</v>
      </c>
      <c r="G262" s="17">
        <v>78871.510000000009</v>
      </c>
      <c r="H262" s="17">
        <v>35282.1</v>
      </c>
      <c r="I262" s="17">
        <v>35282.1</v>
      </c>
      <c r="J262" s="19">
        <f t="shared" si="7"/>
        <v>3128.4899999999907</v>
      </c>
      <c r="K262" s="9">
        <f t="shared" si="8"/>
        <v>0.96184768292682943</v>
      </c>
      <c r="L262" s="10"/>
      <c r="M262" s="10"/>
      <c r="N262" s="10"/>
      <c r="O262" s="10"/>
      <c r="P262" s="10"/>
      <c r="Q262" s="11"/>
      <c r="R262" s="10"/>
      <c r="S262" s="21"/>
    </row>
    <row r="263" spans="1:19" x14ac:dyDescent="0.25">
      <c r="A263" s="23">
        <v>569</v>
      </c>
      <c r="B263" s="28" t="s">
        <v>202</v>
      </c>
      <c r="C263" s="7"/>
      <c r="D263" s="7">
        <v>20000</v>
      </c>
      <c r="E263" s="8">
        <f t="shared" si="9"/>
        <v>20000</v>
      </c>
      <c r="F263" s="7">
        <v>18324.599999999999</v>
      </c>
      <c r="G263" s="7">
        <v>18324.599999999999</v>
      </c>
      <c r="H263" s="7">
        <v>18324.599999999999</v>
      </c>
      <c r="I263" s="7">
        <v>18324.599999999999</v>
      </c>
      <c r="J263" s="13">
        <f t="shared" si="7"/>
        <v>1675.4000000000015</v>
      </c>
      <c r="K263" s="9">
        <f t="shared" si="8"/>
        <v>0.91622999999999988</v>
      </c>
    </row>
    <row r="264" spans="1:19" x14ac:dyDescent="0.25">
      <c r="A264" s="27">
        <v>56902</v>
      </c>
      <c r="B264" s="26" t="s">
        <v>203</v>
      </c>
      <c r="C264" s="17"/>
      <c r="D264" s="17">
        <v>20000</v>
      </c>
      <c r="E264" s="8">
        <f t="shared" si="9"/>
        <v>20000</v>
      </c>
      <c r="F264" s="17">
        <v>18324.599999999999</v>
      </c>
      <c r="G264" s="17">
        <v>18324.599999999999</v>
      </c>
      <c r="H264" s="17">
        <v>18324.599999999999</v>
      </c>
      <c r="I264" s="17">
        <v>18324.599999999999</v>
      </c>
      <c r="J264" s="19">
        <f t="shared" si="7"/>
        <v>1675.4000000000015</v>
      </c>
      <c r="K264" s="9">
        <f t="shared" si="8"/>
        <v>0.91622999999999988</v>
      </c>
      <c r="L264" s="10"/>
      <c r="M264" s="10"/>
      <c r="N264" s="10"/>
      <c r="O264" s="10"/>
      <c r="P264" s="10"/>
      <c r="Q264" s="11"/>
      <c r="R264" s="10"/>
      <c r="S264" s="21"/>
    </row>
    <row r="265" spans="1:19" x14ac:dyDescent="0.25">
      <c r="A265" s="12">
        <v>5900</v>
      </c>
      <c r="B265" s="28" t="s">
        <v>204</v>
      </c>
      <c r="C265" s="7"/>
      <c r="D265" s="7">
        <v>65000</v>
      </c>
      <c r="E265" s="8">
        <f t="shared" si="9"/>
        <v>65000</v>
      </c>
      <c r="F265" s="7">
        <v>64119.839999999997</v>
      </c>
      <c r="G265" s="7">
        <v>64119.839999999997</v>
      </c>
      <c r="H265" s="7">
        <v>64119.839999999997</v>
      </c>
      <c r="I265" s="7">
        <v>64119.839999999997</v>
      </c>
      <c r="J265" s="13">
        <f t="shared" si="7"/>
        <v>880.16000000000349</v>
      </c>
      <c r="K265" s="9">
        <f t="shared" si="8"/>
        <v>0.98645907692307688</v>
      </c>
    </row>
    <row r="266" spans="1:19" x14ac:dyDescent="0.25">
      <c r="A266" s="14">
        <v>591</v>
      </c>
      <c r="B266" s="28" t="s">
        <v>205</v>
      </c>
      <c r="C266" s="7"/>
      <c r="D266" s="7">
        <v>65000</v>
      </c>
      <c r="E266" s="8">
        <f t="shared" si="9"/>
        <v>65000</v>
      </c>
      <c r="F266" s="7">
        <v>64119.839999999997</v>
      </c>
      <c r="G266" s="7">
        <v>64119.839999999997</v>
      </c>
      <c r="H266" s="7">
        <v>64119.839999999997</v>
      </c>
      <c r="I266" s="7">
        <v>64119.839999999997</v>
      </c>
      <c r="J266" s="13">
        <f t="shared" si="7"/>
        <v>880.16000000000349</v>
      </c>
      <c r="K266" s="9">
        <f t="shared" si="8"/>
        <v>0.98645907692307688</v>
      </c>
      <c r="L266" s="10"/>
      <c r="M266" s="10"/>
      <c r="N266" s="10"/>
      <c r="O266" s="10"/>
      <c r="P266" s="10"/>
      <c r="Q266" s="11"/>
    </row>
    <row r="267" spans="1:19" x14ac:dyDescent="0.25">
      <c r="A267" s="15">
        <v>59101</v>
      </c>
      <c r="B267" s="26" t="s">
        <v>205</v>
      </c>
      <c r="C267" s="17"/>
      <c r="D267" s="17">
        <v>65000</v>
      </c>
      <c r="E267" s="8">
        <f t="shared" si="9"/>
        <v>65000</v>
      </c>
      <c r="F267" s="17">
        <v>64119.839999999997</v>
      </c>
      <c r="G267" s="17">
        <v>64119.839999999997</v>
      </c>
      <c r="H267" s="17">
        <v>64119.839999999997</v>
      </c>
      <c r="I267" s="17">
        <v>64119.839999999997</v>
      </c>
      <c r="J267" s="19">
        <f t="shared" si="7"/>
        <v>880.16000000000349</v>
      </c>
      <c r="K267" s="9">
        <f t="shared" si="8"/>
        <v>0.98645907692307688</v>
      </c>
      <c r="L267" s="10"/>
      <c r="M267" s="10"/>
      <c r="N267" s="10"/>
      <c r="O267" s="10"/>
      <c r="P267" s="10"/>
      <c r="Q267" s="11"/>
      <c r="R267" s="10"/>
      <c r="S267" s="21"/>
    </row>
    <row r="268" spans="1:19" x14ac:dyDescent="0.25">
      <c r="A268" s="15"/>
      <c r="B268" s="16"/>
      <c r="C268" s="7">
        <v>0</v>
      </c>
      <c r="D268" s="7">
        <v>0</v>
      </c>
      <c r="E268" s="8">
        <v>0</v>
      </c>
      <c r="F268" s="7">
        <v>0</v>
      </c>
      <c r="G268" s="7">
        <v>0</v>
      </c>
      <c r="H268" s="7">
        <v>0</v>
      </c>
      <c r="I268" s="7">
        <v>0</v>
      </c>
      <c r="J268" s="25">
        <f t="shared" ref="J268:J301" si="10">+E268-F268</f>
        <v>0</v>
      </c>
      <c r="K268" s="9"/>
    </row>
    <row r="269" spans="1:19" x14ac:dyDescent="0.25">
      <c r="A269" s="15"/>
      <c r="B269" s="16"/>
      <c r="C269" s="7">
        <v>0</v>
      </c>
      <c r="D269" s="7">
        <v>0</v>
      </c>
      <c r="E269" s="8">
        <v>0</v>
      </c>
      <c r="F269" s="7">
        <v>0</v>
      </c>
      <c r="G269" s="7">
        <v>0</v>
      </c>
      <c r="H269" s="7">
        <v>0</v>
      </c>
      <c r="I269" s="7">
        <v>0</v>
      </c>
      <c r="J269" s="25">
        <f t="shared" si="10"/>
        <v>0</v>
      </c>
      <c r="K269" s="9"/>
    </row>
    <row r="270" spans="1:19" x14ac:dyDescent="0.25">
      <c r="A270" s="29">
        <v>6000</v>
      </c>
      <c r="B270" s="30" t="s">
        <v>206</v>
      </c>
      <c r="C270" s="7">
        <v>85070000</v>
      </c>
      <c r="D270" s="7">
        <v>23846919.41</v>
      </c>
      <c r="E270" s="8">
        <v>108916919.41</v>
      </c>
      <c r="F270" s="7">
        <v>16852707.449999999</v>
      </c>
      <c r="G270" s="7">
        <v>16667934.77</v>
      </c>
      <c r="H270" s="7">
        <v>6606456.9100000001</v>
      </c>
      <c r="I270" s="7">
        <v>6606999.5399999991</v>
      </c>
      <c r="J270" s="13">
        <f t="shared" si="10"/>
        <v>92064211.959999993</v>
      </c>
      <c r="K270" s="9">
        <f t="shared" ref="K270:K301" si="11">+F270/E270</f>
        <v>0.15472993122914841</v>
      </c>
    </row>
    <row r="271" spans="1:19" x14ac:dyDescent="0.25">
      <c r="A271" s="31"/>
      <c r="B271" s="30" t="s">
        <v>207</v>
      </c>
      <c r="C271" s="7">
        <v>50600000</v>
      </c>
      <c r="D271" s="7">
        <v>0</v>
      </c>
      <c r="E271" s="8">
        <v>50600000</v>
      </c>
      <c r="F271" s="7">
        <v>1318448.1100000001</v>
      </c>
      <c r="G271" s="7">
        <v>1196409.76</v>
      </c>
      <c r="H271" s="7">
        <v>660999.09000000008</v>
      </c>
      <c r="I271" s="7">
        <v>708776.14000000013</v>
      </c>
      <c r="J271" s="13">
        <f t="shared" si="10"/>
        <v>49281551.890000001</v>
      </c>
      <c r="K271" s="9">
        <f t="shared" si="11"/>
        <v>2.6056286758893283E-2</v>
      </c>
    </row>
    <row r="272" spans="1:19" x14ac:dyDescent="0.25">
      <c r="A272" s="29">
        <v>6100</v>
      </c>
      <c r="B272" s="30" t="s">
        <v>208</v>
      </c>
      <c r="C272" s="7">
        <v>49100000</v>
      </c>
      <c r="D272" s="7">
        <v>0</v>
      </c>
      <c r="E272" s="8">
        <v>49100000</v>
      </c>
      <c r="F272" s="7">
        <v>689999.09000000008</v>
      </c>
      <c r="G272" s="7">
        <v>689999.09000000008</v>
      </c>
      <c r="H272" s="7">
        <v>660999.09000000008</v>
      </c>
      <c r="I272" s="7">
        <v>660999.09000000008</v>
      </c>
      <c r="J272" s="13">
        <f t="shared" si="10"/>
        <v>48410000.909999996</v>
      </c>
      <c r="K272" s="9">
        <f t="shared" si="11"/>
        <v>1.4052934623217925E-2</v>
      </c>
      <c r="L272" s="10"/>
      <c r="M272" s="10"/>
      <c r="N272" s="10"/>
      <c r="O272" s="10"/>
      <c r="P272" s="10"/>
      <c r="Q272" s="11"/>
    </row>
    <row r="273" spans="1:19" ht="33.75" x14ac:dyDescent="0.25">
      <c r="A273" s="31">
        <v>613</v>
      </c>
      <c r="B273" s="30" t="s">
        <v>209</v>
      </c>
      <c r="C273" s="7">
        <v>5100000</v>
      </c>
      <c r="D273" s="7">
        <v>0</v>
      </c>
      <c r="E273" s="8">
        <v>5100000</v>
      </c>
      <c r="F273" s="7">
        <v>78620.91</v>
      </c>
      <c r="G273" s="7">
        <v>78620.91</v>
      </c>
      <c r="H273" s="7">
        <v>49620.91</v>
      </c>
      <c r="I273" s="7">
        <v>49620.91</v>
      </c>
      <c r="J273" s="13">
        <f t="shared" si="10"/>
        <v>5021379.09</v>
      </c>
      <c r="K273" s="9">
        <f t="shared" si="11"/>
        <v>1.5415864705882354E-2</v>
      </c>
    </row>
    <row r="274" spans="1:19" ht="22.5" x14ac:dyDescent="0.25">
      <c r="A274" s="32">
        <v>61305</v>
      </c>
      <c r="B274" s="33" t="s">
        <v>210</v>
      </c>
      <c r="C274" s="17">
        <v>2000000</v>
      </c>
      <c r="D274" s="17">
        <v>0</v>
      </c>
      <c r="E274" s="18">
        <v>2000000</v>
      </c>
      <c r="F274" s="17">
        <v>78620.91</v>
      </c>
      <c r="G274" s="17">
        <v>78620.91</v>
      </c>
      <c r="H274" s="17">
        <v>49620.91</v>
      </c>
      <c r="I274" s="17">
        <v>49620.91</v>
      </c>
      <c r="J274" s="19">
        <f t="shared" si="10"/>
        <v>1921379.09</v>
      </c>
      <c r="K274" s="9">
        <f t="shared" si="11"/>
        <v>3.9310455000000001E-2</v>
      </c>
      <c r="L274" s="10"/>
      <c r="M274" s="10"/>
      <c r="N274" s="10"/>
      <c r="O274" s="10"/>
      <c r="P274" s="10"/>
      <c r="Q274" s="11"/>
      <c r="R274" s="10"/>
      <c r="S274" s="21"/>
    </row>
    <row r="275" spans="1:19" x14ac:dyDescent="0.25">
      <c r="A275" s="32">
        <v>61310</v>
      </c>
      <c r="B275" s="33" t="s">
        <v>211</v>
      </c>
      <c r="C275" s="17">
        <v>3100000</v>
      </c>
      <c r="D275" s="17">
        <v>0</v>
      </c>
      <c r="E275" s="18">
        <v>3100000</v>
      </c>
      <c r="F275" s="17">
        <v>0</v>
      </c>
      <c r="G275" s="17">
        <v>0</v>
      </c>
      <c r="H275" s="17">
        <v>0</v>
      </c>
      <c r="I275" s="17">
        <v>0</v>
      </c>
      <c r="J275" s="19">
        <f t="shared" si="10"/>
        <v>3100000</v>
      </c>
      <c r="K275" s="9">
        <f t="shared" si="11"/>
        <v>0</v>
      </c>
      <c r="L275" s="10"/>
      <c r="M275" s="10"/>
      <c r="N275" s="10"/>
      <c r="O275" s="10"/>
      <c r="P275" s="10"/>
      <c r="Q275" s="11"/>
      <c r="R275" s="10"/>
      <c r="S275" s="21"/>
    </row>
    <row r="276" spans="1:19" ht="22.5" x14ac:dyDescent="0.25">
      <c r="A276" s="31">
        <v>614</v>
      </c>
      <c r="B276" s="30" t="s">
        <v>212</v>
      </c>
      <c r="C276" s="7">
        <v>44000000</v>
      </c>
      <c r="D276" s="7">
        <v>0</v>
      </c>
      <c r="E276" s="8">
        <v>44000000</v>
      </c>
      <c r="F276" s="7">
        <v>611378.18000000005</v>
      </c>
      <c r="G276" s="7">
        <v>611378.18000000005</v>
      </c>
      <c r="H276" s="7">
        <v>611378.18000000005</v>
      </c>
      <c r="I276" s="7">
        <v>611378.18000000005</v>
      </c>
      <c r="J276" s="13">
        <f t="shared" si="10"/>
        <v>43388621.82</v>
      </c>
      <c r="K276" s="9">
        <f t="shared" si="11"/>
        <v>1.3894958636363638E-2</v>
      </c>
    </row>
    <row r="277" spans="1:19" x14ac:dyDescent="0.25">
      <c r="A277" s="32">
        <v>61406</v>
      </c>
      <c r="B277" s="33" t="s">
        <v>213</v>
      </c>
      <c r="C277" s="17">
        <v>1270000</v>
      </c>
      <c r="D277" s="17">
        <v>0</v>
      </c>
      <c r="E277" s="18">
        <v>1270000</v>
      </c>
      <c r="F277" s="17">
        <v>0</v>
      </c>
      <c r="G277" s="17">
        <v>0</v>
      </c>
      <c r="H277" s="17">
        <v>0</v>
      </c>
      <c r="I277" s="17">
        <v>0</v>
      </c>
      <c r="J277" s="19">
        <f t="shared" si="10"/>
        <v>1270000</v>
      </c>
      <c r="K277" s="9">
        <f t="shared" si="11"/>
        <v>0</v>
      </c>
      <c r="L277" s="10"/>
      <c r="M277" s="10"/>
      <c r="N277" s="10"/>
      <c r="O277" s="10"/>
      <c r="P277" s="10"/>
      <c r="Q277" s="11"/>
      <c r="R277" s="10"/>
      <c r="S277" s="21"/>
    </row>
    <row r="278" spans="1:19" x14ac:dyDescent="0.25">
      <c r="A278" s="32">
        <v>61408</v>
      </c>
      <c r="B278" s="33" t="s">
        <v>214</v>
      </c>
      <c r="C278" s="17">
        <v>23003049</v>
      </c>
      <c r="D278" s="17">
        <v>0</v>
      </c>
      <c r="E278" s="18">
        <v>23003049</v>
      </c>
      <c r="F278" s="17">
        <v>611378.18000000005</v>
      </c>
      <c r="G278" s="17">
        <v>611378.18000000005</v>
      </c>
      <c r="H278" s="17">
        <v>611378.18000000005</v>
      </c>
      <c r="I278" s="17">
        <v>611378.18000000005</v>
      </c>
      <c r="J278" s="19">
        <f t="shared" si="10"/>
        <v>22391670.82</v>
      </c>
      <c r="K278" s="9">
        <f t="shared" si="11"/>
        <v>2.6578136663535343E-2</v>
      </c>
      <c r="L278" s="10"/>
      <c r="M278" s="10"/>
      <c r="N278" s="10"/>
      <c r="O278" s="10"/>
      <c r="P278" s="10"/>
      <c r="Q278" s="11"/>
      <c r="R278" s="10"/>
      <c r="S278" s="21"/>
    </row>
    <row r="279" spans="1:19" ht="22.5" x14ac:dyDescent="0.25">
      <c r="A279" s="32">
        <v>61409</v>
      </c>
      <c r="B279" s="33" t="s">
        <v>215</v>
      </c>
      <c r="C279" s="17">
        <v>19726951</v>
      </c>
      <c r="D279" s="17">
        <v>0</v>
      </c>
      <c r="E279" s="18">
        <v>19726951</v>
      </c>
      <c r="F279" s="17">
        <v>0</v>
      </c>
      <c r="G279" s="17">
        <v>0</v>
      </c>
      <c r="H279" s="17">
        <v>0</v>
      </c>
      <c r="I279" s="17">
        <v>0</v>
      </c>
      <c r="J279" s="19">
        <f t="shared" si="10"/>
        <v>19726951</v>
      </c>
      <c r="K279" s="9">
        <f t="shared" si="11"/>
        <v>0</v>
      </c>
      <c r="L279" s="10"/>
      <c r="M279" s="10"/>
      <c r="N279" s="10"/>
      <c r="O279" s="10"/>
      <c r="P279" s="10"/>
      <c r="Q279" s="11"/>
      <c r="R279" s="10"/>
      <c r="S279" s="21"/>
    </row>
    <row r="280" spans="1:19" x14ac:dyDescent="0.25">
      <c r="A280" s="34">
        <v>6200</v>
      </c>
      <c r="B280" s="35" t="s">
        <v>216</v>
      </c>
      <c r="C280" s="7">
        <v>1500000</v>
      </c>
      <c r="D280" s="7">
        <v>0</v>
      </c>
      <c r="E280" s="8">
        <v>1500000</v>
      </c>
      <c r="F280" s="7">
        <v>628449.02</v>
      </c>
      <c r="G280" s="7">
        <v>506410.67</v>
      </c>
      <c r="H280" s="7">
        <v>0</v>
      </c>
      <c r="I280" s="7">
        <v>47777.05</v>
      </c>
      <c r="J280" s="13">
        <f t="shared" si="10"/>
        <v>871550.98</v>
      </c>
      <c r="K280" s="9">
        <f t="shared" si="11"/>
        <v>0.41896601333333333</v>
      </c>
      <c r="L280" s="21"/>
      <c r="M280" s="21"/>
      <c r="N280" s="21"/>
      <c r="P280" s="21"/>
      <c r="Q280" s="21"/>
    </row>
    <row r="281" spans="1:19" ht="22.5" x14ac:dyDescent="0.25">
      <c r="A281" s="31">
        <v>624</v>
      </c>
      <c r="B281" s="36" t="s">
        <v>212</v>
      </c>
      <c r="C281" s="7">
        <v>1500000</v>
      </c>
      <c r="D281" s="7">
        <v>0</v>
      </c>
      <c r="E281" s="8">
        <v>1500000</v>
      </c>
      <c r="F281" s="7">
        <v>628449.02</v>
      </c>
      <c r="G281" s="7">
        <v>506410.67</v>
      </c>
      <c r="H281" s="7">
        <v>0</v>
      </c>
      <c r="I281" s="7">
        <v>47777.05</v>
      </c>
      <c r="J281" s="13">
        <f t="shared" si="10"/>
        <v>871550.98</v>
      </c>
      <c r="K281" s="9">
        <f t="shared" si="11"/>
        <v>0.41896601333333333</v>
      </c>
      <c r="L281" s="37"/>
      <c r="M281" s="37"/>
      <c r="N281" s="37"/>
      <c r="O281" s="37"/>
      <c r="P281" s="21"/>
    </row>
    <row r="282" spans="1:19" x14ac:dyDescent="0.25">
      <c r="A282" s="38">
        <v>62404</v>
      </c>
      <c r="B282" s="35" t="s">
        <v>217</v>
      </c>
      <c r="C282" s="17">
        <v>1500000</v>
      </c>
      <c r="D282" s="17">
        <v>0</v>
      </c>
      <c r="E282" s="18">
        <v>1500000</v>
      </c>
      <c r="F282" s="17">
        <v>628449.02</v>
      </c>
      <c r="G282" s="17">
        <v>506410.67</v>
      </c>
      <c r="H282" s="17">
        <v>0</v>
      </c>
      <c r="I282" s="17">
        <v>47777.05</v>
      </c>
      <c r="J282" s="19">
        <f t="shared" si="10"/>
        <v>871550.98</v>
      </c>
      <c r="K282" s="9">
        <f t="shared" si="11"/>
        <v>0.41896601333333333</v>
      </c>
      <c r="L282" s="10"/>
      <c r="M282" s="10"/>
      <c r="N282" s="10"/>
      <c r="O282" s="10"/>
      <c r="P282" s="10"/>
      <c r="Q282" s="11"/>
      <c r="R282" s="10"/>
      <c r="S282" s="21"/>
    </row>
    <row r="283" spans="1:19" x14ac:dyDescent="0.25">
      <c r="A283" s="38"/>
      <c r="B283" s="35"/>
      <c r="C283" s="7">
        <v>0</v>
      </c>
      <c r="D283" s="7">
        <v>0</v>
      </c>
      <c r="E283" s="8">
        <v>0</v>
      </c>
      <c r="F283" s="7">
        <v>0</v>
      </c>
      <c r="G283" s="7">
        <v>0</v>
      </c>
      <c r="H283" s="7">
        <v>0</v>
      </c>
      <c r="I283" s="7">
        <v>0</v>
      </c>
      <c r="J283" s="13">
        <f t="shared" si="10"/>
        <v>0</v>
      </c>
      <c r="K283" s="9"/>
    </row>
    <row r="284" spans="1:19" x14ac:dyDescent="0.25">
      <c r="A284" s="39"/>
      <c r="B284" s="34" t="s">
        <v>218</v>
      </c>
      <c r="C284" s="7">
        <v>34470000</v>
      </c>
      <c r="D284" s="7">
        <v>23846919.41</v>
      </c>
      <c r="E284" s="8">
        <v>58316919.409999996</v>
      </c>
      <c r="F284" s="7">
        <v>15534259.34</v>
      </c>
      <c r="G284" s="7">
        <v>15471525.01</v>
      </c>
      <c r="H284" s="7">
        <v>5945457.8200000003</v>
      </c>
      <c r="I284" s="7">
        <v>5898223.3999999994</v>
      </c>
      <c r="J284" s="13">
        <f t="shared" si="10"/>
        <v>42782660.069999993</v>
      </c>
      <c r="K284" s="9">
        <f t="shared" si="11"/>
        <v>0.26637654212811929</v>
      </c>
    </row>
    <row r="285" spans="1:19" x14ac:dyDescent="0.25">
      <c r="A285" s="34">
        <v>6100</v>
      </c>
      <c r="B285" s="36" t="s">
        <v>208</v>
      </c>
      <c r="C285" s="7">
        <v>34470000</v>
      </c>
      <c r="D285" s="7">
        <v>23846919.41</v>
      </c>
      <c r="E285" s="8">
        <v>58316919.409999996</v>
      </c>
      <c r="F285" s="7">
        <v>15534259.34</v>
      </c>
      <c r="G285" s="7">
        <v>15471525.01</v>
      </c>
      <c r="H285" s="7">
        <v>5945457.8200000003</v>
      </c>
      <c r="I285" s="7">
        <v>5898223.3999999994</v>
      </c>
      <c r="J285" s="13">
        <f t="shared" si="10"/>
        <v>42782660.069999993</v>
      </c>
      <c r="K285" s="9">
        <f t="shared" si="11"/>
        <v>0.26637654212811929</v>
      </c>
    </row>
    <row r="286" spans="1:19" ht="33.75" x14ac:dyDescent="0.25">
      <c r="A286" s="39">
        <v>613</v>
      </c>
      <c r="B286" s="30" t="s">
        <v>209</v>
      </c>
      <c r="C286" s="7">
        <v>3100000</v>
      </c>
      <c r="D286" s="7">
        <v>0</v>
      </c>
      <c r="E286" s="8">
        <v>3100000</v>
      </c>
      <c r="F286" s="7">
        <v>248333.3</v>
      </c>
      <c r="G286" s="7">
        <v>248333.3</v>
      </c>
      <c r="H286" s="7">
        <v>248333.3</v>
      </c>
      <c r="I286" s="7">
        <v>248333.3</v>
      </c>
      <c r="J286" s="13">
        <f t="shared" si="10"/>
        <v>2851666.7</v>
      </c>
      <c r="K286" s="9">
        <f t="shared" si="11"/>
        <v>8.0107516129032261E-2</v>
      </c>
    </row>
    <row r="287" spans="1:19" x14ac:dyDescent="0.25">
      <c r="A287" s="38">
        <v>61310</v>
      </c>
      <c r="B287" s="33" t="s">
        <v>211</v>
      </c>
      <c r="C287" s="17">
        <v>3100000</v>
      </c>
      <c r="D287" s="17">
        <v>0</v>
      </c>
      <c r="E287" s="18">
        <v>3100000</v>
      </c>
      <c r="F287" s="17">
        <v>248333.3</v>
      </c>
      <c r="G287" s="17">
        <v>248333.3</v>
      </c>
      <c r="H287" s="17">
        <v>248333.3</v>
      </c>
      <c r="I287" s="17">
        <v>248333.3</v>
      </c>
      <c r="J287" s="19">
        <f t="shared" si="10"/>
        <v>2851666.7</v>
      </c>
      <c r="K287" s="9">
        <f t="shared" si="11"/>
        <v>8.0107516129032261E-2</v>
      </c>
      <c r="L287" s="10"/>
      <c r="M287" s="10"/>
      <c r="N287" s="10"/>
      <c r="O287" s="10"/>
      <c r="P287" s="10"/>
      <c r="Q287" s="11"/>
      <c r="R287" s="10"/>
      <c r="S287" s="21"/>
    </row>
    <row r="288" spans="1:19" ht="22.5" x14ac:dyDescent="0.25">
      <c r="A288" s="31">
        <v>614</v>
      </c>
      <c r="B288" s="30" t="s">
        <v>212</v>
      </c>
      <c r="C288" s="7">
        <v>31370000</v>
      </c>
      <c r="D288" s="7">
        <v>23846919.41</v>
      </c>
      <c r="E288" s="8">
        <v>55216919.409999996</v>
      </c>
      <c r="F288" s="7">
        <v>15285926.039999999</v>
      </c>
      <c r="G288" s="7">
        <v>15223191.709999999</v>
      </c>
      <c r="H288" s="7">
        <v>5697124.5200000005</v>
      </c>
      <c r="I288" s="7">
        <v>5649890.0999999996</v>
      </c>
      <c r="J288" s="13">
        <f t="shared" si="10"/>
        <v>39930993.369999997</v>
      </c>
      <c r="K288" s="9">
        <f t="shared" si="11"/>
        <v>0.27683409728996322</v>
      </c>
    </row>
    <row r="289" spans="1:19" x14ac:dyDescent="0.25">
      <c r="A289" s="32">
        <v>61408</v>
      </c>
      <c r="B289" s="33" t="s">
        <v>214</v>
      </c>
      <c r="C289" s="17">
        <v>31370000</v>
      </c>
      <c r="D289" s="17">
        <v>23263367.91</v>
      </c>
      <c r="E289" s="18">
        <v>54633367.909999996</v>
      </c>
      <c r="F289" s="17">
        <v>14869151.59</v>
      </c>
      <c r="G289" s="17">
        <v>14834257.26</v>
      </c>
      <c r="H289" s="17">
        <v>5378572.1200000001</v>
      </c>
      <c r="I289" s="17">
        <v>5343677.79</v>
      </c>
      <c r="J289" s="19">
        <f t="shared" si="10"/>
        <v>39764216.319999993</v>
      </c>
      <c r="K289" s="9">
        <f t="shared" si="11"/>
        <v>0.27216245600114974</v>
      </c>
      <c r="L289" s="10"/>
      <c r="M289" s="10"/>
      <c r="N289" s="10"/>
      <c r="O289" s="10"/>
      <c r="P289" s="10"/>
      <c r="Q289" s="11"/>
      <c r="R289" s="10"/>
      <c r="S289" s="21"/>
    </row>
    <row r="290" spans="1:19" ht="22.5" x14ac:dyDescent="0.25">
      <c r="A290" s="32">
        <v>61424</v>
      </c>
      <c r="B290" s="33" t="s">
        <v>219</v>
      </c>
      <c r="C290" s="17">
        <v>0</v>
      </c>
      <c r="D290" s="17">
        <v>583551.5</v>
      </c>
      <c r="E290" s="18">
        <v>583551.5</v>
      </c>
      <c r="F290" s="17">
        <v>416774.45</v>
      </c>
      <c r="G290" s="17">
        <v>388934.45</v>
      </c>
      <c r="H290" s="17">
        <v>318552.40000000002</v>
      </c>
      <c r="I290" s="17">
        <v>306212.31</v>
      </c>
      <c r="J290" s="19">
        <f t="shared" si="10"/>
        <v>166777.04999999999</v>
      </c>
      <c r="K290" s="9">
        <f t="shared" si="11"/>
        <v>0.71420337365253972</v>
      </c>
      <c r="L290" s="10"/>
      <c r="M290" s="10"/>
      <c r="N290" s="10"/>
      <c r="O290" s="10"/>
      <c r="P290" s="10"/>
      <c r="Q290" s="11"/>
      <c r="R290" s="10"/>
      <c r="S290" s="21"/>
    </row>
    <row r="291" spans="1:19" x14ac:dyDescent="0.25">
      <c r="A291" s="38"/>
      <c r="B291" s="35"/>
      <c r="C291" s="7">
        <v>0</v>
      </c>
      <c r="D291" s="7">
        <v>0</v>
      </c>
      <c r="E291" s="8">
        <v>0</v>
      </c>
      <c r="F291" s="7">
        <v>0</v>
      </c>
      <c r="G291" s="7">
        <v>0</v>
      </c>
      <c r="H291" s="7">
        <v>0</v>
      </c>
      <c r="I291" s="7">
        <v>0</v>
      </c>
      <c r="J291" s="25">
        <f t="shared" si="10"/>
        <v>0</v>
      </c>
      <c r="K291" s="9"/>
    </row>
    <row r="292" spans="1:19" x14ac:dyDescent="0.25">
      <c r="A292" s="29">
        <v>9000</v>
      </c>
      <c r="B292" s="36" t="s">
        <v>220</v>
      </c>
      <c r="C292" s="7">
        <v>54261058.899999999</v>
      </c>
      <c r="D292" s="7">
        <v>15401868.210000001</v>
      </c>
      <c r="E292" s="8">
        <v>69662927.109999999</v>
      </c>
      <c r="F292" s="7">
        <v>35943037.189999998</v>
      </c>
      <c r="G292" s="7">
        <v>34755766.899999999</v>
      </c>
      <c r="H292" s="7">
        <v>16824883.549999997</v>
      </c>
      <c r="I292" s="7">
        <v>15637901.549999997</v>
      </c>
      <c r="J292" s="13">
        <f t="shared" si="10"/>
        <v>33719889.920000002</v>
      </c>
      <c r="K292" s="9">
        <f t="shared" si="11"/>
        <v>0.51595645892462694</v>
      </c>
    </row>
    <row r="293" spans="1:19" x14ac:dyDescent="0.25">
      <c r="A293" s="29">
        <v>9100</v>
      </c>
      <c r="B293" s="36" t="s">
        <v>221</v>
      </c>
      <c r="C293" s="7">
        <v>14400000</v>
      </c>
      <c r="D293" s="7">
        <v>0</v>
      </c>
      <c r="E293" s="8">
        <v>14400000</v>
      </c>
      <c r="F293" s="7">
        <v>5213315.4000000004</v>
      </c>
      <c r="G293" s="7">
        <v>5213315.4000000004</v>
      </c>
      <c r="H293" s="7">
        <v>2655494.19</v>
      </c>
      <c r="I293" s="7">
        <v>2655494.19</v>
      </c>
      <c r="J293" s="13">
        <f t="shared" si="10"/>
        <v>9186684.5999999996</v>
      </c>
      <c r="K293" s="9">
        <f t="shared" si="11"/>
        <v>0.36203579166666672</v>
      </c>
    </row>
    <row r="294" spans="1:19" ht="22.5" x14ac:dyDescent="0.25">
      <c r="A294" s="29">
        <v>911</v>
      </c>
      <c r="B294" s="36" t="s">
        <v>222</v>
      </c>
      <c r="C294" s="7">
        <v>14400000</v>
      </c>
      <c r="D294" s="7">
        <v>0</v>
      </c>
      <c r="E294" s="8">
        <v>14400000</v>
      </c>
      <c r="F294" s="7">
        <v>5213315.4000000004</v>
      </c>
      <c r="G294" s="7">
        <v>5213315.4000000004</v>
      </c>
      <c r="H294" s="7">
        <v>2655494.19</v>
      </c>
      <c r="I294" s="7">
        <v>2655494.19</v>
      </c>
      <c r="J294" s="13">
        <f t="shared" si="10"/>
        <v>9186684.5999999996</v>
      </c>
      <c r="K294" s="9">
        <f t="shared" si="11"/>
        <v>0.36203579166666672</v>
      </c>
    </row>
    <row r="295" spans="1:19" x14ac:dyDescent="0.25">
      <c r="A295" s="32">
        <v>91101</v>
      </c>
      <c r="B295" s="35" t="s">
        <v>223</v>
      </c>
      <c r="C295" s="17">
        <v>14400000</v>
      </c>
      <c r="D295" s="17">
        <v>0</v>
      </c>
      <c r="E295" s="18">
        <v>14400000</v>
      </c>
      <c r="F295" s="17">
        <v>5213315.4000000004</v>
      </c>
      <c r="G295" s="17">
        <v>5213315.4000000004</v>
      </c>
      <c r="H295" s="17">
        <v>2655494.19</v>
      </c>
      <c r="I295" s="17">
        <v>2655494.19</v>
      </c>
      <c r="J295" s="19">
        <f t="shared" si="10"/>
        <v>9186684.5999999996</v>
      </c>
      <c r="K295" s="9">
        <f t="shared" si="11"/>
        <v>0.36203579166666672</v>
      </c>
      <c r="L295" s="10"/>
      <c r="M295" s="10"/>
      <c r="N295" s="10"/>
      <c r="O295" s="10"/>
      <c r="P295" s="10"/>
      <c r="Q295" s="11"/>
      <c r="R295" s="10"/>
      <c r="S295" s="21"/>
    </row>
    <row r="296" spans="1:19" x14ac:dyDescent="0.25">
      <c r="A296" s="31">
        <v>9200</v>
      </c>
      <c r="B296" s="35" t="s">
        <v>224</v>
      </c>
      <c r="C296" s="7">
        <v>21600000</v>
      </c>
      <c r="D296" s="7">
        <v>0</v>
      </c>
      <c r="E296" s="8">
        <v>21600000</v>
      </c>
      <c r="F296" s="7">
        <v>8719846.6300000008</v>
      </c>
      <c r="G296" s="7">
        <v>8719846.6300000008</v>
      </c>
      <c r="H296" s="7">
        <v>4509767.4799999995</v>
      </c>
      <c r="I296" s="7">
        <v>4509767.4799999995</v>
      </c>
      <c r="J296" s="13">
        <f t="shared" si="10"/>
        <v>12880153.369999999</v>
      </c>
      <c r="K296" s="9">
        <f t="shared" si="11"/>
        <v>0.4036966032407408</v>
      </c>
    </row>
    <row r="297" spans="1:19" x14ac:dyDescent="0.25">
      <c r="A297" s="31">
        <v>921</v>
      </c>
      <c r="B297" s="35" t="s">
        <v>225</v>
      </c>
      <c r="C297" s="7">
        <v>21600000</v>
      </c>
      <c r="D297" s="7">
        <v>0</v>
      </c>
      <c r="E297" s="8">
        <v>21600000</v>
      </c>
      <c r="F297" s="7">
        <v>8719846.6300000008</v>
      </c>
      <c r="G297" s="7">
        <v>8719846.6300000008</v>
      </c>
      <c r="H297" s="7">
        <v>4509767.4799999995</v>
      </c>
      <c r="I297" s="7">
        <v>4509767.4799999995</v>
      </c>
      <c r="J297" s="13">
        <f t="shared" si="10"/>
        <v>12880153.369999999</v>
      </c>
      <c r="K297" s="9">
        <f t="shared" si="11"/>
        <v>0.4036966032407408</v>
      </c>
    </row>
    <row r="298" spans="1:19" x14ac:dyDescent="0.25">
      <c r="A298" s="32">
        <v>92101</v>
      </c>
      <c r="B298" s="35" t="s">
        <v>226</v>
      </c>
      <c r="C298" s="17">
        <v>21600000</v>
      </c>
      <c r="D298" s="17">
        <v>0</v>
      </c>
      <c r="E298" s="18">
        <v>21600000</v>
      </c>
      <c r="F298" s="17">
        <v>8719846.6300000008</v>
      </c>
      <c r="G298" s="17">
        <v>8719846.6300000008</v>
      </c>
      <c r="H298" s="17">
        <v>4509767.4799999995</v>
      </c>
      <c r="I298" s="17">
        <v>4509767.4799999995</v>
      </c>
      <c r="J298" s="19">
        <f t="shared" si="10"/>
        <v>12880153.369999999</v>
      </c>
      <c r="K298" s="9">
        <f t="shared" si="11"/>
        <v>0.4036966032407408</v>
      </c>
      <c r="L298" s="10"/>
      <c r="M298" s="10"/>
      <c r="N298" s="10"/>
      <c r="O298" s="10"/>
      <c r="P298" s="10"/>
      <c r="Q298" s="11"/>
      <c r="R298" s="10"/>
      <c r="S298" s="21"/>
    </row>
    <row r="299" spans="1:19" x14ac:dyDescent="0.25">
      <c r="A299" s="31">
        <v>9900</v>
      </c>
      <c r="B299" s="35" t="s">
        <v>227</v>
      </c>
      <c r="C299" s="7">
        <v>18261058.899999999</v>
      </c>
      <c r="D299" s="7">
        <v>15401868.210000001</v>
      </c>
      <c r="E299" s="8">
        <v>33662927.109999999</v>
      </c>
      <c r="F299" s="7">
        <v>22009875.160000004</v>
      </c>
      <c r="G299" s="7">
        <v>20822604.870000001</v>
      </c>
      <c r="H299" s="7">
        <v>9659621.8799999971</v>
      </c>
      <c r="I299" s="7">
        <v>8472639.879999999</v>
      </c>
      <c r="J299" s="13">
        <f t="shared" si="10"/>
        <v>11653051.949999996</v>
      </c>
      <c r="K299" s="9">
        <f t="shared" si="11"/>
        <v>0.6538312930446768</v>
      </c>
    </row>
    <row r="300" spans="1:19" x14ac:dyDescent="0.25">
      <c r="A300" s="32">
        <v>991</v>
      </c>
      <c r="B300" s="35" t="s">
        <v>228</v>
      </c>
      <c r="C300" s="7">
        <v>18261058.899999999</v>
      </c>
      <c r="D300" s="7">
        <v>15401868.210000001</v>
      </c>
      <c r="E300" s="8">
        <v>33662927.109999999</v>
      </c>
      <c r="F300" s="7">
        <v>22009875.160000004</v>
      </c>
      <c r="G300" s="7">
        <v>20822604.870000001</v>
      </c>
      <c r="H300" s="7">
        <v>9659621.8799999971</v>
      </c>
      <c r="I300" s="7">
        <v>8472639.879999999</v>
      </c>
      <c r="J300" s="13">
        <f t="shared" si="10"/>
        <v>11653051.949999996</v>
      </c>
      <c r="K300" s="9">
        <f t="shared" si="11"/>
        <v>0.6538312930446768</v>
      </c>
    </row>
    <row r="301" spans="1:19" x14ac:dyDescent="0.25">
      <c r="A301" s="38">
        <v>99101</v>
      </c>
      <c r="B301" s="35" t="s">
        <v>228</v>
      </c>
      <c r="C301" s="17">
        <v>18261058.899999999</v>
      </c>
      <c r="D301" s="17">
        <v>15401868.210000001</v>
      </c>
      <c r="E301" s="18">
        <v>33662927.109999999</v>
      </c>
      <c r="F301" s="17">
        <v>22009875.160000004</v>
      </c>
      <c r="G301" s="17">
        <v>20822604.870000001</v>
      </c>
      <c r="H301" s="17">
        <v>9659621.8799999971</v>
      </c>
      <c r="I301" s="17">
        <v>8472639.879999999</v>
      </c>
      <c r="J301" s="19">
        <f t="shared" si="10"/>
        <v>11653051.949999996</v>
      </c>
      <c r="K301" s="9">
        <f t="shared" si="11"/>
        <v>0.6538312930446768</v>
      </c>
      <c r="L301" s="10"/>
      <c r="M301" s="10"/>
      <c r="N301" s="10"/>
      <c r="O301" s="10"/>
      <c r="P301" s="10"/>
      <c r="Q301" s="11"/>
      <c r="R301" s="10"/>
      <c r="S301" s="21"/>
    </row>
    <row r="302" spans="1:19" x14ac:dyDescent="0.25">
      <c r="C302" s="40"/>
      <c r="D302" s="41"/>
      <c r="E302" s="40"/>
      <c r="F302" s="42"/>
      <c r="G302" s="43"/>
      <c r="H302" s="42"/>
      <c r="I302" s="43"/>
      <c r="L302" s="10"/>
      <c r="M302" s="10"/>
      <c r="N302" s="10"/>
      <c r="O302" s="10"/>
      <c r="P302" s="10"/>
      <c r="Q302" s="10"/>
      <c r="R302" s="10"/>
      <c r="S302" s="10"/>
    </row>
    <row r="303" spans="1:19" x14ac:dyDescent="0.25">
      <c r="C303" s="40"/>
      <c r="D303" s="41"/>
      <c r="E303" s="40"/>
      <c r="F303" s="40"/>
      <c r="G303" s="40"/>
      <c r="H303" s="40"/>
      <c r="I303" s="40"/>
    </row>
    <row r="304" spans="1:19" x14ac:dyDescent="0.25">
      <c r="A304" s="44"/>
      <c r="B304" s="45" t="s">
        <v>229</v>
      </c>
      <c r="C304" s="46">
        <f t="shared" ref="C304:J304" si="12">+C292+C270+C242+C236+C124+C60+C11</f>
        <v>415124301.77999997</v>
      </c>
      <c r="D304" s="46">
        <f t="shared" si="12"/>
        <v>52818699.890000008</v>
      </c>
      <c r="E304" s="46">
        <f t="shared" si="12"/>
        <v>467943002.66999996</v>
      </c>
      <c r="F304" s="46">
        <f t="shared" si="12"/>
        <v>209639622.00999999</v>
      </c>
      <c r="G304" s="46">
        <f t="shared" si="12"/>
        <v>182738097.28</v>
      </c>
      <c r="H304" s="46">
        <f t="shared" si="12"/>
        <v>108233619.12</v>
      </c>
      <c r="I304" s="46">
        <f t="shared" si="12"/>
        <v>99309630.140000001</v>
      </c>
      <c r="J304" s="46">
        <f t="shared" si="12"/>
        <v>258303380.65999997</v>
      </c>
      <c r="K304" s="9">
        <f t="shared" ref="K304" si="13">+F304/E304</f>
        <v>0.44800247212552258</v>
      </c>
      <c r="L304" s="10"/>
      <c r="M304" s="10"/>
      <c r="N304" s="10"/>
      <c r="O304" s="10"/>
      <c r="P304" s="10"/>
      <c r="Q304" s="10"/>
      <c r="R304" s="10"/>
      <c r="S304" s="10"/>
    </row>
    <row r="305" spans="3:10" x14ac:dyDescent="0.25">
      <c r="C305" s="47"/>
      <c r="D305" s="47"/>
      <c r="E305" s="40"/>
      <c r="F305" s="40"/>
      <c r="G305" s="40"/>
      <c r="H305" s="40"/>
      <c r="I305" s="40"/>
      <c r="J305" s="48"/>
    </row>
    <row r="306" spans="3:10" x14ac:dyDescent="0.25">
      <c r="C306" s="47"/>
      <c r="D306" s="40"/>
      <c r="E306" s="40"/>
      <c r="F306" s="49"/>
      <c r="G306" s="50"/>
      <c r="H306" s="49"/>
      <c r="I306" s="51"/>
      <c r="J306" s="10"/>
    </row>
    <row r="307" spans="3:10" x14ac:dyDescent="0.25">
      <c r="F307" s="10"/>
      <c r="G307" s="10"/>
      <c r="H307" s="21"/>
      <c r="I307" s="49"/>
      <c r="J307" s="1"/>
    </row>
    <row r="308" spans="3:10" x14ac:dyDescent="0.25">
      <c r="F308" s="1"/>
      <c r="G308" s="10"/>
      <c r="H308" s="21"/>
      <c r="I308" s="21"/>
      <c r="J308" s="1"/>
    </row>
    <row r="309" spans="3:10" x14ac:dyDescent="0.25">
      <c r="D309" s="52"/>
      <c r="F309" s="1"/>
      <c r="G309" s="1"/>
      <c r="H309" s="21"/>
      <c r="I309" s="21"/>
      <c r="J309" s="1"/>
    </row>
    <row r="310" spans="3:10" x14ac:dyDescent="0.25">
      <c r="D310" s="52"/>
    </row>
    <row r="311" spans="3:10" x14ac:dyDescent="0.25">
      <c r="D311" s="52"/>
      <c r="H311" s="53"/>
      <c r="I311" s="53"/>
      <c r="J311" s="53"/>
    </row>
    <row r="312" spans="3:10" x14ac:dyDescent="0.25">
      <c r="D312" s="52"/>
      <c r="H312" s="53"/>
      <c r="I312" s="53"/>
      <c r="J312" s="53"/>
    </row>
    <row r="313" spans="3:10" x14ac:dyDescent="0.25">
      <c r="D313" s="52"/>
      <c r="H313" s="53"/>
      <c r="I313" s="53"/>
      <c r="J313" s="53"/>
    </row>
    <row r="314" spans="3:10" x14ac:dyDescent="0.25">
      <c r="D314" s="52"/>
      <c r="H314" s="53"/>
      <c r="I314" s="53"/>
      <c r="J314" s="53"/>
    </row>
    <row r="315" spans="3:10" x14ac:dyDescent="0.25">
      <c r="H315" s="53"/>
      <c r="I315" s="53"/>
      <c r="J315" s="53"/>
    </row>
    <row r="316" spans="3:10" x14ac:dyDescent="0.25">
      <c r="H316" s="53"/>
      <c r="I316" s="53"/>
      <c r="J316" s="53"/>
    </row>
    <row r="317" spans="3:10" x14ac:dyDescent="0.25">
      <c r="D317" s="52"/>
      <c r="H317" s="53"/>
      <c r="I317" s="53"/>
      <c r="J317" s="53"/>
    </row>
    <row r="318" spans="3:10" x14ac:dyDescent="0.25">
      <c r="H318" s="53"/>
      <c r="I318" s="53"/>
      <c r="J318" s="53"/>
    </row>
    <row r="319" spans="3:10" x14ac:dyDescent="0.25">
      <c r="H319" s="53"/>
      <c r="I319" s="53"/>
      <c r="J319" s="53"/>
    </row>
    <row r="320" spans="3:10" x14ac:dyDescent="0.25">
      <c r="H320" s="53"/>
      <c r="I320" s="53"/>
      <c r="J320" s="53"/>
    </row>
    <row r="321" spans="8:10" x14ac:dyDescent="0.25">
      <c r="H321" s="53"/>
      <c r="I321" s="53"/>
      <c r="J321" s="53"/>
    </row>
    <row r="322" spans="8:10" x14ac:dyDescent="0.25">
      <c r="H322" s="53"/>
      <c r="I322" s="53"/>
      <c r="J322" s="53"/>
    </row>
    <row r="323" spans="8:10" x14ac:dyDescent="0.25">
      <c r="H323" s="53"/>
      <c r="I323" s="53"/>
      <c r="J323" s="53"/>
    </row>
    <row r="324" spans="8:10" x14ac:dyDescent="0.25">
      <c r="H324" s="53"/>
      <c r="I324" s="53"/>
      <c r="J324" s="53"/>
    </row>
  </sheetData>
  <mergeCells count="16">
    <mergeCell ref="A6:K6"/>
    <mergeCell ref="A1:K1"/>
    <mergeCell ref="A2:K2"/>
    <mergeCell ref="A3:K3"/>
    <mergeCell ref="A4:K4"/>
    <mergeCell ref="A5:K5"/>
    <mergeCell ref="H9:H10"/>
    <mergeCell ref="I9:I10"/>
    <mergeCell ref="J9:J10"/>
    <mergeCell ref="K9:K10"/>
    <mergeCell ref="A9:A10"/>
    <mergeCell ref="B9:B10"/>
    <mergeCell ref="C9:C10"/>
    <mergeCell ref="E9:E10"/>
    <mergeCell ref="F9:F10"/>
    <mergeCell ref="G9:G10"/>
  </mergeCells>
  <pageMargins left="0" right="0" top="0.78740157480314965" bottom="0.78740157480314965" header="0.31496062992125984" footer="0.31496062992125984"/>
  <pageSetup paperSize="3" scale="75" fitToHeight="10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ETCA-II-11-E</vt:lpstr>
      <vt:lpstr>'ETCA-II-11-E'!Área_de_impresión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2016-07-15T18:50:58Z</cp:lastPrinted>
  <dcterms:created xsi:type="dcterms:W3CDTF">2016-07-15T18:48:24Z</dcterms:created>
  <dcterms:modified xsi:type="dcterms:W3CDTF">2016-10-24T15:54:33Z</dcterms:modified>
</cp:coreProperties>
</file>