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16605" windowHeight="9210"/>
  </bookViews>
  <sheets>
    <sheet name="Viáticos OP" sheetId="1" r:id="rId1"/>
  </sheets>
  <definedNames>
    <definedName name="_xlnm._FilterDatabase" localSheetId="0" hidden="1">'Viáticos OP'!$A$7:$H$122</definedName>
  </definedNames>
  <calcPr calcId="125725"/>
</workbook>
</file>

<file path=xl/calcChain.xml><?xml version="1.0" encoding="utf-8"?>
<calcChain xmlns="http://schemas.openxmlformats.org/spreadsheetml/2006/main">
  <c r="G381" i="1"/>
  <c r="G380"/>
  <c r="G379"/>
  <c r="E378"/>
  <c r="G378" s="1"/>
  <c r="G377"/>
  <c r="G376"/>
  <c r="G375"/>
  <c r="G374"/>
  <c r="E373"/>
  <c r="G373" s="1"/>
  <c r="G372"/>
  <c r="G371"/>
  <c r="G370"/>
  <c r="E369"/>
  <c r="G369" s="1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 l="1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2"/>
  <c r="G279"/>
  <c r="G278"/>
  <c r="G277"/>
  <c r="G276"/>
  <c r="G275"/>
  <c r="G274"/>
  <c r="G273"/>
  <c r="G272"/>
  <c r="G271"/>
  <c r="G270"/>
  <c r="G269"/>
  <c r="G268"/>
  <c r="E267"/>
  <c r="G267" s="1"/>
  <c r="E266"/>
  <c r="G266" s="1"/>
  <c r="E265"/>
  <c r="G265" s="1"/>
  <c r="E264"/>
  <c r="G264" s="1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E189"/>
  <c r="G189" s="1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E126"/>
  <c r="G126" s="1"/>
  <c r="E125"/>
  <c r="G125" s="1"/>
  <c r="E124"/>
  <c r="G124" s="1"/>
  <c r="E123"/>
  <c r="G123" s="1"/>
  <c r="G122" l="1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E102"/>
  <c r="G102" s="1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E73" l="1"/>
  <c r="G73" s="1"/>
  <c r="G71"/>
  <c r="G72"/>
  <c r="E79"/>
  <c r="G79" s="1"/>
  <c r="E75"/>
  <c r="E74"/>
  <c r="G74" s="1"/>
  <c r="G69"/>
  <c r="G70"/>
  <c r="G75"/>
  <c r="G76"/>
  <c r="G77"/>
  <c r="G78"/>
  <c r="E68"/>
  <c r="G68" s="1"/>
  <c r="E66"/>
  <c r="G66" s="1"/>
  <c r="G64"/>
  <c r="G65"/>
  <c r="G67"/>
  <c r="E63"/>
  <c r="G63" s="1"/>
  <c r="G62"/>
  <c r="G61"/>
  <c r="G60"/>
  <c r="G59"/>
  <c r="G58"/>
  <c r="G57"/>
  <c r="G56"/>
  <c r="G51"/>
  <c r="G52"/>
  <c r="G53"/>
  <c r="G54"/>
  <c r="G55"/>
  <c r="G47"/>
  <c r="G50" l="1"/>
  <c r="G49"/>
  <c r="G48"/>
  <c r="G46"/>
  <c r="G45"/>
  <c r="G44"/>
  <c r="G43"/>
  <c r="G42"/>
  <c r="G41"/>
  <c r="G40"/>
  <c r="G39"/>
  <c r="G38"/>
  <c r="G37"/>
  <c r="G35"/>
  <c r="G34"/>
  <c r="G33"/>
  <c r="G32"/>
  <c r="G31"/>
  <c r="E30"/>
  <c r="G30" s="1"/>
  <c r="G29"/>
  <c r="G28"/>
  <c r="E23"/>
  <c r="G23" s="1"/>
  <c r="G22"/>
  <c r="G24"/>
  <c r="G25"/>
  <c r="G26"/>
  <c r="G27"/>
  <c r="G21"/>
  <c r="G20"/>
  <c r="G19"/>
  <c r="G18"/>
  <c r="G17"/>
  <c r="G36"/>
  <c r="G15"/>
  <c r="G16"/>
  <c r="G13"/>
  <c r="G14"/>
  <c r="G12"/>
  <c r="G8"/>
  <c r="G11"/>
  <c r="G10"/>
  <c r="G9"/>
</calcChain>
</file>

<file path=xl/sharedStrings.xml><?xml version="1.0" encoding="utf-8"?>
<sst xmlns="http://schemas.openxmlformats.org/spreadsheetml/2006/main" count="1881" uniqueCount="436">
  <si>
    <t>NOMBRE</t>
  </si>
  <si>
    <t>CARGO</t>
  </si>
  <si>
    <t xml:space="preserve">COMISIÓN </t>
  </si>
  <si>
    <t>CUOTA DIARIA</t>
  </si>
  <si>
    <t>VIÁTICO</t>
  </si>
  <si>
    <t>GASTOS DE CAMINO</t>
  </si>
  <si>
    <t>TOTAL A PAGAR</t>
  </si>
  <si>
    <t>ORIGEN DE RECURSOS</t>
  </si>
  <si>
    <t>RODOLFO CUBILLAS ESTRADA</t>
  </si>
  <si>
    <t>PROFESIONISTA ESPECIALIZADO</t>
  </si>
  <si>
    <t>ESTATAL</t>
  </si>
  <si>
    <t>ALAN MAURICIO FAVELA VALENZUELA</t>
  </si>
  <si>
    <t>JEFE DE DEPARTAMENTO</t>
  </si>
  <si>
    <t>VIAJE DEL 04 AL 05 DEFEBRERO 2016, A GUAYMAS, SONORA PARA PARTICIPAR EN LA ENTREGA DE APOYOS A EMPRESAS AFECTADAS POR LAS LLUVIAS DEL HURACAN MARTY.</t>
  </si>
  <si>
    <t>1 VIÁTICO ($850.00) MÁS 1 GASTO DE CAMINO ($400.00)</t>
  </si>
  <si>
    <t>VIAJE DEL 02 AL 04 DE FEBRERO 2016, A IMURIS Y SANTA ANA, SONORA REALIZAR ESTUDIO GEOLOGICO MINERO A LOS LOTES "EL SALTO" Y "LOS MANUELES", COMO ASISTENCIA TÉCNICA A LA PEQUEÑA MINERÍA.</t>
  </si>
  <si>
    <t>2 VIÁTICOS ($700.00) MÁS 1 GASTO DE CAMINO ($300.00)</t>
  </si>
  <si>
    <t>PABLO ALFONSO GONZALEZ ESCALANTE</t>
  </si>
  <si>
    <t>DIRECTOR GENERAL</t>
  </si>
  <si>
    <t>1 VIÁTICO ($1,350.00) MÁS 1 GASTO DE CAMINO ($500.00)</t>
  </si>
  <si>
    <t>TORIBIO RUÍZ ROMO</t>
  </si>
  <si>
    <t>CHRISTIAN ADRIAN ROMO FLORES</t>
  </si>
  <si>
    <t>1 VIÁTICO ($1,500.00) MÁS 1 GASTO DE CAMINO ($400.00)</t>
  </si>
  <si>
    <t>MARÍA ANTONIETA ZAMORA AMADO</t>
  </si>
  <si>
    <t>SUBDIRECTOR</t>
  </si>
  <si>
    <t>VIAJE DEL 21 AL 22 DE FEBRERO 2016, A LA CD. DE MÉXICO PARA ASISTIR A TALLER DE CAPACITACIÓN DE ORGANISMOS PROMOTORES PROSOFT.</t>
  </si>
  <si>
    <t>VIAJE DEL 21 AL 22 DE FEBRERO 2016, A LA CD. DE MÉXICO PARA ASISTIR A CURSO DE CAPACITACIÓN DE E-COMERCE EN OFICINAS DE AMAZON.</t>
  </si>
  <si>
    <t>JOSÉ PABLO DE LA CRUZ SANCHEZ MORALES</t>
  </si>
  <si>
    <t>ERNESTO AARON MARTÍNEZ NIEVES</t>
  </si>
  <si>
    <t>VIAJE DEL 24 AL 26 DE FEBRERO 2016, A LA CD. DE MÉXICO PARA ASISTIR A REUNIÓN DE REPLICA ESTUDIO DOING BUSINESS, REUNIÓN CON IMCO Y COFEMER.</t>
  </si>
  <si>
    <t>2 VIÁTICOS ($1,550.00) MÁS 1 GASTO DE CAMINO ($500.00)</t>
  </si>
  <si>
    <t>1 VIÁTICO ($1,550.00) MÁS 1 GASTO DE CAMINO ($500.00)</t>
  </si>
  <si>
    <t>LEONARDO CISCOMANI FREANER</t>
  </si>
  <si>
    <t>SUBSECRETARIO DE COMERCIALIZACIÓN</t>
  </si>
  <si>
    <t>VIAJE DEL 01 AL 02 DE MARZO 2016, A S.L.R.C., SONORA ACOMPAÑANDO AL C. SECRETARIO DE ECONOMÍA PARA SOSTENER REUNIÓN COM EPRESARIOS DE LA CIUDAD.</t>
  </si>
  <si>
    <t>JORGE VIDAL AHUMADA</t>
  </si>
  <si>
    <t>SECRETARIO</t>
  </si>
  <si>
    <t>VIAJE DEL 06 AL 09 DE MARZO 2016 A TORONTO, CANADÁ AL INTERNATIONAL CONVENTION, TRADE SHOW INVESTORS EXCHANGE.</t>
  </si>
  <si>
    <t>FUERA DEL PAÍS</t>
  </si>
  <si>
    <t>VIAJE DEL 08 AL 09 DE MARZO 2016, A TIJUANA, B.C. PARA ASISTIR A INFORME DE ACTIVIDADES Y PRESENTACIÓN DEL PLAN ESTRATEGICO 2016-2017 EN EL CLUSTER DE TECNOLOGIAS DE INFORMACIÓN.</t>
  </si>
  <si>
    <t>VIAJE DEL 17 AL 18 DE MARZO 2016, A GUADALAJARA, JALISCO ACOMPAÑANDO AL C. SECRETARIO PARA ASISTIR A EXPO ANTAD 2016.</t>
  </si>
  <si>
    <t>1 VIÁTICO ($1,750.00) MÁS 1 GASTO DE CAMINO ($500.00)</t>
  </si>
  <si>
    <t>ARMANDO ALFONSO CECEÑA SALIDO</t>
  </si>
  <si>
    <t>SUBSECRETARIO DE DESARROLLO ECONOMICO</t>
  </si>
  <si>
    <t>VIAJE DEL 29 DE FEBRERO AL 02 DE MARZO 2016, A MEXICALI, B.C. Y SAN LUIS RÍO COLORADO, SONORA GIRA DE TRABAJO CON LA GOBERNADORA Y SECRETARIO DE ECONOMÍA PARA ENTREGA DE MESABANCOS Y REUNIONES CON EMPRESARIOS INDUSTRIALES DE LA LOCALIDAD.</t>
  </si>
  <si>
    <t>2 VIÁTICOS ($1,750.00) MÁS 1 GASTO DE CAMINO ($500.00)</t>
  </si>
  <si>
    <t>RUBEN ALBORES GUIERREZ</t>
  </si>
  <si>
    <t>VIAJE DEL 07 AL 08 DE ABRIL 2016, A AGUA PRIETA Y CANANEA, SONORA PARA ASISTIR  PRESENTACIÓN DE PROGRAMAS DE LA SUBSECRETARIA DE IMPULSO A LA COMERCIALIZACIÓN Y ASISTIR A EVENTO DE DESARROLLO ECONOMICO.</t>
  </si>
  <si>
    <t>1 VIÁTICO ($1,000.00) MÁS 1 GASTO DE CAMINO ($400.00)</t>
  </si>
  <si>
    <t>PAMELA COPADO ACUÑA</t>
  </si>
  <si>
    <t>DIRECTOR</t>
  </si>
  <si>
    <t>1 VIÁTICO ($1,100.00) MÁS 1 GASTO DE CAMINO ($400.00)</t>
  </si>
  <si>
    <t>VIAJE DEL 07 AL 08 DE MARZO 2016, A LA CD. DE MÉXICO PARA TRATAR TEMA AMERICA LATINA Y UNIÓN EUROPEA: DIÁLOGO Y COOPERACIÓN DESDE LO LOCAL PROGRAMA PRELIMINAR.</t>
  </si>
  <si>
    <t>1 VIÁTICO ($1,750.00)</t>
  </si>
  <si>
    <t>ANA CECILIA NAFARRATE LÓPEZ</t>
  </si>
  <si>
    <t>VIAJE DEL 05 AL 08 DE ABRIL 2016, A GUADALAJARA, JALISCO PARA ASISTIR AL PRIMER FORO INTERNACIONAL INNOVATION MATCH MX 2015-2016.</t>
  </si>
  <si>
    <t>3 VIÁTICOS ($1,550.00) MÁS 1 GASTO DE CAMINO ($400.00)</t>
  </si>
  <si>
    <t>PATRICIA GUADALUPE ROMERO CAMPOS</t>
  </si>
  <si>
    <t>3 VIÁTICOS ($1,500.00) MÁS 1 GASTO DE CAMINO ($400.00)</t>
  </si>
  <si>
    <t>FEDERICO ALBERTO LOPEZ SANTOYO</t>
  </si>
  <si>
    <t>VIAJE DEL 06 AL 09 DE MARZO 2016, A TORONTO, CANADA PARA ASISTIR AL EVENTO PROSPECTOR AND DEVELOPERS ASSOCIATION 2016. ORGANIZADO POR: EXPORTADORES Y DESARROLLADORES DE CANADA ASOCIATION.</t>
  </si>
  <si>
    <t>3 VIÁTICOS ($3,646.00) MÁS 1 GASTO DE CAMINO ($500.00)</t>
  </si>
  <si>
    <t>VIAJE DEL 29 AL 30 DE MARZO 2016, A LA CD. DE MÉXICO PARA ASISTIR A LA 2DA REUNIÓN NACIONAL DE LA ASOCIACIÓN MEXICANA DE SECRETARIOS DE DESARROLLO ECONOMICO 2016.</t>
  </si>
  <si>
    <t>1 VIÁTICOS ($1,750.00) MÁS 1 GASTO DE CAMINO ($500.00)</t>
  </si>
  <si>
    <t>VIAJE DEL 12 AL 16 DE ABRIL 2016, A CHIHUAHUA, CHIHUAHUA PARA ASISTIR A LA XI CONFERENCIA INTERNACIONAL DE MINERÍA Y EXPOMIN CHIHUAHUA 2016.</t>
  </si>
  <si>
    <t>4 VIÁTICOS ($950.00) MÁS 1 GASTO DE CAMINO ($300.00)</t>
  </si>
  <si>
    <t>4 VIÁTICOS ($1,550.00) MÁS 1 GASTO DE CAMINO ($500.00)</t>
  </si>
  <si>
    <t>ALEJANDRA ARBALLO MORALES</t>
  </si>
  <si>
    <t>VERONICA GERMAN PEREYDA</t>
  </si>
  <si>
    <t>VIAJE DEL 07 AL 08 DE ABRIL 2016, A AGUA PRIETA Y CANANEA, SONORA PARA ASISTIR  PRESENTACIÓN DE PROGRAMAS DE LA SUBSECRETARIA DE IMPULSO A LA COMERCIALIZACIÓN.</t>
  </si>
  <si>
    <t>VIAJE DEL 07 AL 08 DE ABRIL 2016, A AGUA PRIETA Y CANANEA, SONORA PARA ASISTIR  PRESENTACIÓN DE PROGRAMAS DE LA SUBSECRETARIA DE IMPULSO  A LA COMERCIALIZACIÓN.</t>
  </si>
  <si>
    <t>FERNANDO REINA VILLEGAS</t>
  </si>
  <si>
    <t>VIAJE DEL 12 AL 13 DE ABRIL 2016, A GUAYMAS Y CD. OBREGÓN, SONORA PARA PRESENTAR Y DIFUNDIR LOS PROGRAMAS DE LA SECRETARIA DE ECONOMÍA.</t>
  </si>
  <si>
    <t>STEPHANIE ROVIRA CELAYO</t>
  </si>
  <si>
    <t>VIAJE DEL 19 AL 20 DE ABRIL 2016, A CD. OBREGÓN NAVOJOA, SONORA PARA PRESENTAR LOS PROGRAMAS DE LA SUBSECRETARIA DE IMPULSO A LA COMERCIALIZACIÓN.</t>
  </si>
  <si>
    <t>SATURNINO SAMANIEGO VILLAESCUSA</t>
  </si>
  <si>
    <t>VIAJE DEL 18 AL 19 DE ABRIL 2016, A SOYOPA, SONORA PARA ASISTIR A IMPARTIR CURSO "PRIMEROS RESPONDIENTES EN PRIMEROS AUXILIOS" A PRODUCTORES DE CARBÓN DE LA REGIÓN, CONJUNTO CON LA STPS.</t>
  </si>
  <si>
    <t>VIAJE DEL 18 AL 19 DE ABRIL 2016, A HUATABAMPO Y NAVOJOA, SONORA PARA PRESENTAR Y DIFUNDIR LOS PROGRAMAS DE LA SECRETARIA DE ECONOMÍA.</t>
  </si>
  <si>
    <t>VIAJE DEL 24 AL 25 DE ABRIL 2016, A MAGDALENA, SONORA PARA PRESENTAR LOS PROGRAMAS DE LA SUBSECRETARIA DE IMPULSO A LA COMERCIALIZACIÓN.</t>
  </si>
  <si>
    <t>VIAJE DEL 17 AL 18 DE ABRIL 2016, A TUCSON, ARIZONA ACOMPAÑANDO AL C. SECRETARIO DE ECONOMÍA PARA ASISTIR A LA REUNIÓN INTER-PLENARIA DE LA COMISIÓN SONORA-ARIZONA.</t>
  </si>
  <si>
    <t>1 VIÁTICO ($3,491.96) MÁS 1 GASTO DE CAMINO ($500.00)</t>
  </si>
  <si>
    <t>JUAN ALFREDO MARTINEZ NIEVES</t>
  </si>
  <si>
    <t>ADMINISTRADOR DE PROCESOS</t>
  </si>
  <si>
    <t>VIAJE DEL 25 AL 27 DE ABRIL 2016, A GUAYMAS Y EMPALME, SONORA EN ATENCIÓN AL DEBASTO DEL PROGRAMAS SICIA (SISTEMA DE INFORMACIÓN PARA EL COMERCIO INTERIOR Y EL ABASTO), TEMPORADA DE HURACANES.</t>
  </si>
  <si>
    <t>ROBERTO OCHOA MARTINEZ</t>
  </si>
  <si>
    <t>VIAJE DEL 17 AL 18 DE ABRIL 2016, A TUCSON, ARIZONA ACOMPAÑANDO AL C. SECRETARIO DE ECONOMÍA PARA ASISTIR A LA REUNIÓN INTER-PLENARIA DE COORDINADORES.</t>
  </si>
  <si>
    <t>HECTOR MANUEL VASQUEZ MORENO</t>
  </si>
  <si>
    <t>SABAS ISAAC VALENCIA MORENO</t>
  </si>
  <si>
    <t>RUBEN ALBORES GUTIERREZ</t>
  </si>
  <si>
    <t>MANUEL BERNARDO RAMIREZ CONTRERAS</t>
  </si>
  <si>
    <t>MAURICIO MADRID MUÑOZ</t>
  </si>
  <si>
    <t>ARTURO LEÓN SALAZAR</t>
  </si>
  <si>
    <t>ANA CECILIA NAFARRATE LOPEZ</t>
  </si>
  <si>
    <t>ANA LYDIA ALMADA RUIZ</t>
  </si>
  <si>
    <t>MIGUEL ANGEL MARTINEZ ROBLES</t>
  </si>
  <si>
    <t>GASTO DE CAMINO, COMBUSTIBLE Y CASETAS DEL 07 DE MARZO 2016, A PBREGÓN, SONORA TRASLADO DE VEHICULO FORD FUSION DE LIC. ARMANDO CECEÑA.</t>
  </si>
  <si>
    <t>EDWIN JOSÉ BERAUD CORONA</t>
  </si>
  <si>
    <t>RAFAEL COTA RIVAS</t>
  </si>
  <si>
    <t>VIAJE DEL CAMINO DEL 10 AL 12 DE FEBRERO 2016, A NOGALES, TUCSON Y PHOENIX, ARIZONA PARA LLEVAR ACABO UNA COMISIÓN COMERCIAL.</t>
  </si>
  <si>
    <t>3 VIÁTICOS ($3,690.60) MÁS 1 GASTO DE CAMINO ($500.00)</t>
  </si>
  <si>
    <t>VIAJE DEL CAMINO DEL 09 AL 12 DE FEBRERO 2016, A NOGALES, TUCSON Y PHOENIX, ARIZONA PARA LLEVAR ACABO UNA COMISIÓN COMERCIAL.</t>
  </si>
  <si>
    <t>1 GASTO DE CAMINO ($300.00)</t>
  </si>
  <si>
    <t>ANALISTA TÉCNICO</t>
  </si>
  <si>
    <t>VIAJE DEL 05 DE FEBRERO 2016, A OBREGÓN, SONORA EN APOYO DE TRASLADO DEL C. SECRETARIO</t>
  </si>
  <si>
    <t>VIAJE DEL 03 AL 04 DE FEBRERO 2016, A OBREGÓN, SONORA EN APOYO DE TRASLADO DEL C. SECRETARIO DE ECONOMÍA.</t>
  </si>
  <si>
    <t>VIAJE DEL 25 DE ENERO 2016, A SAN LUIS RÍO COLORADO, SONORA REUNIÓN DE TRABAJO CON PRESIDENTE MUNICIPAL Y CAMARAS EMPRESARIALES.</t>
  </si>
  <si>
    <t>1 GASTO DE CAMINO ($600.00)</t>
  </si>
  <si>
    <t>VIAJE DEL 05 DE FEBRERO 2016, A OBREGÓN, SONORA PARA ASISTIR A INAUGURACIÓN DEL 2DO. EDIFICIO DEL PARQUE TECNOLOGICO SONORA SOFT Y ANUNCIO DE LA AMPLIACIÓN DE LA EMPRESA NOVUTEK.</t>
  </si>
  <si>
    <t>VIAJE DEL 09 DE FEBRERO 2016, A SOYOPA, SONORA PARA ASISTIR A REUNIÓN CON LA SECRETARIA DE TRABAJO Y PREVISIÓN SOCIAL Y PRODUCTORES DE CARBÓN TEMA A TRATAR: LEGALIDAD LABORAL.</t>
  </si>
  <si>
    <t>1 GASTO DE CAMINO ($400.00)</t>
  </si>
  <si>
    <t>VIAJE DEL 05 DE FEBRERO 2016, A GUAYMAS, SONORA PARA ASISTIR A EVENTO DE ENTREGA DE APOYOS A EMPRESASS AFECTADAS POR LAS LLUVIAS DEL HURACAN MARTY.</t>
  </si>
  <si>
    <t>1 GASTO DE CAMINO ($500.00)</t>
  </si>
  <si>
    <t>2 VIÁTICOS ($1,750.00) Y 1 GASTO DE CAMINO ($500.00)</t>
  </si>
  <si>
    <t>VIAJE DEL 02 DE FEBRERO 2016, A MÉXICO, D.F. PARA ASISTIR A ASAMBLEA GENERAL ORDINARIA DE LA AMSDE EN REPRESENTACIÓN DEL C. SECRETARIO.</t>
  </si>
  <si>
    <t>VIAJE DEL 05 DE FEBRERO 2016, A OBREGÓN, SONORA ACOMPAÑANDO AL C. SECRETARIO A LA INAUGURACIÓN DEL PARQUE SONORA SOFT.</t>
  </si>
  <si>
    <t xml:space="preserve">VIAJE DEL 03 DE FEBRERO 2016, A OBREGÓN, SONORA ACOMPAÑADO AL C. SECRETARIO A VISITA DEL SECRETARIO DE GOBERNACIÓN. </t>
  </si>
  <si>
    <t>VIAJE DEL 04 DE FEBRERO 2016, A SAN CARLOS, SONORA ACOMPAÑANDO AL C. SECRETARIO ANUNCIO DEL RELANZAMINETO DE PROGRAMA DEL DELFINARIO.</t>
  </si>
  <si>
    <t>VIAJE DEL 04 DE FEBRERO 2016, A GUAYMAS, SONORA PARA ASISTIR AL C. SECRETARIO EN GIRA DE TRABAJO.</t>
  </si>
  <si>
    <t>VIAJE DEL 15 DE FEBRERO 2016, A MAGDALENA, SONORA PARA ASISTIR A REUNIÓN DE TRABAJO CON ALCALDE, CAMARAS Y ORGANISMOS EMPRESARIALES.</t>
  </si>
  <si>
    <t>VIAJE DEL 15 DE FEBRERO 2016, A MAGDALENA, SONORA EN APOYO DE TRASLADO DEL C. SECRETARIO DE ECONOMÍA.</t>
  </si>
  <si>
    <t>VIAJE DEL 25 DE FEBRERO 2016, A GUAYMS, SONORA PARA ASISTIR A SEMINARIO BINACIONAL DE EDUCACIÓN PARA LA INDSUTRIA DE ALTA TECNOLOGÍA.</t>
  </si>
  <si>
    <t xml:space="preserve">VIAJE DEL 26 DE FEBRERO 2016,A  CD. OBREGÓN, SONORA GIRA DE TRABAJO </t>
  </si>
  <si>
    <t>VIAJE DEL 15 DE FEBRERO 2016, A MAGDALENA, SONORA ACOMPAÑANDO AL C. SECRETARIO PARA SOSTENER REUNIÓN CON EMPRESARIOS.</t>
  </si>
  <si>
    <t>VIAJE DEL 26 DE FEBRERO 2016, A CD. OBREGÓN, SONORA PARA ASISTIR A GIRA DE TRABAJO A PRESENTACIÓN DE LOS PROGRAMAS DE LA SECRETARIA DE ECONOMÍA, TOMA DE PROTESTA DE MESA DIRECTIVA DE CONSEJO CANACO Y REUNIÓN CON DIRECTIVOS DE LA INCUBADORA NACE.</t>
  </si>
  <si>
    <t>VIAJE DEL 15 DE FEBRERO 2016, A MAGDALENA DE KINO, SONORA ACOMPAÑANDO AL C. SECRETARIO DE ECONOMÍA VISITA LAS INSTALACIONES A MINA LLUCIA DE ORO Y REUNIÓN CON PRESIDENTE MUNICIPAL DE MAGDALENA.</t>
  </si>
  <si>
    <t>VIAJE DEL 26 AL 27 DE FEBRERO 2016, A LA CD. DE MÉXICO  PARA ASISTIR A REUNIONES DE TRABAJO CON DELEGACIONES Y EL LIC. MAURICIO TREVIÑO.</t>
  </si>
  <si>
    <t>VIAJE DEL 26 DE FEBRERO 2016,A CD. OBREGÓN, SONORA ASISTIR AL C. SECRETARIO A REUNIÓN DE TRABAJO CON MICROEMPRESARIOS Y ASAMBLEA CANACO.</t>
  </si>
  <si>
    <t>VIAJE DEL 25 DE FEBRERO 2016, A GUAYMAS, SONORA PARA ASISTIR A SEMINARIO BINACIONAL DE EDUCACIÓN.</t>
  </si>
  <si>
    <t>VIAJE DEL 15 DE FEBRERO 2016, A MAGDALENA, SONORA PARA ASISTIR AL C. SECRETARIO EN AUNUNCIO DE INVERSIÓN EN MINAS.</t>
  </si>
  <si>
    <t>VIAJE DEL 19 DE FEBRERO DE 2016, A ÁLAMOS, SONORA PARA ASISTIR AL C. SECRETARIO QUE ASISTE A EVENTO ÁLAMOS ALLIANCE</t>
  </si>
  <si>
    <t>VIAJE DEL 02 DE MARZO 2016, A GUAYMAS Y CD. OBREGÓN, SONORA PARA SOSTENER REUNIÓN DE TRABAJO CON ORGANISMOS EMPRESARIALES E INCUBADORAS DE EMPRESAS, PARA VER AVANCES DE LOS PUNTOS DE LA RED DE APOYO AL EMPRENDEDOR Y PROGRAMAS DE INCUBACIÓN DE EMPRESAS.</t>
  </si>
  <si>
    <t>VIAJE DEL 02 DE MARZO 2016, A GUAYMAS Y CD. OBREGÓN, SONORA PARA SOSTENER REUNIÓN DE TRABAJO CON ORGANISMOS EMPRESARIALES E INCUBADORAS DE EMPRESAS, PARA VER AVANCES DE LOS PUNTOS DE LA RED DE APOYO AL EMPRENDEDOR Y PROGRAMAS DE INCUBAC</t>
  </si>
  <si>
    <t>VIAJE DEL 26 DE FEBRERO 2016, A CD. OBREGÓN, SONORA PARA ASISTIR A EVENTO DE PRESENTACIÓN DE PROGRAMAS DE LA SECRETARIA DE ECONOMÍA.</t>
  </si>
  <si>
    <t>VIAJE DEL 25 DE FEBRERO 2016, A GUAYMAS, SONORA EN APOYO DE TRSLADO DEL C. SECRETARIO QUE ASISTE A REUNIÓN.</t>
  </si>
  <si>
    <t>VIAJE DEL 15 DE FEBRERO 2016, A MAGALENA, SONORA ACOMPAÑANDO AL C. SECRETARIO A MINA LLUVIA DE ORO Y REUNIÓN CON EMPRESARIOS Y PRESIDENTE MUNICIPAL.</t>
  </si>
  <si>
    <t>VIAJE DEL 25 DE FEBRERO 2016, A GUAYMAS, SONORA ACOMPAÑANDO AL C. SECRETARIO A SEMINARIO BINACIONAL DE EDUCACIÓN PARA LA INDUSTRIA DE ALTA TECNOLOGIA.</t>
  </si>
  <si>
    <t>VIAJE DEL 25 DE ENERO 2016, A SAN LUIS RÍO COLORADO, SONORA PARA ASISTIR A GIRA DE TRABAJO CON EL C. SECRETARIO DE ECONOMÍA CON EMPRESARIOS DE LA LOCALIDAD Y DIRIGENTES EMPRESARIALES.</t>
  </si>
  <si>
    <t>VIAJE DEL 25 DE FEBRERO 2016, A GUAYMAS, SONORA PARA ASISTIR Y PARTICIPAR EN SEMINARIO BINACIONAL SONORA-ARIZONA EDUCACIÓN SUPERIOR PARA LA INDUSTRIA DE ALTA TECNOLOGIA.</t>
  </si>
  <si>
    <t>VIAJE DEL 26 DE FEBRERO 2016, A GUAYMAS, SONORA PARA PARTICIPAR EN CENTESIMA REUNIÓN DE CONSEJO DE ADMINISTRACIÓN PORTUARIA DE GUAYMAS.</t>
  </si>
  <si>
    <t>VIAJE DEL 13 AL 15 DE MARZO 2016, A MEXICALI, BAJA CALIFORNIA PARA ASISTIR A REUNIÓN CON FUNCIONARIOS DE LA SECRETARIA DE DESARROLLO ECONÓMICO DE LA BAJA CALIFORNIA.</t>
  </si>
  <si>
    <t>VIAJE DEL 07 DE MARZO 2016, A CD. OBREGÓN, SONORA EDGEWELL PERSONAL CARE CEREMONIA DE EXPANSIÓN DE SUS OPERACIONES.</t>
  </si>
  <si>
    <t>VIAJE DEL 03 DE FEBRERO 2016, A CD. OBREGÓN, SONORA ACOMPAÑANDO AL C. SECRETARIO DE ECONOMÍA A REUNIÓN DE SEGURIDAD.</t>
  </si>
  <si>
    <t>VIAJE DEL 16 DE ENERO 2016, A NAVOJOA, SONORA VISITA A PARQUE INDUSTRIAL DE NAVOJOA Y DIRIGENTES EMPRESARIALES.</t>
  </si>
  <si>
    <t>1 VIÁTICO ($1,550.00)</t>
  </si>
  <si>
    <t>VIAJE DEL 26 AL 27 DE FEBERERO 2016, A LA CD. DE MÉXICO PARA ASISTIR A REUNIÓN DE REPLICA DE ESTUDO DOING BUSINESS (SE RETRASO REUNIÓN CON IMCO, POR ESO SE CAMBIO EL DÍA DE REGRESO AL 27 DE FEBRERO)</t>
  </si>
  <si>
    <t>VIAJE DEL 11 DE MARZO 2016, A GUAYMAS, SONORA PARA ASISTIR EN REPRESENTACIÓN DEL SECRETARIO A LA VII SESIÓN ORDINARIA DE CONSEJO DIRECTIVO DE LA UNIVERSIDAD TECNOLOGICA DE GUAYMAS.</t>
  </si>
  <si>
    <t>VIAJE DEL 25 DE FEBRERO 2016, A GUAYMAS, SONORA EN APOYO DE TRASLADO DEL C. SECRETARIO DE ECONOMÍA.</t>
  </si>
  <si>
    <t>VIAJE DEL 19 DE FEBRERO 2016, A ÁLAMOS, SONORA PARA ASISTIR A REUNIÓN DE TRABAJO ÁLAMOS ALLIANCE.</t>
  </si>
  <si>
    <t xml:space="preserve">VIAJE DEL 26 DE FEBRERO 2016, A OBREGÓN, SONORA PARA ASISTIR A REUNIÓN CON MICROEMPRESARIOS EN ASAMBLEA CANACO. </t>
  </si>
  <si>
    <t>1 VIÁTICO ($1,600.00) MÁS 1 GASTO DE CAMINO ($600.00)</t>
  </si>
  <si>
    <t>VIAJE DEL 03 AL 04 DE FEBRERO 2016, A GUAYMAS Y OBREGÓN, SONORA REUNIÓN DE TRABAJO VISITA DEL SECRETARIO DE GOBERNACIÓN EN CD. OBREGÓN Y ANUNCIO DE RELANZAMIENTO DE PROGRAMA DEL DELFINARIO EN GUAYMAS.</t>
  </si>
  <si>
    <t>VIAJE DEL 14 DE ABRIL 2016, A LA CD. DE MÉXICO PARA ASISTIR A SESIÓN DE FIDEICOMISO SONORA, EN REPRESENTACIÓN DEL SECRETARIO DE ECONOMÍA, PARA TRATAR TEMA GASODUCTO GUAYMAS.</t>
  </si>
  <si>
    <t>VIAJE DEL 22 DE ABRIL 2016, A NOGALES, SONORA PARA PRESENTAR Y DIFUNDIR LOS PROGRAMAS DE LA SECRETARIA DE ECONOMÍA.</t>
  </si>
  <si>
    <t>VIAJE DEL 22 DE ABRIL 2016, A NOGALES, SONORA PARA PRESENTAR Y DIFUNDIR LOS PROGRAMAS DE LA SECRETARIA DE ECONOMÍA</t>
  </si>
  <si>
    <t>VIAJE DEL 22 DE ABRIL 2016, A CD. OBREGÓN Y HUATABAMPO, APOYO DE TRASLADO DEL C. SECRETARIO.</t>
  </si>
  <si>
    <t>VIAJE DEL 26 DE ABRIL 2016, A GUAYMAS, SONORA PARA ASISTIR A LA PRESENTACIÓN DE LOS PROGRAMAS DE LA SECRETARIA DE ECONOMÍA CON ENFOQUE A JOVENES UNIVERSITARIOS EN INSTITUCIONES EDUCATIVAS.</t>
  </si>
  <si>
    <t>VIAJE DEL 26 DE ABRIL 2016, A GUAYMAS, SONORA PARA PRESENTAR LOS PROGRAMAS DE LA SUBSECRETARIA DE IMPULSO A LA COMERCIALIZACIÓN.</t>
  </si>
  <si>
    <t>VIAJE DEL 28 AL 29 ABRIL, A SAN LUIS RÍO COLORADO, A LA PRESENTACIÓND E PROGRAMAS DE LA SE</t>
  </si>
  <si>
    <t>1 VIÁTICO ($1,000.00) MÁS 1 DE GASTO DE CAMINO ($400.00)</t>
  </si>
  <si>
    <t>1 VIÁTICO ($1,350.00) MÁS 1 DE GASTO DE CAMINO ($500.00)</t>
  </si>
  <si>
    <t>VIAJE DEL 28 AL 29 ABRIL, A SAN LUIS RÍO COLORADO, APOYO TRASLADO DE PERSONALDE LA SUBSECRETARÍA DE DESARROLLO ECONÓMICO A LA PRESENTACIÓND E PROGRAMAS DE LA SE</t>
  </si>
  <si>
    <t>VIAJE DEL 13 AL 15 DE MARZO 2016, MEXICALI, BC REUNIÓN DE TRABAJO CON FUNCIONARIOS DE LA SECRETARÍA DESARROLLO ECONOMICO DE BC</t>
  </si>
  <si>
    <t>VIAJE DEL 18 DE ABRIL 2016, A OBREGÓN, SONORA PARA ASISTIR A CAPACITACIÓN DEL FONDO PROSOFT 2016 EN INSTALACIONES DEL PARQUE TECNOLOGICO SONORA SOFT.</t>
  </si>
  <si>
    <t>VIAJE DEL 21 AL 22 DE ABRIL 2016, A PUERTO PEÑASCO, SONORA PARA ASISTIR A TOMA DE PROTESTA DEL PRESIDENTE Y CONSEJO DIRECTIVO 2016-2017 DE LA CANACO SERVYTUR.</t>
  </si>
  <si>
    <t>VIAJE DEL 17 DE MAYO 2016, A OBREGÓN, SONORA VERIFICACIÓN Y TRASLADO DE BIENES QUE SE ENCUENTRAN EN BODEGA DE UNIFORMES ESCOLARES A LAS OFICINAS DE LA SECRETARIA DE ECONOMÍA.</t>
  </si>
  <si>
    <t>VIAJE DEL 19 DE ABRIL 2016, A NOGALES, SONORA PARA ASISTIR A CAPACITACIÓN DEL FONDO PROSOFT 2016.</t>
  </si>
  <si>
    <t>VIAJE DEL 05 DE ABRIL 2016, A CD. OBREGÓN, SONORA PARA ASISTIR A ANUNCIO DEL PLAN DE NEGOCIOS DE CARGILL Y PROAOASS EN SONORA.</t>
  </si>
  <si>
    <t>VIAJE DEL 18 DE ABRIL 2016, A TUCSON, ARIZONAPARA ASISTIR A REUNIÓN DE TRABAJO COMISIÓN SONORA-ARIZONA.</t>
  </si>
  <si>
    <t>VIAJE DEL 25 DE ABRIL 2016, A OBREGÓN, SONORA PARA ASISTIR A EVENTO ULSA.</t>
  </si>
  <si>
    <t>VIAJE DEL 08 DE ABRIL 2016, A GUAYMAS, SONORA PARA ASISTIR EN REPRESENTACIÓN DEL SECRETARIO A LA 1RA SESIÓN EXTRAORDINARIA DEL CONSEJO DIRECTIVO DE LA UNIVERSIDAD TECNOLOGICA DE GUAYMAS.</t>
  </si>
  <si>
    <t>VIAJE DEL 12 DE ABRIL 2016, A LA CD. DE MÉXICO PARA ASISTIR A REUNIÓN CON JOSÉ ANTONIO DOSAL, PARA REALIZAR UN ENCUENTRO DE NEGOCIOS DEL SECTOR AGROINDUSTRIAL (PROMÉXICO).</t>
  </si>
  <si>
    <t>VIAJE DEL 22 DE ABRIL 2016, A GUAYMAS, SONORA PARA ASISTIR EN REPRESENTACIÓN DEL SECRETARIO DE ECONOMÍA A CENTESIMA CUARTA REUNIÓN DE CONSEJO DE ADMINISTRACIÓN.</t>
  </si>
  <si>
    <t>VIAJE DEL 27 DE ABRIL 2016, A BAHÍA DE KINO, SONORA PARA ASISTIR EN REPRESENTACIÓN DEL SECRETARIO DE ECONOMÍA A REUNIÓN DE JUNTA DE GOBIERNO DEL INSTITUTO DE ACUACULTURA.</t>
  </si>
  <si>
    <t>VIAJE DEL 18 DE ABRIL 2016, A OBREGÓN, SONORA PARA ASISTIR A CAPACITACIÓN FONDO PROSOFT 2016, EN EL PARQUE TECNOLOGICO SONORA SOFT.</t>
  </si>
  <si>
    <t>VIAJE DEL 19 DE ABRIL 2016, A NOGALES, SONORA PARA ASISTIR A CAPACITACIÓN DE FONDO PROSOFT 2016.</t>
  </si>
  <si>
    <t>ADMINISTRADOR DE PROYECTOS</t>
  </si>
  <si>
    <t>VIAJE DEL 08 DE ENERO 2016, A NOGALES, SONORA ACOMPAÑANDO AL C. SECRETARIO A REUNIÓN CON EMPRESARIOS EN NOGALES.</t>
  </si>
  <si>
    <t>VIAJE DEL 11 DE ENERO 2016. A OBREGÓN, SONORA PARA ASISTIR A ASAMBLEA CANACINTRA.</t>
  </si>
  <si>
    <t>VIAJE DEL 12 DE ENERO 2016, A GUAYMAS, SONORA ACOMPRÑANDO AL C. SECRETARIO A PLANTAS MAQUILADORAS.</t>
  </si>
  <si>
    <t>ARMANDO CECEÑA SALIDO</t>
  </si>
  <si>
    <t>VIAJE DEL 08 DE ENERO 2016, A NOGALES, SONORA A REUNIÓN CON PRESIDENTES MUNICIPALES Y CAMARAS EMPRESARIALES.</t>
  </si>
  <si>
    <t>VIAJE DEL 08 DE ENERO 2016, A NOGALES, SONORA REUNIÓN CON CAMARAS EMPRESARIALES Y ALCALDE DE NOGALES.</t>
  </si>
  <si>
    <t>VIAJE DEL 12 DE ENERO 2016, A OBREGÓN, SONORA REUNIÓN EN PARQUE TECNOLOGICO SONORA SOFT PARA DAR A CONOCER LAS REGLAS DE OPERACIÓN DE PROSOFT.</t>
  </si>
  <si>
    <t xml:space="preserve">MARÍA ANTONIETA ZAMORA AMADO </t>
  </si>
  <si>
    <t>VIAJE DEL 11 AL 12 DE ENERO 2016, A OBREGÓN Y GUAYMAS, SONORA PARA ASISTIR A EVENTO DE ASAMBLEA CANACINTRA EY VISITA A PLANTAS MAQUILADORAS.</t>
  </si>
  <si>
    <t>RÚBEN ALBORES GUTIERREZ</t>
  </si>
  <si>
    <t>VIAJE DEL 13 DE ENERO 2016, A HUÉPAC Y BANAMICHI, SONORA EN APOYO PARA ENTREGA DE CHAMARRAS POR PARTE DE DIF SONORA EN REPRESENTACIÓN DE LA C. GOBERNADORA.</t>
  </si>
  <si>
    <t>HECTOR HUGO PEREZ URBINA</t>
  </si>
  <si>
    <t>VIAJE DEL 14 AL 15 DE ENERO 2016, A SAHUARIPA, SONORA ASISTIR A REUNIÓN SOBRE EL TEMA DE REUBICACIÓNDEL POBLADO DE MULATOS.</t>
  </si>
  <si>
    <t>VIAJE DEL 13 DE ENERO 2016, A LA COLORADA, SONORA PARA REALIZAR ESTUDIO GEOLOGICO MINERO EN EL LOTE "EL REMACHE"</t>
  </si>
  <si>
    <t xml:space="preserve">FEDERICO ALBERTO LÓPEZ SANTOYO </t>
  </si>
  <si>
    <t>VIAJE DEL 15 AL 16 DE ENERO 2016, A MÉXICO, D.F. PARA ASISTIOR A LA TOMA DE PROTESTA DEL ING. RAÚL CRUZ COMO PRESIDENTE DE LA SOCIEDAD GEOLOGICA MEXICANA.</t>
  </si>
  <si>
    <t>ANALISTA TECNICO</t>
  </si>
  <si>
    <t>VIAJE DEL 11 DE ENERO 2016, A OBREGÓN, SONORA EN APOYO DEL C. SECRETARIO DE ECONOMÍA.</t>
  </si>
  <si>
    <t>MIGUEL ÁNGEL MARTÍNEZ ROBLES</t>
  </si>
  <si>
    <t>VIAJE DEL 13 DE ENERO 2016, A MAZATAN, SONORA ACOMPAÑANDO AL SUBSECRETARIO LIC. ARMANDO CECEÑA A ENTREGA DE CHAMARRAS.</t>
  </si>
  <si>
    <t>YADIRA ACEDO MORALES</t>
  </si>
  <si>
    <t>VIAJE DEL 12 DE ENERO 2016, A GUAYMAS, SONORA ACOMPAÑANDO AL C. SECRETARIO A REUNIÓN DE TRABAJO Y VISITA A UTAS, ELISON Y ENTREGA DE CHAMARRAS.</t>
  </si>
  <si>
    <t>VIAJE DEL 19 DE ENERO 2016, A EMPALME, SONORA A EBTREGA DE CHAMARRA "ABRIGEMOS UBA ESPERANZA"</t>
  </si>
  <si>
    <t>VIAJE DEL 11 DE ENERO 2016, A OBREGÓN, SONORA ACOMPAÑANDO AL C. SECRETARIO A LA ASAMBLEA ANUAL DE CANACINTRA.</t>
  </si>
  <si>
    <t>VIAJE DEL 13 DE ENERO 2016, A MAZATAN, SONORA POR ENTREGA DE CHAMARRAS.</t>
  </si>
  <si>
    <t>VIAJE DEL 27 AL 28 DE ABRIL 2016, A CD. OBREGÓN, SONORA PARA ASISTIR Y PARTICIPAR EN EVENTO EXPORTA SONORA 2016.</t>
  </si>
  <si>
    <t>VIAJE DEL 04 DE FEBRERO DE 2016, A NOGALES, SONORA PARA ASISTIR A REUNIÓN ORDINARIA DEL EJERCICIO 2016, CONSEJO EMPRESARIAL NOGALES, A.C.</t>
  </si>
  <si>
    <t>VIAJE DEL 27 AL 29 DE ENERO 2016, A MEXICALI, B.C.N PARA ASISTIR A REUNIÓN CON CANACINTRA Y PRESIDENTE NACIONAL ING. RODRIGO ALPIZAR VALLEJO, A TOMA DE PROTESTA DEL CONSEJO DIRECTIVO 2016-2017.</t>
  </si>
  <si>
    <t>VIAJE DEL 03 AL 04 DE MARZO 2016, A LA CD. DE MÉXICO PARA ASISTIR A INVITACIÓN DE COFEMER PARA LA PRESENTACIÓN DE: AGENDA INTEGRAL Y ESTRATEGICA DE MEJORA REGULATORIA.</t>
  </si>
  <si>
    <t>VIAJE DEL 27 AL 28 DE ABRIL 2016, A CULIACAN, SINALOA PARA ASISTIR EN REPRESENTACIÓN DEL SECRETARIO A REUNIÓN ORDINA CON OBJETIVO DE DIFUNDIR Y PUBLICITAR EL PLAN QUINQUENAL 2015-2019.</t>
  </si>
  <si>
    <t>VIAJE DEL 11 AL 12 DE MAYO 2016, A SAN LUIS RÍO COLORADO, SONORA PARA PRESENTAR Y DIFUNDIR LOS PROGRAMAS DE LA SECRETARIA DE ECONOMÍA.</t>
  </si>
  <si>
    <t xml:space="preserve">ANALISTA TÉCNICO </t>
  </si>
  <si>
    <t>1 VIÁTICO ($700.00) MÁS Y GASTO DE SAMINO ($300.00)</t>
  </si>
  <si>
    <t>VIAJE DEL 11 AL 12 DE MAYO 2016, A SAN LUIS RÍO COLORADO, SONORA EN APOYO DE TRASLADO DE PERSONAL DE LA SUSBSECRETARIA DE DESARROLLO ECONOMÍCO, A PRESENTACIÓN DE APOYOS Y FINANCIAMIENTOS DE LA SE A LA UES.</t>
  </si>
  <si>
    <t>VIAJE DEL 11 AL 12 DE MAYO 2016, A SAN LUIS RÍO COLORADO, SONORA Y MEXICALI, B.C. PARA ASISTIR A EVENTO "JOVEN EMPRENDE", Y PARTICIPAR CON PLATICA SOBRE PROGRAMAS DE LA SECRETARIA DE ECONOMÍA A JOVENES EMPRENDEDORES.</t>
  </si>
  <si>
    <t>1 VIÁTICO EN EL EXTRANJERO ($3,513.38) MÁS 1 GASTO DE CAMINO ($500.00)</t>
  </si>
  <si>
    <t>VIAJE DEL 22 AL 24 DE MAYO 2016, A PHOENIX Y TUCSON, AZ PARA ASISTIR A MISIÓN COMERCIAL EN ESAS CIUDADES.</t>
  </si>
  <si>
    <t>1 VIÁTICO EN EL EXTRANJERO ($2,513.68) MÁS 1 GASTO DE CAMINO ($500.00)</t>
  </si>
  <si>
    <t>VIAJE DEL 26 AL 27 DE MAYO 2016, A PUERTO PEÑASCO, SONORA PARA ASITIR Y PARTICIPAR EN SEMINARIO DE LA PROPIEDAD INDUSTRIAL.</t>
  </si>
  <si>
    <t>VIAJE DEL 10 AL 11 DE MAYO 2016, A LA CD. DE MÉXICO PARA ASISTIR A INVITACIÓN POR PARTE DE COFEMER PARA LA DECIMA NOVENA SESIÓN ORDINARIA DEL CONSEJO DE MEJORA REGULATORIA.</t>
  </si>
  <si>
    <t>VIAJE DEL 08 AL 11 DE JUNIO 2016, A GUADALAJARA, JALISCO PARA ASISTIR A COORDINACIÓN Y ATENCIÓN DEL PABELLON SONORA, EN 12A EXPO FRANQUICIAS GUADALAJARA 2016.</t>
  </si>
  <si>
    <t>3 VIÁTICOS ($950,00) MÁS 1 GASTO DE CAMINO ($300.00)</t>
  </si>
  <si>
    <t>VIAJE DEL 10 AL 11 DE JUNIO 2016, A GUADALAJARA, JALISCO PARA ASISTIR A 12A EXPO FRANQUICIAS GUADALAJARA 2016.</t>
  </si>
  <si>
    <t>VIAJE DEL 02 AL 03 DE JUNIO 2016, A EJIDO MULATOS, SAHUARIPA, SONORA PARA ASISTIR A REUNIÓN SOBRE EL TEMA DE REUBICACIÓN DE POBLADOS DE MULATOS.</t>
  </si>
  <si>
    <t>VIAJE DEL 18 AL 21 DE ABRIL 2016, A CINCINNATI, OHIO PARA ASISTIR A REUNIÓN DE TRABAJO CON GE AVIATION.</t>
  </si>
  <si>
    <t>3 VIÁTICOS AL EXTRANJERO ($4,364.12) MÁS 1 GASTO DE CAMINO ($600.00)</t>
  </si>
  <si>
    <t>VIAJE DEL 26 AL 27 DE ABRIL 2016, A LA CIUDAD DE MÉXICO PARA ASISTIR A REUNIÓN DE TRABAJO CON GRPO MÉXICO Y PRO MÉXICO.</t>
  </si>
  <si>
    <t>1 VIÁTICO ($2,000.00) MÁS 1 GASTO DE CAMINO ($600.00)</t>
  </si>
  <si>
    <t>VIAJE DEL 27 AL 28 DE ABRIL 2016, A PUEBLA, PUEBLA PARA ASISTIR A FORO NUEVAS TENDENCIAS EN POLITICAS PARA ATRAER, RETENER Y MAXIMIZAR BENEFICIOS DE LA INVERSIÓN A NIVEL SUBNACIONAL: DIÁLOGO CON LOS ESTADOS DE LA FEDERACIÓN MEXICANA.</t>
  </si>
  <si>
    <t>VIAJE DEL 02 AL 05 DE MAYO 2016, A TUCSON Y PHOENIX, AZ ACOMPAÑANDO AL C. SECRETARIO DE ECONOMÍA A REUNIONES DE TRABAJO</t>
  </si>
  <si>
    <t>3 VIÁTICOS AL EXTRANJERO ($3,442,50) MÁS 1 GASTO DE CAMINO ($500.00)</t>
  </si>
  <si>
    <t>2 VIÁTICOS AL EXTRANJERO ($3,590,98) MÁS 1 GASTO DE CAMINO ($500.00)</t>
  </si>
  <si>
    <t>VIAJE DEL 22 AL 26 DE MAYO 2016, A PHOENIX Y TUCSON, AZ PARA ASISTIR A MISIÓN COMERCIAL A ESAS CIUDADES.</t>
  </si>
  <si>
    <t>4 VIÁTICOS AL EXTRANJERO ($2,513.68) MÁS 1 GASTO DE CAMINO ($400.00)</t>
  </si>
  <si>
    <t>VIAJE DEL 14 AL 15 DE JUNIO 2016, A MOCTEZUMA Y GRANADOS, SONORA PRESENTACIÓN DE PROGRAMAS QUE OFRECE LA SUBSECRETARIA DE IMPULSO A LA COMERCIALIZACIÓN EN ESTOS MUNICIPIOS.</t>
  </si>
  <si>
    <t>3 VIÁTICOS AL EXTRANJERO ($3,723.20) MÁS 1 GASTO DE CAMINO ($500.00)</t>
  </si>
  <si>
    <t xml:space="preserve">MARÍA GUADALUPE GAONA AVILA </t>
  </si>
  <si>
    <t>VIAJE DEL 22 AL 25 DE JUNIO 2016, A SCOTTSDALE, ARIZONA PARTICIPACIÓN EN LAS MESAS DE TRABAJO DE LA CUMBRE 2016 DE LA COMISIÓN SONORA-ARIZONA</t>
  </si>
  <si>
    <t>VIAJE DEL 22 AL 25 DE JUNIO 2016, A SCOTTSDALE, ARIZONA PARA ASISTIR A LA REUNIÓN DE LA COMISIÓN SONORA-ARIZONA Y ARIZONA-MÉXICO.</t>
  </si>
  <si>
    <t>3 VIÁTICOS AL EXTRANJERO ($3,790.00) MÁS 1 GASTO DE CAMINO ($500.00)</t>
  </si>
  <si>
    <t xml:space="preserve">VIAJE DEL 20 AL 21 DE JUNIO 2016, A CHIHUAHUA, CHIHUAHUA PARA ASISTIR A LA CUARTA SESIÓN DEL COMITÉ TÉCNICO DEL FIDEICOMISO DE REFERENCIA. </t>
  </si>
  <si>
    <t>VIAJE DEL 27 AL 29 DE JUNIO 2016, A COMISARIA COMURIPA, MUNICIPIO DE CAJEME, SONORA PARA REALIZAR ESTUDIO GEOLOGICO MINERO EN LOS LOTES "SAN FRANCISCO", "ANA", "ANA FRACCIÓN 1" Y "ANA FRACCIÓN 4".</t>
  </si>
  <si>
    <t>HÉCTOR MANUEL VÁSQUEZ MORENO</t>
  </si>
  <si>
    <t>VIAJE DEL 21 AL 25 DE JUNIO 2016, A PHOENIX, ARIZONA EN APOYO DE TRASLADO DEL C. SECRETARIO DE ECONOMÍA QUE ASISTE A REUNIÓN DE TRABAJO.</t>
  </si>
  <si>
    <t>4 VIÁTICOS AL EXTRANJERO ($2,457.00) MÁS 1 GASTO DE CAMINO ($400.00)</t>
  </si>
  <si>
    <t>VIAJE DEL 24 AL 25 DE MAYO 2016, A GUAYMAS, SONORA PARA PARTICIPAR COMO EXPOSITOR EN LA 2DA EXPO PROVEEDURIA INDUSTRIAL MKT 2016, EN EL PARQUE BELLA VISTADE MAQUILAS TETAKAWI.</t>
  </si>
  <si>
    <t>VIAJE DEL 08 AL 09 DE JUNIO 2016, A PUERTO PEÑASCO, SONORA PARA ATENDER STAND EN JORNADA COMUNITARIA CONVOCADA POR LA SECRETARIA DE DESARROLLO SOCIAL DEL ESTADO</t>
  </si>
  <si>
    <t>VIAJE DEL 22 AL 25 DE JUNIO 2016, A SCOTTSDALE, ARIZONA A LA 2016 AMC SUMMIT, DE LA COMISIÓN SONORA-ARIZONA.</t>
  </si>
  <si>
    <t>3 VIÁTICOS AL EXTRANJERO ($3,742.,00) MÁS 1 GASTO DE CAMINO ($500.00)</t>
  </si>
  <si>
    <t>GASTO DE CAMINO, COMBUSTIBLE Y CASETAS DEL 25 DE ABRIL 2016, A MAGDALENA, SONORA CON E OBJETIVO DE PRESENTAR LOS PROGRMAS DE LA SUBSECRETARIA DE IMPULSO A LA COMERCIALIZACIÓN.</t>
  </si>
  <si>
    <t>ALMA ALEJANDRA HERAS PERALTA</t>
  </si>
  <si>
    <t>TALINA SAMANIEGO MORENO</t>
  </si>
  <si>
    <t>RUBEN ARMANDO SILVA MARTÍNEZ</t>
  </si>
  <si>
    <t>VIAJE DEL 05 DE ABRIL 2016, A CD. OBREGÓN, SONORA PARA ASISTIR AL SECRETARIO EN ANUNCIO DEL PLAN DE NEGOCIOS DE CARGILL.</t>
  </si>
  <si>
    <t>VIAJE DEL 25 DE ABRIL 2016, A OBREGÓN, SONORA PARA ASISTIR AL SECRETARIO A EVENTO ULSA.</t>
  </si>
  <si>
    <t>VIAJE DEL 25 DE ABRIL 2016, A MAGDALENA DE KINO, SONORA PARA ASISTIR A REUNIÓN DE DESARROLLO DE PROVEEDORES A LA MINERA, CON EMPRESAS Y SUS PROVEEDORES EN LA REGIÓN.</t>
  </si>
  <si>
    <t>VIAJE DEL 25 DE ABRIL 2016, A MAGDALENADE KINO, SONORA PARA ASISTIR A REUNIÓN DE DESARROLLO DE PROVEEDORES A LA MINERA, CON EMPRESAS Y SUS PROVEEDORES EN LA REGIÓN.</t>
  </si>
  <si>
    <t>VIAJE DEL 25 DE ABRIL 2016, CD. OBREGÓN Y HUATABAMPO, SONORA EN APOYO DEL C. SECRETARIO EN LOGISTICA DE TRABAJO.</t>
  </si>
  <si>
    <t>VIAJE DEL 28 DE ABRIL 2016, A CD. OBREGÓN, SONORA ASISTENCIA Y PARTICIPACIÓN EN EVENTO EXPORTA SONORA 2016,</t>
  </si>
  <si>
    <t>VIAJE DEL 29 DE ABRIL 2016, A NAVOJOA, SONORA EN REPRESENTACIÓN DEL SECRETARIO A REUNIÓN DE JUNTA DE GOBIERNO DEL INSTITUTO DE ACUACULTURA.</t>
  </si>
  <si>
    <t>VIAJE DEL 01 DE MAYO 2016, A GUAYMAS, SONORA EN APOYO DE TRASLADO DEL SECRETARIO DE ECONOMÍA.</t>
  </si>
  <si>
    <t>VIAJE DEL 15 DE MAYO 2016, A SAN LUIS RIO COLORADO, SONORA PARA ASISTIR A INAUGURACIÓN DE PARQUE SOLAR EMPAQUE RÍO COLORADO.</t>
  </si>
  <si>
    <t>VIAJE DEL 11 DE MAYO 2016, A GUAYMAS, SONORA A INAUGURACIÓN DE LA MODERNIZACIÓN DEL PUERTO DE GUAYMAS.</t>
  </si>
  <si>
    <t>VIAJE DEL 01 DE MAYO 2016, A GUAYMAS, SONORA ACOMPAÑANDO AL C. SECRETARIO DE ECONOMÍA A DESFILE DEL DÍA DEL TRABAJO.</t>
  </si>
  <si>
    <t>VIAJE DEL 03 DE MAYO 2016, A CD. OBREGÓN, SONORA PARA ASISTIR A REUNIÓN DE EVENTO INNOVASON.</t>
  </si>
  <si>
    <t>VIAJE DEL 04 DE MAYO 2016, A CABORCA, SONORA CON EL OBJETIVO DE PRESENTAR LOS PROGRAMAS DE APOYO DE LA SUBSECRETARIA DE IMPULSO A LA COMERCIALIZACIÓN.</t>
  </si>
  <si>
    <t>VIAJE DEL 06 DE MAYO 2016, A GUAYMAS, SONORA ASISTIR EN REPRESENTACIÓN DEL SECRETARIO A LA 11A SESIÓN EXTRAORDINARIA DE UTGUAYMAS.</t>
  </si>
  <si>
    <t>VIAJE DEL 09 DE MAYO 2016, A OBREGÓN, SONORA A REUNIÓN DE TRABAJO EN OFICINAS DE ENLACES NAVOJOA-OBREGÓN, Y RUEDA DE NEGOCIOS.</t>
  </si>
  <si>
    <t>VIAJE DEL 12 DE MAYO 2016, A NOGALES, SONORA CON EL OBJETIVO DE PRESENTAR LOS PROGRAMAS DE APOYO DE LA SUBSECRETARIA DE IMPULSO A LA COMERCIALIZACIÓN.</t>
  </si>
  <si>
    <t>VIAJE DEL 20 DE MAYO 2016, A GUAYMAS, SONORA EN REPRESENTACIÓN DEL C. SECERTARIO A CENTESIMA QUINTA REUNIÓN DE CONSEJO DE ADMINISTRACIÓN.</t>
  </si>
  <si>
    <t>VIAJE DEL 26 DE MAYO 2016, A EMPALME, SONORA A REUNIÓN DE TRABAJO CON EL AYUNTAMIENTO DE EMPALME PARA TEMAS DE AGENDA COMÚN DE MEJORA REGULATORIA</t>
  </si>
  <si>
    <t>VIAJE DEL 25 DE MAYO 2016, A GUAYMAS, SONORA PARA ASISTIR AL SECRETARIO INAUGURACIÓN DE LA SEGUNDA EXPO PROVEEDURIA DE MAQUILAS TETAKAWI.</t>
  </si>
  <si>
    <t>VIAJE DEL 25 DE MAYO 2016, A GUAYMAS, SONORA ACOMPAÑANDO AL SECRETARIO INAUGURACIÓN DE LA SEGUNDA EXPO PROVEEDURIA DE MAQUILAS TETAKAWI.</t>
  </si>
  <si>
    <t>VIAJE DEL 19 DE MAYO 2016, A SAHUARIPA, SONORA CON EL OBJETIVO DE PRESENTAR LOS PROGRAMAS DE APOYO DE LA SUBSECRETARIA DE IMPULSO A LA COMERCIALIZACIÓN.</t>
  </si>
  <si>
    <t>VIAJE DEL 06 DE JUNIO 2016, A GUAYMAS Y EMPALME, SONORA EN APOYO DEL TITULAR DE LA COORDINACIÓN DEL SNIIM SONORA, A LA REUNIÓN REGIONAL DE PREPARACIÓN PARA LA TEMPORADA DE LLUVIAS Y HURACANES 2016,</t>
  </si>
  <si>
    <t>VIAJE DEL 09 DE JUNIO 2016, A MAGDALENA, SONORA PARA ASISTIR A REUNIÓN DE TRABAJO CON EL AYUNTAMIENTO PARA TRATAR TEMAS DE AGENDA COMÚN DE MEJORA REGULATORIA.</t>
  </si>
  <si>
    <t>VIAJE DEL 10 DE JUNIO 2016, A GUAYMAS, SONORA PARA ASISTIR A VII SESIÓN ORDINARIA DE CONSEJO DIRECTIVO DE UTGUAYMAS.</t>
  </si>
  <si>
    <t>VIAJE DEL 20 DE JUNIO 2016, A SANTA ANA, SONORA PARA ATENDER STAND EN JORNADA COMUNITARIA CONVOCADA POR EL SECRETARIO DE DESARROLLO SOCIAL DEL ESTADO.</t>
  </si>
  <si>
    <t>VIAJE DEL 27 DE JUNIO 2016, A HERMOSILLO, SONORA PARA REALIZAR ESTUDIO GEOLOGICO MINERO A LOS LOTES "GUADALUPE" Y "LA CARIDAD", COMO ASITENCIA TECNICA A LA PEQUEÑA MINERA</t>
  </si>
  <si>
    <t>VIAJE DEL 28 DE JUNIO 2016,A CANANEA, SONORA PARA ASISTIR AL SECRETARIO EN ENTREGA DE RECURSOS DE FONDO MINERO.</t>
  </si>
  <si>
    <t>VIAJE DEL 29 DE JUNIO 2016, A NOGALES, SONORA PARA ASISTIR A INAUGURACIÓN DE LA MAQUILADRA HUMANSCALE.</t>
  </si>
  <si>
    <t>VIAJE DEL 01 DE JULIO 2016, A OBEGÓN, SONORA PARA ASISTIR A TEMA DE SOLICITUD DE RECURSOS DE MANTENIMIENTO DEL CUM OBREGÓN Y PROYECTO PLAZA SENDERO.</t>
  </si>
  <si>
    <t>VIAJE DEL 12 DE JULIO 2016, A OBREGÓN Y NAVOJOA, SONORA PARA ASISTIR A REUNIÓN CON PERSONAL DE LAS OFICINAS DE ENLACE DE LA SECRETARIA DE ECONOMÍA.</t>
  </si>
  <si>
    <t>VIAJE DEL 06 DEJULIO 2016, A URES, SONORA PARA ASISTIR A REUNIÓN INFORMATIVA CON PROVEEDORES EGIONALES DEL PROGRAMA DE TIENDAS SIX.</t>
  </si>
  <si>
    <t>VIAJE DEL 01 DE JULIO 2016, A HUATABAMPO, SONORA PARA PARTICIPAR EN TOMA DE PROTESTA DE CONSEJO CONSULTIVO DE MEJORA REGULATORIA Y AGENDA COMÚN.</t>
  </si>
  <si>
    <t>VIAJE DEL 23 DE JUNIO 2016, A NACOZARI DE GARCIA, SONORA PARA ASISTIR A REUNIÓN DE TRABAJO CON EL AYUNTAMIENTO PARA TRATAR TEMAS DE AGENDA COMUN DE MEJORA REGULATORIA.</t>
  </si>
  <si>
    <t>VIAJE DEL 28 DE JUNIO 2016, A NACOZARI, NACO Y CANANEA, SONORA PARA ASISTIR A ENTREGA DE RECURSOS DEL FONSO MINERO.</t>
  </si>
  <si>
    <t>VIAE DEL 06 DE JULIO 2016, A URES, SONORA PARA ASISTIR A REUNIÓN INFORMATIVA CON PROVEEDORES REGIONALES DEL PROGRAMA TIENDAS SIX.</t>
  </si>
  <si>
    <t xml:space="preserve">DIRECTOR </t>
  </si>
  <si>
    <t>VIAJE DEL 14 AL 15 DE JULIO 2016, A EJIDO MULATOS, SAHUARIPA, SONORA PARA ASISTIR A REUNIÓN SOBRE EL TEMA DE REUBICACIÓN DEL POBLADO.</t>
  </si>
  <si>
    <t>VIAJE DEL 10 AL 12 DE AGOSTO 2016, A ÁLAMOS, SONORA PARA REALIZAR ESTUDIO GEOLOGICO EN LOS LOTES MINEROS "LUZ MARIA", "LUZ MARIA 2 FRACCIONES 1,2,3,4"</t>
  </si>
  <si>
    <t>VIAJE DEL 08 AL 09 DE AGOSTO 2016, A LA COLORADA, SONORA PARA REALIZAR ESTUDIO GEOLOGICO MINERO A LOS LOTES "LA PALOMA" (MINA LA PAPA) Y PUZOLANA (LA PALOMA" RABCHO CARRIZAL DE TENA.</t>
  </si>
  <si>
    <t>VIAJE DEL 08 AL 10 DE AGOSTO 2016, A RÍO SONORA PARA ENTREGA DE EXIHIBIDORES A LOS PRODUCTORES REGIONALES DEL PROYECTO TIENDAS SIX.</t>
  </si>
  <si>
    <t>2 VIÁTICOS ($1,000) MÁS 1 GASTO DE CAMINO ($400.00)</t>
  </si>
  <si>
    <t>VIAJE DEL 12 AL 16 DE JULIO 2016, A MORELIA, MICHOACAN PARA ASISTIR A LA 36A CONFERENCIA NACIONAL DE MEJORA REGULATORIA.</t>
  </si>
  <si>
    <t>VIAJE DEL 02 AL 03 DE AGOSTO 2016, A LA CD. DE MÉXICO PARA ASISTIR A LA QUINTA SESIÓN DEL COMITÉ TECNICO DEL FIDEICOMISO GASODUCTO SAMALAYUCA-SASABE</t>
  </si>
  <si>
    <t>VIAJ DEL 24 AL 27 DE AGOSTO 2016, A PHOENIX, ARIZONA PARA ASISTIR A CONFERENCIA ANUAL DE LIGA DE CIUDADES Y PUEBLOS DE ARIZONA.</t>
  </si>
  <si>
    <t>3 VIÁTICOS AL EXTRANJERO ($3,816.00) MÁS 1 GASTO DE CAMINO ($500.00)</t>
  </si>
  <si>
    <t>VIAJE DEL 17 AL 21 DE AGOSTO 2016, A CANANEA Y AGUA PRIETA, SONORA PARA ASISTIR A REUNIÓN DE TRABAJO CON PRESIDENTES MUNICIPALES Y SECTOR EMPRESARIAL</t>
  </si>
  <si>
    <t>4 VIÁTICOS ($1,600.00) MÁS 1 GASTO DE CAMINO ($600.00)</t>
  </si>
  <si>
    <t>VIAJE DEL 10 AL 12 DE AGOSTO 2016, A EJIDO MULATOS, SAHUARIPA, SONORA PARA ASISTIR A REUNIÓN SOBRE TEMA DE REUBICACIÓNDEL POBLADO.</t>
  </si>
  <si>
    <t>2 VIÁTICOS ($1,100.00) MÁS 1 GASTO DE CAMINO ($400.00)</t>
  </si>
  <si>
    <t>VIAJE DEL 11 AL 12 DE AGOSTO 2016, A CANANEA, SONORA PARA ASISTIR A EVENTO EN CONMEMORACIÓN DEL X ANIVERSARIO DEL PRIMER "CATODO" DE COBRE, EN MINA MILPILLAS DEL GRUPO MINERO PEÑOLES.</t>
  </si>
  <si>
    <t>1 VIÁTICOS ($1,350.00) MÁS 1 GASTO DE CAMINO ($500.00)</t>
  </si>
  <si>
    <t>VIAJE DEL 17 AL 19 DE AGOSTO 2016, A NAVOJOA Y CD. OBREGÓN, SONORA PARA PRESENTAR Y DIFUNDIR LOS PROGRAMAS DE LA SECRETARIA DE ECONOMÍA ENFOCADOS A JOVENES UNIVERSITARIOS.</t>
  </si>
  <si>
    <t>VIAJE DEL 17 AL 18 DE AGOSTO 2016, A CD. OBREGÓN, SONORA EN APOYO DE TRASLADO DE PERSONAL DE LA SUBSECRETARIA DE DESARROLLO ECONOMICO.</t>
  </si>
  <si>
    <t>VIAJE DEL 17 AL 18 DE AGOSTO 2016, A CD. OBREGÓN, SONORA PARA ASISTIR A REUNIÓN PROEXPO SONORA SUR Y ORGANIZACIÓN DEL CURSO "CONCEPTOS BASICOS DE MANUFACTURA ESBELTA"</t>
  </si>
  <si>
    <t>VIAJE DEL 23 AL 24 DE AGOSTO 2016, A LA CD. DE MÉXICO ASISTENCIA DE LA INTEGRACIÓN CONSEJO CONSULTIVO DE LA FEDERACIÓN MEXICANA DE LA INDUSTRIA AEROESPACIAL.</t>
  </si>
  <si>
    <t xml:space="preserve">VIAJE DEL 01 AL 02 DE SEPTIEMBRE 2016, A PUERTO PEÑASCO Y SONOYTA, SONORA PARA ASISTIR A PRESENTAR Y DIFUNDIR LOS PROGRAMAS DE LA SECRETARIA DE ECONOMÍA </t>
  </si>
  <si>
    <t>VIAJE DEL 08 AL 09 DE SPETIEMBRE 2016, A NOGALES, SONORA PARA ASISTIR A EXPO SUPPLIER 2016</t>
  </si>
  <si>
    <t>VIAJE DEL 08 AL 10 DE SEPTIEMBRE 2016, A SAN CARLOS NUEVO GUAYMAS, SONORA PARA LA SUPERVISIÓN DE LA LOGISTICA RELACIONADA CON LA IMPARTICIÓN DEL CURSO DE ACTUALIZACIÓN DE AGENTES INMOBILIARIOS.</t>
  </si>
  <si>
    <t>2 VIÁTICOS ($1,350.00) MÁS 1 GASTO DE CAMINO ($500.00)</t>
  </si>
  <si>
    <t>MINERVA ZATARAIN DEL CASTILLO</t>
  </si>
  <si>
    <t>2 VIÁTICOS ($1,000.00) MÁS 1 GASTO DE CAMINO ($400.00)</t>
  </si>
  <si>
    <t>DIANA ARECHEDERRA MEDINA</t>
  </si>
  <si>
    <t>2 VIÁTICOS ($850.00) MÁS 1 GASTO DE CAMINO ($400.00)</t>
  </si>
  <si>
    <t>MARÍA DEL CARMEN BARCELO CORDOVA</t>
  </si>
  <si>
    <t>VIAJE DEL 11 AL 14 DE SEPTIEMBRE 2016, A LA CD. DE MÉXICO PARAS ASISTIR A ENCUENTRO NACIONAL DE AUDITORES INTERNOS.</t>
  </si>
  <si>
    <t>VIAJE DEL 08 AL 09 DE SEPTIEMBRE 2016, A BAVIACORA, ARIZPE Y BACOACHI, SONORA PARA REALIZAR GIRA PARA MONITOREO DE TIENDAS SIX.</t>
  </si>
  <si>
    <t>VIAJE DEL 01 AL 02 DE SEPTIEMBRE 2016, A PUERTO PEÑASCO Y SONOYTA, SONORA EN APOYO DE TRASLADO DE PERSONAL DE LA SUBSECRETARIA.</t>
  </si>
  <si>
    <t>VIAJE DEL 08 AL 09 DE SEPTIEMBRE 2016, A NOGALES, SONORA PARA ASISTIR Y PARTICIPAR EN EVENTO EXPORTA SONORA Y EXPO-PROVEEDURIA NOGALES.</t>
  </si>
  <si>
    <t>VIAJE DEL 28 DE SEPTEIMBRE AL 01 DE OCTUBRE 2016, A MONTERREY, NUEVO LEÓN PARA ASISTIR Y PARTICIPAR EN EXPO FRANQUICIAS 2016.</t>
  </si>
  <si>
    <t>3 VIÁTICOS ($950.00) MÁS 1 GASTO DE CAMINO ($300.00)</t>
  </si>
  <si>
    <t>VIAJE DEL 08 AL 09 DE SEPTIEMBRE 2016, A NOGALES, SONORA PARA ASISTIR Y PARTICIPAR EN EVENTO SUPPLIER EXPO NOGALES.</t>
  </si>
  <si>
    <t>VIAJE DEL 16 AL 17 DE SPTIEMBRE 2016, A VILLA HIDALGO, SONORA PARA ASISTIR AL 1ER. INFORME DE GOBIERNO DEL PRESIDENTE MUNICIPAL.</t>
  </si>
  <si>
    <t>VIAJE DEL 08 AL 09 DE SEPTIEMBRE 2016, A NOGALES, SONORA EN APOYO DE TRASLADO AL EVENTO EXPO-PROVEEDURIA NOGALES</t>
  </si>
  <si>
    <t>VIAJE DEL 08 AL 10 DE SEPTIEMBRE 2016, A LA CD. DE MÉXICO PARA DAR SEGUIMIENTO ANTE LA INADEM SOBRE EL PROGRAMA DE DESARROLLO DE MINERIA SOCAIL; Y SEGUIMIENTO ANTE FIFOMI SOBRE EL FONDO DE APOYO A LA PEQUEÑA MINERA.</t>
  </si>
  <si>
    <t xml:space="preserve">VIAJE DEL 15 AL 16 DE SEPTIEMBRE 2016, A ARIVECHI, SONORA PARA ASISTIR A INFORME DE TRABAJO 2016. </t>
  </si>
  <si>
    <t>VIAJE DEL 26 AL 27 DE SEPTIEMBRE 2016, A CD. OBREGÓN, SONORA PARA ASISTIR A ENCUENTRO DE NEGOCIOS CON CADENAS COMERCIALES EN EL SUR DE SONORA.</t>
  </si>
  <si>
    <t>VIAJE DEL 04 AL 05 DE OCTUBRE 2016, AL QUIRIEGO, SONORA PARA REALIZAR ESTUDIO GEOLOGICO MINERO EN EL LOTE "SANTA LOURDES"</t>
  </si>
  <si>
    <t>VIAJE DEL 04 AL 05 DE OCTUBRE 2016, A SAN PEDRO DE LA CUEVA, SONORA PARA REALIZAR ESTUDIO GEOLOGICO MINERO EN EL LOTE "YOLANDA".</t>
  </si>
  <si>
    <t>1 VIÁTICO ($700.00) MÁS Y GASTO DE CAMINO ($300.00)</t>
  </si>
  <si>
    <t>VIAJE DEL 03 AL 04 DE OCTUBRE 2016, A LA CD. DE MÉXICO PARA PARTICIPAR EN LA VIGECIMA SESIÓN ORDINARIA DEL CONSEJO FEDERAL PARA LA MEJORA REGULATORIA.</t>
  </si>
  <si>
    <t>VIAJE  DEL 03 AL 05 DE OCTUBRE 2016, A MOCTEZUMA, CUMPAS, NACOZARI, FRONTERAS Y BAVIACORA, SONORA PARA MONITOREAR Y BUSCA DE PROVEEDORES DEL PROGRAMA TIENDAS SIX.</t>
  </si>
  <si>
    <t>VIAJE DEL 28 AL 30 DE SEPTIEMBRE 2016, A MEXICALI, B.C. Y SAN LUIS RÍO COLORADO, SONORA PARA ASISTIR A OFICINAS DE ENLACE DE LA SECRETARIA DE ECONOMÍA DE SAN LUIS RÍO COLORADO Y FIRMA DE CONVENIOS DE MAYAQUING EN CANACO.</t>
  </si>
  <si>
    <t>RICARDO ALFONSO CAREAGA SALADO</t>
  </si>
  <si>
    <t>VIÁTICOS Y GASTOS DE CAMINO DEL 29  AL 31 DE MAYO 2016, A LA CD. DE MÉXICO PARA REALIZAR TRAMITES EN LAS OFICINAS DEL INADEM RELACIONADOS A LOS PROYECTOS PAC´S 2016.</t>
  </si>
  <si>
    <t xml:space="preserve">GASTOS DE CAMINO DEL 09 DE JUNIO 2016, A LA CD. DE MÉXICO PARA ASISTIR A REUNIÓN DE TRABAJO CON EL ONJETIVO DE ANALIZAR ESTRATEGIA ANTE REDUCCIÓN DE PRESUPUESTO DISPONIBLE DEL FONDO NACIONAL EMPRENDEDOR 2016. </t>
  </si>
  <si>
    <t>MARÍA GUADALUPE GAONA AVILA</t>
  </si>
  <si>
    <t>VIÁTICO, GASTO DE CAMINO, COMBUSTIBLE Y CASETAS DEL 02 AL 03 DE SEPTIEMBRE 2016, A TUCSON, ARIZONA Y CANANEA, SONORA EN APOYO DE TRASLADO DEL C. SECRETARIO DE ECONOMÍA.</t>
  </si>
  <si>
    <t>VIAJE DEL 11 DE MAYO 2016, A LA CD. DE MÉXICO PARA ENTREGA DE CARTAS DE AUTORIZACIÓN PARA PROYECTOS DE ASIGNACIÓN DIRECTA.</t>
  </si>
  <si>
    <t>4 VIÁTICOS ($700.00) MÁS 1 GASTO DE CAMINO ($300.00)</t>
  </si>
  <si>
    <t>4 VIÁTICOS ($850.00) MÁS 1 GASTO DE CAMINO ($400.00)</t>
  </si>
  <si>
    <t>VIAJE DEL 22 DE AGOSTO 2016, A AGUA PRIETA, SONORA PARA PARTICIPAR EN EL EVENTO FERIA INTEGRAL DE PROGRAMAS SOCIALES QUE ORGANIZA SEEDESSON.</t>
  </si>
  <si>
    <t>VIAJE DEL 06 DE SEPTIEMBRE 2016, A SOYOPA, SONORA PARA HACER RECORRIDO Y VERIFICAR POSIBLES DAÑOS OCASIONADOS POR EL HURACAN NEWTON.</t>
  </si>
  <si>
    <t>2 VIÁTICOS AL EXTRANJERO ($2,583.42) MÁS 1 GASTO DE CAMINO ($400.00)</t>
  </si>
  <si>
    <t>VIAJE DEL 05 DE AGOSTO 2016, A SOYOPA, SONORA PARA ASISTIR A GIRA DE TRABAJO EN EL MUNICIPIO.</t>
  </si>
  <si>
    <t>VIAJE DEL 08 DE AGOSTO 2016, A GUAYMAS, SONORA ASISTENCIA A LA CENTESIMA SEXTA REUNIÓN DEL CONSEJO DE ADMINISTRACIÓN PORTUARIA.</t>
  </si>
  <si>
    <t>VIAJE DEL 12 DE AGOSTO 2016, A CD. OBREGÓN, SONORA PARA ASISTIR A REUNIÓN DE TRABAJO CON EL LIC. REGINO ANGULO DE COPRECO.</t>
  </si>
  <si>
    <t>VIAJE DEL 09 DE SEPTIEMBRE 2016, A NOGALES, SONORA ASISTENCIA A LA INAUGURACIÓN DEL EVENTO EXPO-PROVEEDURIA 2016,</t>
  </si>
  <si>
    <t>VIAJE DEL 30 DE AGOSTO 2016, A URES, SONORA PARA ASISTIR AL SECRETARIO A INAUGURACIÓN DE TIENDAS SIX.</t>
  </si>
  <si>
    <t>VIAJE DEL 02 DE SEPTIEMBRE 2016, A SAN CARLOS NUEVO GUAYMAS, SONORA PARA LA SUPERVISIÓN DE LA LOGISTICA RELACIONADA CON LA IMPARTICIÓN DEL CURSO DE ACTUALIZACION DE AGENTES INMOBILIARIOS.</t>
  </si>
  <si>
    <t>VIAJE DEL 08 DE JULIO 2016, A GUAYMAS, SONORA PARA ASISTIR A AGENDA COMÚN DE MEJORA REGULATORIA MUNICIPAL REUNIÓN CON ALCALDE.</t>
  </si>
  <si>
    <t>VIAJE DEL 17 DE AGOSTO 2016, A SAN LUIS RÍO COLORADO, SONORA PARA ASISTIR A REUNIÓN CON ALCALDE Y COMISIÓN DE PROMOCIÓN ECONÓMICA.</t>
  </si>
  <si>
    <t>VIAJE DEL 11 DE AGOSTO 2016, A CD. OBREGÓN, SONORA PARA ASISTIR A REUNIÓN DE TRABAJO CON SECRETARIO DE DESARROLLO ECONÓMICO.</t>
  </si>
  <si>
    <t>VIAJE DEL 17 AL 18 DE AGOSTO 2016, A CABORCA, SONORA PARA ASISTIR A REUNIÓN DE TRABAJO CON ALCALDESA Y COMISIÓN DE PROMOCIÓN ECONOMICA DE CABORCA.</t>
  </si>
  <si>
    <t>2 VIÁTICOS AL EXTRANJERO ($3,690.60) MÁS 1 GASTO DE CAMINO ($500.00)</t>
  </si>
  <si>
    <t>VIAJE DEL 30 DE AGOSTO 2016, A URES, SONORA PARA ASISTIR A LA INAUGURACIÓN DE TIENDAS SIX.</t>
  </si>
  <si>
    <t>VIAJE DEL 17 AL 21 DE AGOSTO 2016, A CANANEA, AGUA PRIETA Y NACO, SONORA EN APOYO DE TRASLADO DEL C. SECRETARIO DE ECONOMÍA.</t>
  </si>
  <si>
    <t>VIAJE DEL 08 DE SEPTIEMBRE 2016, A NOGALES, SONORA PARA ASISTIR A EVENTO EXPORTA SONORA.</t>
  </si>
  <si>
    <t>VIAJE DEL 17 DE AGOSTO 2016, A CANANEA, SONORA PARA ASISTIR AL C. SECRETARIO DE ECONOMÍA EN GIRA DE TRABAJO.</t>
  </si>
  <si>
    <t>VIAJE DEL 30 DE AGOSTO 2016, A URES, SONORA PARA ASISTIR AL SECRETARIO EN GIRA DE TRABAJO.</t>
  </si>
  <si>
    <t>VIAJE DEL 16 AL 17 DE SEPTIEMBRE 2016, A MEXICALI, B.C. Y SAN LUIS RIO COLORADO, SONORA PARA ASISTIR A REUNIÓN DE TRABAJO E INFORME DE GOBIERNO DEL PRESIDENTE DE S.L.R.C.</t>
  </si>
  <si>
    <t>VIAJE DEL 08 DE AGOSTO 2016, A GUAYMAS, SONORA EN APOYO DE TRASLADO DEL SUBSECRETARIO DE DESARROLLO ECONOMICO QUE ASISTE A LA CENTECIMA SEXTA REUNIÓN DEL CONSEJO DE ADMINISTRACIÓN PORTUARIA.</t>
  </si>
  <si>
    <t>VIAJE  DEL 07 DE SEPTIEMBRE 2016, A SOYOPA, SONORA PARA APOYO DE TRASLADO DE PERSONAL DE LA SUBSECRETARIA DE DESARROLLO ECONOMICO PARA VERIFICAR DIAGNOSTICO POR LA TORMENTA NEWTON.</t>
  </si>
  <si>
    <t>VIAJE DEL 14 DE JULIO 2016, A GUAYMAS, SONORA ASISTIR EN REPRESENTACIÓN DEL SECRETARIO DE ECONOMÍA, A PRIMER AREUNIÓN ORDINARIA DE CONSEJO DE ADMINISTRACIÓN PORTUARIA INTEGRAL MUNICIPAL.</t>
  </si>
  <si>
    <t>VIAJE DEL 06 DE SEPTIEMBRE 2016, A NOGALES, SONORA PARA ASISTIR A INAUGURACIÓN Y ORGANIZACIÓN DEL CURSO "CONCEPTOS BASICOS DE MANUFACTURA ESBELTA"</t>
  </si>
  <si>
    <t>VIAJE DEL 18 DE AGOSTO 2016, A BACORCA, SONORA PARA VISITA DE VERIFICACIÓN A EMPRESA CABORCA LEATHER SA DE CV</t>
  </si>
  <si>
    <t>VIAJE DEL 08 AL 09 DE SEPTIEMBRE 2016, A NOGALES, SONORA PARA VISITA DE VERIFICACIÓN A EMPRESA REYNA DEL NOROESTE SA DE CV Y PRESTOLITE SA DE CV.</t>
  </si>
  <si>
    <t>VIAJE DEL 22 AL 23 DE SEPTIEMBRE 2016, A LA CD. DE MÉXICO PARA PRESENTACIÓN DE PROYECTO EN CONSEJO DIRECTIVO DE INADEM.</t>
  </si>
  <si>
    <t>VIAJE DEL 27 AL 28 DE SEPTIEMBRE 2016, A LA CD. DE MÉXICO REUNIÓN DE TRABAJO PARA PRESENTACIÓN DEL PROYECTO "FORTALECIMIENTO DEL SECTOR AGROINDUSTRIAL" ANTE EL INADEM.</t>
  </si>
  <si>
    <t>VIAJE DEL 24 AL 27 DE AGOSTO 2016, A DURANGO, DURANGO PARA ASISTIR AL V CONGRESO TENDENCIAS DE LA ACTIVIDAD MINERA EN MÉXICO.</t>
  </si>
  <si>
    <t>VIAJE DEL 02 DE SEPTIEMBRE 2016, A GUAYMAS, SONORA EN APOYO DE TRASLADO A JEFA DE UNIDAD JURIDICA.</t>
  </si>
  <si>
    <t>1 VIÁTICO ($700.00) MÁS 1 GASTO DE CAMINO ($300.00)</t>
  </si>
  <si>
    <t>VIAJE DEL 17 DE AGOSTO 2016, A GUAYMAS, SONORA PARA ASISTIR A IV SESIÓN ORDINARIA DEL CONGRESO DE VINCULACIÓN DE LA UNIVERSIDAD TECNOLOGICA.</t>
  </si>
  <si>
    <t>2 VIÁTICOS AL EXTRANJERO ($3,321.54) MÁS 1 GASTO DE CAMINO ($400.00)</t>
  </si>
  <si>
    <t>3 VIÁTICOS AL EXTRANJERO ($4,453.95) MÁS 1 GASTO DE CAMINO ($600.00)</t>
  </si>
  <si>
    <t>SECRETARIA DE ECONOMIA</t>
  </si>
  <si>
    <t>DIRECCION GENERAL DE ADMINISTRACION</t>
  </si>
  <si>
    <t>DIRECCION DE GASTO CORRIENTE</t>
  </si>
  <si>
    <t xml:space="preserve">VIAJE DEL 29 DE SEPTIEMBRE AL 01 DE OCTUBRE 2016, A SAN CARLOS, SONORA EN APOYO DE TRASLADO A JEFA DE UNIDAD JURIDICA LIC. GUADALUPE GAONA AVILA. </t>
  </si>
  <si>
    <t>VIAJE DEL 21 DE SEPTIEMBRE 2016, A CD. OBREGÓN, SONORA PARA ASISTIR A REUNIÓN DE TRABAJO A VISITA PLANTA LALA.</t>
  </si>
  <si>
    <t>VIAJE DEL 21 DE SEPTIEMBRE 2016, A CD. OBREGÓN, SONORA PARA ASISTIR A LA RUEDA DE PRESA PARA DAR CONOCER LAS NUEVAS OFICINAS DE ENLACE DE LA SECRETARIA DE ECONOMÍA.</t>
  </si>
  <si>
    <t>VIAJE DEL 12 AL 13 DE SEPTIEMBRE 2016, A CANANEA, SONORA PARA ASISTIR AL 1ER CONGRESO INTERNACIONAL DE MINERIA DEL COBRE.</t>
  </si>
  <si>
    <t>VIAJE DEL 26 AL 27 DE SEPTIEMBRE 2016, A CD. OBREGÓN, SONORA PARA ASISTIR A ENCUENTRO DE NEGOCIOS CON CADENAS COMERCIALES DEL SUR DE SONORA.</t>
  </si>
  <si>
    <t>VIAJE DEL 05 DE OCTUBRE 2016, A GUAYMAS, SONORA PARA ASISTIR AL C. SECRETARIO A LA INAUGURACIÓN DE LA EMPRESA ELLISON.</t>
  </si>
  <si>
    <t>VIAJE DEL 27 DE SEPTIEMBRE 2016, A CD. OBREGÓN, SONORA PARA ASISTIR A "ENCUENTRO DE NEGOCIOS PARA EMPRESAS SONORENSES" ORGANIZADO POR LA SUBSECRETARIA DE COMERCIALIZACIÓN.</t>
  </si>
  <si>
    <t>VIAJE DEL 05 DE OCTUBRE 2016, A GUAYMAS, SONORA PARA ASISTIR A LA INAUGURACIÓN DE EMPRESA ELLISON.</t>
  </si>
  <si>
    <t>VIAJE DEL 15 DE SEPTIEMBRE 2016, A SOYOPA, SONORA PARA ASISTIR AL INFORME DE GOBIERNO DEL PRESIDENTE MUNICIPAL.</t>
  </si>
  <si>
    <t>VIAJE DEL 27 DE SEPTIEMBRE 2016, A GUAYMAS, SONORA PARA ASISTIR A IX SESIÓN ORDINARIA DE CONSEJO DIRECTIVO DE UTGUAYMAS.</t>
  </si>
  <si>
    <t>VIAJE DEL 06 DE SEPTIEMBRE 2016, A NOGALES, SONORA PARA ORGANIZACIÓN E INAUGURACIÓN DEL CURSO "CONCEPTOS BASICOS DE MANUFACTURA ESBELTA"</t>
  </si>
  <si>
    <t>VIAJE DEL 16 AL 17 DE SEPTIEMBRE 2016, A MEXICALI, B.C. Y SAN LUIS RIO COLORADO, SONORA PARA ASISTIR AL 1ER. INFORME DE GOBIERNO DEL PRESIDENTE MUNICIPAL DE SL.R.C.</t>
  </si>
  <si>
    <t>VIAJE DEL 25 DE OCTUBRE 2016, A GUAYMAS, SONORA PARA ASISTIR EN REPRESENTACIÓN A LA CEREMONIA DE INAUGURACIÓN DE LEY "MARSELLA".</t>
  </si>
  <si>
    <t>VIAJE DEL 31 DE OCTUBRE 2016, A NOGALES, SONORA VISITA A UNIVERSIDADES Y REUNIÓN CON RAFAEL PACHECO DEL MUNICIPIO PARA EVENO INNOVASON.</t>
  </si>
  <si>
    <t>VIAJE DEL 07 DE NOVIEMBRE 2016, A NOGALES, SONORA PARA ASISTIR A REUNIÓN EN DESARROLLO ECONOMICO Y ESTUDIANTES DE UVM PARA EVENTO INNOVASON.</t>
  </si>
  <si>
    <t>VIAJE DEL 13 AL 14 DE NOVIEMBRE A CIUDAD DE MÉXICO, A LA PRESENTACIÓN DE PROYECTO "INTEGRACIÓN Y DESARROLLO DE LA BASE DE PROVEEDURÍA LOCAL</t>
  </si>
  <si>
    <t>VIAJE DEL 09 DE NOVIEMBRE 2016, A LA CIUDAD DE MÉXICO PARA ASISTIR A REUNIÓN DE TRABAJO PARA TRATAR TEMA SAMALAYUCA-SASABE.</t>
  </si>
  <si>
    <t>VIAJE DEL 11 DE NOVIEMBRE 2016, A CD. OBREGÓN, SONORA PARA ASISTIR A 5TA SESIÓN DE CONSEJO DIRECTIVO DE LA TRANSVERSALIDAD.</t>
  </si>
  <si>
    <t>VIAJE DEL 11 DE NOVIEMBRE 2016, A CD. OBREGÓN, SONORA EN APOYO DE TRASLADO DEL SUBSECRETARIO DE DESARROLLO ECONOMICO.</t>
  </si>
  <si>
    <t>VIAJE DEL 11 DE NOVIEMBRE 2016, A CD. OBREGÓN, SONORA PARA ASISTIR A SESIÓN DE CONSEJO DIRECTIVO DE TRANSVERSALIDAD Y ENTREGA DE APOYOS INADEM.</t>
  </si>
  <si>
    <t>VIAJE DEL 11 DE NOVIEMBRE 2016, A CD. OBREGÓN, SONORA EN APOYO DE TRASLADO DEL C. SECRETARIO DE ECONOMÍA.</t>
  </si>
  <si>
    <t>VIAJE DEL 18 DE NOVIEMBRE 2016, A NAVOJOA, SONORA PARA ASISTIR A REUNIÓN REGIONAL REPRESENTANTES DE SECTORES PRODUCTIVO PRESENTACIÓN PROYECTO REGIONAL DESARROLLO TURISMO Y ECONOMÍA.</t>
  </si>
  <si>
    <t>VIAJE DEL 18 DE NOVIEMBRE 2016, A NAVOJOA, SONORA EN APOYO DE TRASLADO DEL SUBSECRETARIO DE DESARROLLO ECONOMICO LIC. ARMANDO CECEÑA SALIDO.</t>
  </si>
  <si>
    <t>VIAJE DEL 28 DE OCTUBRE 2016, A NAVOJOA, SONORA PARA PARTICIPAR EN REUNIÓN CON ALCALDE DE NAVOJOA; AGENDA COMUN DE MEJORA REGULATORIA.</t>
  </si>
  <si>
    <t>ANA PATRICIA BELTRAN FEDERICO</t>
  </si>
  <si>
    <t>VIAJE DEL 18 DE NOVIEMBRE 2016, A GUAYMAS, SONORA DEL 18 DE NOVIEMBRE 2016, A PARTICIPAR EN REUNIÓN ORDINARIA DEL CONSEJO DE ADMINISTRACIÓN PORTUARIA INTEGRAL DE GUAYMAS</t>
  </si>
  <si>
    <t>VIAJE DEL 29 DE NOVIEMBRE 2016, A NOGALES, SONORA EN APOYO DE TRASLADO DEL SUBSECRETARIO DE EGRESOS QUE ASISTE A EVENTO EN REPRESENTACIÓN DEL SECRETARIO.</t>
  </si>
  <si>
    <t>VIAJE DEL 29 DE NOVIEMBRE 2016, A NOGALES, SONORA QUE ASISTE A LA INAUGURACIÓN DEL EDIFICIO DE MANUFACTURA DORMAKABA.</t>
  </si>
  <si>
    <t>VIAJE DEL 25 DE NOVIEMBRE 2016, A BACANORA, SONORA PARA ASISTIR AL FESTIVAL INTERNACIONAL DEL BACANORA 2016 Y CEREMONIA DE ENTREGA DEL PREMIO ESTATAL</t>
  </si>
  <si>
    <t>VIAJE DEL 07 DE DICIEMBRE 2016, A LA CD. DE MÉXICO PARA ASISTIR A REUNIÓN DE TRABAJO SAMALAYUCA-SASABE.</t>
  </si>
  <si>
    <t>VIAJE DEL 23 DE NOVIEMBRE 2016, A LA CD. DE MÉXICO PARA ASISTIR A REUNIÓN PARA LA PRESENTACIÓN DE PROYECTOS PACS EN LA 28 SESIÓN EXTRAORDINARIA DEL CONSEJO DIRECTIVO DEL INADEM.</t>
  </si>
  <si>
    <t>VIAJE DEL 13 AL 14 DE DICIEMBRE 2016, A NOGALES, ARIZONA PARA ASISTIR EN REPRESENTACIÓN DEL C. SECRETARIO DE ECONOMÍA A CÁMARA HISPANA DE COMERCIO.</t>
  </si>
  <si>
    <t>1 VIÁTICO AL EXTRANJERO ($4,149.76) MÁS 1 GASTO DE CAMINO ($500.00)</t>
  </si>
  <si>
    <t>VIAJE DEL 19 DE DICIEMBRE 2016, A NAVOJOA, SONORA PARA ASISTIR A LA ENTREGA DE PROYECTOS PRODUCTIVOS A MICRO, PEQUENOS Y MEADIANOS EMPRESARIOS DEL SUR DE SONORA.</t>
  </si>
  <si>
    <t>VIAJE DEL 05 AL 06 DE OCTUBRE 2016, A LA COLORADA, SONORA PARA REALIZAR ESTUDIO GEOLOGICO MINERO EN LA MINA "EL CARRICITO".</t>
  </si>
  <si>
    <t>VIAJE DEL 05 AL 06 DE OCTUBRE 2016, A GUAYMAS, SONORA EN APOYO DE LOGISTICA AL EVENTO DE LA INAUGURACIÓN DE LA EMPRESA ELLISON.</t>
  </si>
  <si>
    <t>VIAJE DEL 05 AL 06 DE OCTUBRE 2016, A GUAYMAS, SONORA EN APOYO DE TRASLADO DEL C. SECRETARIO DE ECONOMÍA.</t>
  </si>
  <si>
    <t>VIAJE DEL 18 AL 19 DE OCTUBRE 2016, A CD. OBREGÓN, SONORA PARA ORGANIZACIÓN Y LOGISTICA DE EVENTO PROEXPO SONORA SUR 2016.</t>
  </si>
  <si>
    <t>VIAJE DEL 18 AL 19 DE OCTUBRE 2016, A C. OBREGÓN, SONORA ORGANIZACIÓN Y LOGISTICA A EVENTO PROEXPO SONORA SUR 2016.</t>
  </si>
  <si>
    <t>VIAJE DEL 13 AL 14 DE OCTUBRE 2016, A LA CD. DE MÉXICO REUNIÓN DE COMITÉ TECNICO DE INADEM PARA AUTORIZACIÓN DE TRES PROYECTOS INNOVASON.</t>
  </si>
  <si>
    <t>1 VIÁTICO ($1,550.00) MÁS 1 GASTO DE CAMINO ($400.00)</t>
  </si>
  <si>
    <t>VIAJE DEL 18 AL 19 DE OCTUBRE 2016, A CD. OBREGÓN, SONORA PARA APOYO DE TRASLADO Y AYUDA EN LA LOGISTICA DE EVENTO PROEXPO SONORA SUR 2016.</t>
  </si>
  <si>
    <t>VIAJE DEL 17 AL 18 DE OCTUBRE 2016, A MOCTEZUMA, CUMPAS, NACOZARI Y FRONTERAS, SONORA PARA MONITOREAR Y BUSCA DE PROOVEEDORES DEL PROGRAMA TIENDAS SIX.</t>
  </si>
  <si>
    <t>VIAJE DEL 18 AL 19 DE OCTUBRE 2016, A CD. OBREGÓN, SONORA PARA ASISTIR AL EVENTO PROEXPO SONORA SUR 2016.</t>
  </si>
  <si>
    <t>VIAJE DEL 23 AL 24 DE OCTUBRE 2016, A LA CD. DE MÉXICO PARA PARTICIPAR EN EVENTO ARRANQUE DEL PROGRAMA DE JUSTICIA COTIDIANA EN MATERIA DE MEJORA REGULATORIA.</t>
  </si>
  <si>
    <t>VIAJE DEL 24 AL 25 DE OCTUBRE 2016, A TUCSON, ARIZONA ACOMPAÑANDO AL C. SECRETARIO DE ECONOMÍA A MISIÓN COMERCIAL.</t>
  </si>
  <si>
    <t>1 VIÁTICO AL EXTRANJERO ($3,780.00) MÁS 1 GASTO DE CAMINO ($500.00)</t>
  </si>
  <si>
    <t>VIAJE DEL 14 AL 19 DE NOVIEMBRE 2016, A PHOENIX Y TUCSON, ARIZONA PARA ASISTIR A MISIÓN COMERCIAL Y ASISTIR A EVENTO "ARIZONA HISPANIC CHAMBER OF COMMERS"</t>
  </si>
  <si>
    <t>5 VIÁTICOS AL EXTRANJERO ($2,744.00) MÁS 1 GASTO DE CAMINO ($400.00)</t>
  </si>
  <si>
    <t>VIAJE DEL 19 AL 20 DE OCTUBRE 2016, A CD. OBREGÓN, SONORA ORGANIZACIÓN Y LOGISTICA A EVENTO PROEXPO SONORA SUR 2016.</t>
  </si>
  <si>
    <t>1 VIÁTICO ($1,350.00)</t>
  </si>
  <si>
    <t>1 VIÁTICO ($1,100.00)</t>
  </si>
  <si>
    <t>1 VIÁTICO ($1,000.00)</t>
  </si>
  <si>
    <t>VIAJE DEL 15 AL 18 DE NOVIEMBRE 2016, A TUCSON Y PHOENIX, ARIZONA PARA ASISTIR A MISIÓN COMERCIAL.</t>
  </si>
  <si>
    <t>3 VIÁTICOS AL EXTRANJERO ($3,830.00) MÁS 1 GASTO DE CAMINO ($500.00)</t>
  </si>
  <si>
    <t>VIAJE DEL 15 AL 16 DE NOVIEMBRE 2016, A BAVIACORA, SONORA REALIZAR ESTUDIO GEOLOGICO MINERO EN LOS LOTES "EL BAILADERO", "KENA FRACCIÓN 1" Y "KENA FRACCIÓN 2".</t>
  </si>
  <si>
    <t>VIAJE DEL 03 AL 04 DE NOVIEMBRE 2016, A BAVIACORA, ACONCHI, BANAMICHI Y BACOACHI, SONORA MONITOREAR Y RECLUTAMIENTO DE PROVEEDORES DEL PROGRAMA CON TIENDAS SIX.</t>
  </si>
  <si>
    <t>VIAJE DEL 27 AL 28 DE OCTUBRE 2016, A MAZATLAN, SINALOA ASISTENCIA A LA INSTALACIÓN DE LA COORDINACIÓN REGIONAL NORTE, COMISIÓN DE LA FRONTERA NORTE Y EL COREN.</t>
  </si>
  <si>
    <t>VIAJE DEL 22 AL 26 DE NOVIEMBRE 2016, A VILLAHERMOSA, TABASCO PARA PARTICIPAR EN LA XXXVII CONFERENCIA NACIONAL DE MEJORA REGULATORIA.</t>
  </si>
  <si>
    <t>VIAJE DEL 24 AL 25 DE NOVIEMBRE 2016, A MAGDALENA, SONORA PARA ASISTIR AL 1ER FORO MINERO DE RELACIONES COMUNITARIAS EN SONORA.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</si>
</sst>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color theme="1"/>
      <name val="Calibri"/>
      <family val="2"/>
      <scheme val="minor"/>
    </font>
    <font>
      <b/>
      <u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left" vertical="center" wrapText="1"/>
    </xf>
    <xf numFmtId="43" fontId="5" fillId="0" borderId="3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left" vertical="center" wrapText="1"/>
    </xf>
    <xf numFmtId="43" fontId="5" fillId="0" borderId="5" xfId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3" fontId="5" fillId="0" borderId="7" xfId="1" applyFont="1" applyFill="1" applyBorder="1" applyAlignment="1">
      <alignment horizontal="left" vertical="center" wrapText="1"/>
    </xf>
    <xf numFmtId="43" fontId="5" fillId="0" borderId="7" xfId="1" applyFont="1" applyFill="1" applyBorder="1" applyAlignment="1">
      <alignment vertical="center"/>
    </xf>
    <xf numFmtId="43" fontId="4" fillId="0" borderId="7" xfId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/>
    </xf>
    <xf numFmtId="0" fontId="0" fillId="3" borderId="2" xfId="0" applyFill="1" applyBorder="1"/>
    <xf numFmtId="0" fontId="0" fillId="3" borderId="10" xfId="0" applyFill="1" applyBorder="1"/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</cellXfs>
  <cellStyles count="8">
    <cellStyle name="Millares" xfId="1" builtinId="3"/>
    <cellStyle name="Millares 2" xfId="3"/>
    <cellStyle name="Moneda 2" xfId="4"/>
    <cellStyle name="Moneda 3" xfId="5"/>
    <cellStyle name="Moneda 4" xfId="6"/>
    <cellStyle name="Moneda 5" xfId="7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workbookViewId="0">
      <selection activeCell="A4" sqref="A4:H4"/>
    </sheetView>
  </sheetViews>
  <sheetFormatPr baseColWidth="10" defaultRowHeight="15"/>
  <cols>
    <col min="1" max="1" width="33.5703125" bestFit="1" customWidth="1"/>
    <col min="2" max="2" width="15.28515625" customWidth="1"/>
    <col min="3" max="3" width="35" customWidth="1"/>
    <col min="4" max="4" width="14.7109375" customWidth="1"/>
  </cols>
  <sheetData>
    <row r="1" spans="1:8" ht="15.75" customHeight="1">
      <c r="A1" s="37" t="s">
        <v>373</v>
      </c>
      <c r="B1" s="37"/>
      <c r="C1" s="37"/>
      <c r="D1" s="37"/>
      <c r="E1" s="37"/>
      <c r="F1" s="37"/>
      <c r="G1" s="37"/>
      <c r="H1" s="37"/>
    </row>
    <row r="2" spans="1:8" ht="15" customHeight="1">
      <c r="A2" s="38" t="s">
        <v>374</v>
      </c>
      <c r="B2" s="38"/>
      <c r="C2" s="38"/>
      <c r="D2" s="38"/>
      <c r="E2" s="38"/>
      <c r="F2" s="38"/>
      <c r="G2" s="38"/>
      <c r="H2" s="38"/>
    </row>
    <row r="3" spans="1:8">
      <c r="A3" s="39" t="s">
        <v>375</v>
      </c>
      <c r="B3" s="39"/>
      <c r="C3" s="39"/>
      <c r="D3" s="39"/>
      <c r="E3" s="39"/>
      <c r="F3" s="39"/>
      <c r="G3" s="39"/>
      <c r="H3" s="39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8" ht="15.75" thickBot="1"/>
    <row r="6" spans="1:8" ht="24" thickBot="1">
      <c r="A6" s="34">
        <v>2016</v>
      </c>
      <c r="B6" s="35"/>
      <c r="C6" s="35"/>
      <c r="D6" s="35"/>
      <c r="E6" s="35"/>
      <c r="F6" s="35"/>
      <c r="G6" s="35"/>
      <c r="H6" s="36"/>
    </row>
    <row r="7" spans="1:8" ht="26.25" thickBot="1">
      <c r="A7" s="1" t="s">
        <v>0</v>
      </c>
      <c r="B7" s="1" t="s">
        <v>1</v>
      </c>
      <c r="C7" s="2" t="s">
        <v>2</v>
      </c>
      <c r="D7" s="2" t="s">
        <v>3</v>
      </c>
      <c r="E7" s="3" t="s">
        <v>4</v>
      </c>
      <c r="F7" s="4" t="s">
        <v>5</v>
      </c>
      <c r="G7" s="4" t="s">
        <v>6</v>
      </c>
      <c r="H7" s="4" t="s">
        <v>7</v>
      </c>
    </row>
    <row r="8" spans="1:8" s="10" customFormat="1" ht="72">
      <c r="A8" s="11" t="s">
        <v>20</v>
      </c>
      <c r="B8" s="5" t="s">
        <v>9</v>
      </c>
      <c r="C8" s="12" t="s">
        <v>15</v>
      </c>
      <c r="D8" s="6" t="s">
        <v>16</v>
      </c>
      <c r="E8" s="7">
        <v>1400</v>
      </c>
      <c r="F8" s="7">
        <v>300</v>
      </c>
      <c r="G8" s="8">
        <f t="shared" ref="G8:G74" si="0">+E8+F8</f>
        <v>1700</v>
      </c>
      <c r="H8" s="9" t="s">
        <v>10</v>
      </c>
    </row>
    <row r="9" spans="1:8" s="10" customFormat="1" ht="72">
      <c r="A9" s="11" t="s">
        <v>8</v>
      </c>
      <c r="B9" s="5" t="s">
        <v>9</v>
      </c>
      <c r="C9" s="12" t="s">
        <v>15</v>
      </c>
      <c r="D9" s="6" t="s">
        <v>16</v>
      </c>
      <c r="E9" s="7">
        <v>1400</v>
      </c>
      <c r="F9" s="7">
        <v>300</v>
      </c>
      <c r="G9" s="8">
        <f t="shared" si="0"/>
        <v>1700</v>
      </c>
      <c r="H9" s="9" t="s">
        <v>10</v>
      </c>
    </row>
    <row r="10" spans="1:8" s="10" customFormat="1" ht="60">
      <c r="A10" s="11" t="s">
        <v>11</v>
      </c>
      <c r="B10" s="5" t="s">
        <v>12</v>
      </c>
      <c r="C10" s="12" t="s">
        <v>13</v>
      </c>
      <c r="D10" s="6" t="s">
        <v>14</v>
      </c>
      <c r="E10" s="7">
        <v>850</v>
      </c>
      <c r="F10" s="7">
        <v>400</v>
      </c>
      <c r="G10" s="8">
        <f t="shared" si="0"/>
        <v>1250</v>
      </c>
      <c r="H10" s="9" t="s">
        <v>10</v>
      </c>
    </row>
    <row r="11" spans="1:8" s="10" customFormat="1" ht="60">
      <c r="A11" s="11" t="s">
        <v>17</v>
      </c>
      <c r="B11" s="5" t="s">
        <v>18</v>
      </c>
      <c r="C11" s="12" t="s">
        <v>13</v>
      </c>
      <c r="D11" s="6" t="s">
        <v>19</v>
      </c>
      <c r="E11" s="7">
        <v>1350</v>
      </c>
      <c r="F11" s="7">
        <v>500</v>
      </c>
      <c r="G11" s="8">
        <f t="shared" si="0"/>
        <v>1850</v>
      </c>
      <c r="H11" s="9" t="s">
        <v>10</v>
      </c>
    </row>
    <row r="12" spans="1:8" s="10" customFormat="1" ht="48">
      <c r="A12" s="11" t="s">
        <v>21</v>
      </c>
      <c r="B12" s="5" t="s">
        <v>12</v>
      </c>
      <c r="C12" s="12" t="s">
        <v>26</v>
      </c>
      <c r="D12" s="6" t="s">
        <v>22</v>
      </c>
      <c r="E12" s="7">
        <v>1500</v>
      </c>
      <c r="F12" s="7">
        <v>400</v>
      </c>
      <c r="G12" s="8">
        <f t="shared" si="0"/>
        <v>1900</v>
      </c>
      <c r="H12" s="9" t="s">
        <v>10</v>
      </c>
    </row>
    <row r="13" spans="1:8" s="10" customFormat="1" ht="48">
      <c r="A13" s="11" t="s">
        <v>27</v>
      </c>
      <c r="B13" s="5" t="s">
        <v>18</v>
      </c>
      <c r="C13" s="12" t="s">
        <v>25</v>
      </c>
      <c r="D13" s="6" t="s">
        <v>31</v>
      </c>
      <c r="E13" s="7">
        <v>1550</v>
      </c>
      <c r="F13" s="7">
        <v>500</v>
      </c>
      <c r="G13" s="8">
        <f t="shared" si="0"/>
        <v>2050</v>
      </c>
      <c r="H13" s="9" t="s">
        <v>10</v>
      </c>
    </row>
    <row r="14" spans="1:8" s="10" customFormat="1" ht="48">
      <c r="A14" s="11" t="s">
        <v>23</v>
      </c>
      <c r="B14" s="5" t="s">
        <v>24</v>
      </c>
      <c r="C14" s="12" t="s">
        <v>25</v>
      </c>
      <c r="D14" s="6" t="s">
        <v>22</v>
      </c>
      <c r="E14" s="7">
        <v>1500</v>
      </c>
      <c r="F14" s="7">
        <v>400</v>
      </c>
      <c r="G14" s="8">
        <f t="shared" si="0"/>
        <v>1900</v>
      </c>
      <c r="H14" s="9" t="s">
        <v>10</v>
      </c>
    </row>
    <row r="15" spans="1:8" s="10" customFormat="1" ht="48">
      <c r="A15" s="11" t="s">
        <v>32</v>
      </c>
      <c r="B15" s="5" t="s">
        <v>33</v>
      </c>
      <c r="C15" s="12" t="s">
        <v>34</v>
      </c>
      <c r="D15" s="6" t="s">
        <v>19</v>
      </c>
      <c r="E15" s="7">
        <v>1350</v>
      </c>
      <c r="F15" s="7">
        <v>500</v>
      </c>
      <c r="G15" s="8">
        <f t="shared" si="0"/>
        <v>1850</v>
      </c>
      <c r="H15" s="9" t="s">
        <v>10</v>
      </c>
    </row>
    <row r="16" spans="1:8" s="10" customFormat="1" ht="48">
      <c r="A16" s="11" t="s">
        <v>28</v>
      </c>
      <c r="B16" s="5" t="s">
        <v>18</v>
      </c>
      <c r="C16" s="12" t="s">
        <v>29</v>
      </c>
      <c r="D16" s="6" t="s">
        <v>30</v>
      </c>
      <c r="E16" s="7">
        <v>3100</v>
      </c>
      <c r="F16" s="7">
        <v>500</v>
      </c>
      <c r="G16" s="8">
        <f t="shared" si="0"/>
        <v>3600</v>
      </c>
      <c r="H16" s="9" t="s">
        <v>10</v>
      </c>
    </row>
    <row r="17" spans="1:8" s="10" customFormat="1" ht="60">
      <c r="A17" s="11" t="s">
        <v>27</v>
      </c>
      <c r="B17" s="5" t="s">
        <v>18</v>
      </c>
      <c r="C17" s="12" t="s">
        <v>39</v>
      </c>
      <c r="D17" s="6" t="s">
        <v>31</v>
      </c>
      <c r="E17" s="7">
        <v>1550</v>
      </c>
      <c r="F17" s="7">
        <v>500</v>
      </c>
      <c r="G17" s="8">
        <f>+E17+F17</f>
        <v>2050</v>
      </c>
      <c r="H17" s="9" t="s">
        <v>10</v>
      </c>
    </row>
    <row r="18" spans="1:8" s="10" customFormat="1" ht="48">
      <c r="A18" s="11" t="s">
        <v>32</v>
      </c>
      <c r="B18" s="5" t="s">
        <v>33</v>
      </c>
      <c r="C18" s="12" t="s">
        <v>40</v>
      </c>
      <c r="D18" s="6" t="s">
        <v>41</v>
      </c>
      <c r="E18" s="7">
        <v>1750</v>
      </c>
      <c r="F18" s="7">
        <v>500</v>
      </c>
      <c r="G18" s="8">
        <f>+E18+F18</f>
        <v>2250</v>
      </c>
      <c r="H18" s="9" t="s">
        <v>10</v>
      </c>
    </row>
    <row r="19" spans="1:8" s="10" customFormat="1" ht="84">
      <c r="A19" s="11" t="s">
        <v>42</v>
      </c>
      <c r="B19" s="5" t="s">
        <v>43</v>
      </c>
      <c r="C19" s="12" t="s">
        <v>44</v>
      </c>
      <c r="D19" s="6" t="s">
        <v>45</v>
      </c>
      <c r="E19" s="7">
        <v>3500</v>
      </c>
      <c r="F19" s="7">
        <v>500</v>
      </c>
      <c r="G19" s="8">
        <f>+E19+F19</f>
        <v>4000</v>
      </c>
      <c r="H19" s="9" t="s">
        <v>10</v>
      </c>
    </row>
    <row r="20" spans="1:8" s="10" customFormat="1" ht="72">
      <c r="A20" s="11" t="s">
        <v>46</v>
      </c>
      <c r="B20" s="5" t="s">
        <v>24</v>
      </c>
      <c r="C20" s="12" t="s">
        <v>47</v>
      </c>
      <c r="D20" s="6" t="s">
        <v>48</v>
      </c>
      <c r="E20" s="7">
        <v>1000</v>
      </c>
      <c r="F20" s="7">
        <v>400</v>
      </c>
      <c r="G20" s="8">
        <f>+E20+F20</f>
        <v>1400</v>
      </c>
      <c r="H20" s="9" t="s">
        <v>10</v>
      </c>
    </row>
    <row r="21" spans="1:8" s="10" customFormat="1" ht="72">
      <c r="A21" s="11" t="s">
        <v>49</v>
      </c>
      <c r="B21" s="5" t="s">
        <v>50</v>
      </c>
      <c r="C21" s="12" t="s">
        <v>47</v>
      </c>
      <c r="D21" s="6" t="s">
        <v>51</v>
      </c>
      <c r="E21" s="7">
        <v>1100</v>
      </c>
      <c r="F21" s="7">
        <v>400</v>
      </c>
      <c r="G21" s="8">
        <f>+E21+F21</f>
        <v>1500</v>
      </c>
      <c r="H21" s="9" t="s">
        <v>10</v>
      </c>
    </row>
    <row r="22" spans="1:8" s="10" customFormat="1" ht="60">
      <c r="A22" s="11" t="s">
        <v>42</v>
      </c>
      <c r="B22" s="5" t="s">
        <v>43</v>
      </c>
      <c r="C22" s="12" t="s">
        <v>52</v>
      </c>
      <c r="D22" s="6" t="s">
        <v>53</v>
      </c>
      <c r="E22" s="7">
        <v>1750</v>
      </c>
      <c r="F22" s="7"/>
      <c r="G22" s="8">
        <f t="shared" ref="G22:G35" si="1">+E22+F22</f>
        <v>1750</v>
      </c>
      <c r="H22" s="9" t="s">
        <v>10</v>
      </c>
    </row>
    <row r="23" spans="1:8" s="10" customFormat="1" ht="48">
      <c r="A23" s="11" t="s">
        <v>54</v>
      </c>
      <c r="B23" s="5" t="s">
        <v>50</v>
      </c>
      <c r="C23" s="12" t="s">
        <v>55</v>
      </c>
      <c r="D23" s="6" t="s">
        <v>56</v>
      </c>
      <c r="E23" s="7">
        <f>1550*3</f>
        <v>4650</v>
      </c>
      <c r="F23" s="7">
        <v>400</v>
      </c>
      <c r="G23" s="8">
        <f t="shared" si="1"/>
        <v>5050</v>
      </c>
      <c r="H23" s="9" t="s">
        <v>10</v>
      </c>
    </row>
    <row r="24" spans="1:8" s="10" customFormat="1" ht="48">
      <c r="A24" s="11" t="s">
        <v>57</v>
      </c>
      <c r="B24" s="5" t="s">
        <v>24</v>
      </c>
      <c r="C24" s="12" t="s">
        <v>55</v>
      </c>
      <c r="D24" s="6" t="s">
        <v>58</v>
      </c>
      <c r="E24" s="7">
        <v>4500</v>
      </c>
      <c r="F24" s="7">
        <v>400</v>
      </c>
      <c r="G24" s="8">
        <f t="shared" si="1"/>
        <v>4900</v>
      </c>
      <c r="H24" s="9" t="s">
        <v>10</v>
      </c>
    </row>
    <row r="25" spans="1:8" s="10" customFormat="1" ht="72">
      <c r="A25" s="11" t="s">
        <v>32</v>
      </c>
      <c r="B25" s="5" t="s">
        <v>33</v>
      </c>
      <c r="C25" s="12" t="s">
        <v>47</v>
      </c>
      <c r="D25" s="6" t="s">
        <v>51</v>
      </c>
      <c r="E25" s="7">
        <v>1350</v>
      </c>
      <c r="F25" s="7">
        <v>500</v>
      </c>
      <c r="G25" s="8">
        <f t="shared" si="1"/>
        <v>1850</v>
      </c>
      <c r="H25" s="9" t="s">
        <v>10</v>
      </c>
    </row>
    <row r="26" spans="1:8" s="10" customFormat="1" ht="60">
      <c r="A26" s="11" t="s">
        <v>59</v>
      </c>
      <c r="B26" s="5" t="s">
        <v>18</v>
      </c>
      <c r="C26" s="12" t="s">
        <v>60</v>
      </c>
      <c r="D26" s="6" t="s">
        <v>61</v>
      </c>
      <c r="E26" s="7">
        <v>10938</v>
      </c>
      <c r="F26" s="7">
        <v>500</v>
      </c>
      <c r="G26" s="8">
        <f t="shared" si="1"/>
        <v>11438</v>
      </c>
      <c r="H26" s="9" t="s">
        <v>38</v>
      </c>
    </row>
    <row r="27" spans="1:8" s="10" customFormat="1" ht="60">
      <c r="A27" s="11" t="s">
        <v>32</v>
      </c>
      <c r="B27" s="5" t="s">
        <v>33</v>
      </c>
      <c r="C27" s="12" t="s">
        <v>62</v>
      </c>
      <c r="D27" s="6" t="s">
        <v>63</v>
      </c>
      <c r="E27" s="7">
        <v>1750</v>
      </c>
      <c r="F27" s="7">
        <v>500</v>
      </c>
      <c r="G27" s="8">
        <f t="shared" si="1"/>
        <v>2250</v>
      </c>
      <c r="H27" s="9" t="s">
        <v>10</v>
      </c>
    </row>
    <row r="28" spans="1:8" s="10" customFormat="1" ht="48">
      <c r="A28" s="11" t="s">
        <v>8</v>
      </c>
      <c r="B28" s="5" t="s">
        <v>9</v>
      </c>
      <c r="C28" s="12" t="s">
        <v>64</v>
      </c>
      <c r="D28" s="6" t="s">
        <v>65</v>
      </c>
      <c r="E28" s="7">
        <v>3800</v>
      </c>
      <c r="F28" s="7">
        <v>300</v>
      </c>
      <c r="G28" s="8">
        <f t="shared" si="1"/>
        <v>4100</v>
      </c>
      <c r="H28" s="9" t="s">
        <v>10</v>
      </c>
    </row>
    <row r="29" spans="1:8" s="10" customFormat="1" ht="48">
      <c r="A29" s="11" t="s">
        <v>20</v>
      </c>
      <c r="B29" s="5" t="s">
        <v>9</v>
      </c>
      <c r="C29" s="12" t="s">
        <v>64</v>
      </c>
      <c r="D29" s="6" t="s">
        <v>65</v>
      </c>
      <c r="E29" s="7">
        <v>3800</v>
      </c>
      <c r="F29" s="7">
        <v>300</v>
      </c>
      <c r="G29" s="8">
        <f t="shared" si="1"/>
        <v>4100</v>
      </c>
      <c r="H29" s="9" t="s">
        <v>10</v>
      </c>
    </row>
    <row r="30" spans="1:8" s="10" customFormat="1" ht="48">
      <c r="A30" s="11" t="s">
        <v>59</v>
      </c>
      <c r="B30" s="5" t="s">
        <v>18</v>
      </c>
      <c r="C30" s="12" t="s">
        <v>64</v>
      </c>
      <c r="D30" s="6" t="s">
        <v>66</v>
      </c>
      <c r="E30" s="7">
        <f>1550*4</f>
        <v>6200</v>
      </c>
      <c r="F30" s="7">
        <v>500</v>
      </c>
      <c r="G30" s="8">
        <f t="shared" si="1"/>
        <v>6700</v>
      </c>
      <c r="H30" s="9" t="s">
        <v>10</v>
      </c>
    </row>
    <row r="31" spans="1:8" s="10" customFormat="1" ht="60">
      <c r="A31" s="11" t="s">
        <v>67</v>
      </c>
      <c r="B31" s="5" t="s">
        <v>24</v>
      </c>
      <c r="C31" s="12" t="s">
        <v>69</v>
      </c>
      <c r="D31" s="6" t="s">
        <v>48</v>
      </c>
      <c r="E31" s="7">
        <v>1000</v>
      </c>
      <c r="F31" s="7">
        <v>400</v>
      </c>
      <c r="G31" s="8">
        <f t="shared" si="1"/>
        <v>1400</v>
      </c>
      <c r="H31" s="9" t="s">
        <v>10</v>
      </c>
    </row>
    <row r="32" spans="1:8" s="10" customFormat="1" ht="60">
      <c r="A32" s="11" t="s">
        <v>68</v>
      </c>
      <c r="B32" s="5" t="s">
        <v>50</v>
      </c>
      <c r="C32" s="12" t="s">
        <v>70</v>
      </c>
      <c r="D32" s="6" t="s">
        <v>51</v>
      </c>
      <c r="E32" s="7">
        <v>1100</v>
      </c>
      <c r="F32" s="7">
        <v>400</v>
      </c>
      <c r="G32" s="8">
        <f t="shared" si="1"/>
        <v>1500</v>
      </c>
      <c r="H32" s="9" t="s">
        <v>10</v>
      </c>
    </row>
    <row r="33" spans="1:8" s="10" customFormat="1" ht="60">
      <c r="A33" s="11" t="s">
        <v>71</v>
      </c>
      <c r="B33" s="5" t="s">
        <v>18</v>
      </c>
      <c r="C33" s="12" t="s">
        <v>70</v>
      </c>
      <c r="D33" s="6" t="s">
        <v>19</v>
      </c>
      <c r="E33" s="7">
        <v>1350</v>
      </c>
      <c r="F33" s="7">
        <v>500</v>
      </c>
      <c r="G33" s="8">
        <f t="shared" si="1"/>
        <v>1850</v>
      </c>
      <c r="H33" s="9" t="s">
        <v>10</v>
      </c>
    </row>
    <row r="34" spans="1:8" s="10" customFormat="1" ht="48">
      <c r="A34" s="11" t="s">
        <v>57</v>
      </c>
      <c r="B34" s="5" t="s">
        <v>24</v>
      </c>
      <c r="C34" s="12" t="s">
        <v>72</v>
      </c>
      <c r="D34" s="6" t="s">
        <v>48</v>
      </c>
      <c r="E34" s="7">
        <v>1000</v>
      </c>
      <c r="F34" s="7">
        <v>400</v>
      </c>
      <c r="G34" s="8">
        <f t="shared" si="1"/>
        <v>1400</v>
      </c>
      <c r="H34" s="9" t="s">
        <v>10</v>
      </c>
    </row>
    <row r="35" spans="1:8" s="10" customFormat="1" ht="48">
      <c r="A35" s="11" t="s">
        <v>73</v>
      </c>
      <c r="B35" s="5" t="s">
        <v>18</v>
      </c>
      <c r="C35" s="12" t="s">
        <v>72</v>
      </c>
      <c r="D35" s="6" t="s">
        <v>19</v>
      </c>
      <c r="E35" s="7">
        <v>1350</v>
      </c>
      <c r="F35" s="7">
        <v>500</v>
      </c>
      <c r="G35" s="8">
        <f t="shared" si="1"/>
        <v>1850</v>
      </c>
      <c r="H35" s="9" t="s">
        <v>10</v>
      </c>
    </row>
    <row r="36" spans="1:8" s="10" customFormat="1" ht="60">
      <c r="A36" s="11" t="s">
        <v>35</v>
      </c>
      <c r="B36" s="5" t="s">
        <v>36</v>
      </c>
      <c r="C36" s="12" t="s">
        <v>37</v>
      </c>
      <c r="D36" s="6" t="s">
        <v>372</v>
      </c>
      <c r="E36" s="7">
        <v>13361.85</v>
      </c>
      <c r="F36" s="7">
        <v>600</v>
      </c>
      <c r="G36" s="8">
        <f t="shared" si="0"/>
        <v>13961.85</v>
      </c>
      <c r="H36" s="9" t="s">
        <v>38</v>
      </c>
    </row>
    <row r="37" spans="1:8" s="10" customFormat="1" ht="60">
      <c r="A37" s="11" t="s">
        <v>46</v>
      </c>
      <c r="B37" s="5" t="s">
        <v>24</v>
      </c>
      <c r="C37" s="12" t="s">
        <v>74</v>
      </c>
      <c r="D37" s="6" t="s">
        <v>48</v>
      </c>
      <c r="E37" s="7">
        <v>1000</v>
      </c>
      <c r="F37" s="7">
        <v>400</v>
      </c>
      <c r="G37" s="8">
        <f t="shared" si="0"/>
        <v>1400</v>
      </c>
      <c r="H37" s="9" t="s">
        <v>10</v>
      </c>
    </row>
    <row r="38" spans="1:8" s="10" customFormat="1" ht="60">
      <c r="A38" s="11" t="s">
        <v>49</v>
      </c>
      <c r="B38" s="5" t="s">
        <v>50</v>
      </c>
      <c r="C38" s="12" t="s">
        <v>74</v>
      </c>
      <c r="D38" s="6" t="s">
        <v>51</v>
      </c>
      <c r="E38" s="7">
        <v>1100</v>
      </c>
      <c r="F38" s="7">
        <v>400</v>
      </c>
      <c r="G38" s="8">
        <f t="shared" si="0"/>
        <v>1500</v>
      </c>
      <c r="H38" s="9" t="s">
        <v>10</v>
      </c>
    </row>
    <row r="39" spans="1:8" s="10" customFormat="1" ht="60">
      <c r="A39" s="11" t="s">
        <v>68</v>
      </c>
      <c r="B39" s="5" t="s">
        <v>50</v>
      </c>
      <c r="C39" s="12" t="s">
        <v>74</v>
      </c>
      <c r="D39" s="6" t="s">
        <v>51</v>
      </c>
      <c r="E39" s="7">
        <v>1100</v>
      </c>
      <c r="F39" s="7">
        <v>400</v>
      </c>
      <c r="G39" s="8">
        <f t="shared" si="0"/>
        <v>1500</v>
      </c>
      <c r="H39" s="9" t="s">
        <v>10</v>
      </c>
    </row>
    <row r="40" spans="1:8" s="10" customFormat="1" ht="60">
      <c r="A40" s="11" t="s">
        <v>32</v>
      </c>
      <c r="B40" s="5" t="s">
        <v>33</v>
      </c>
      <c r="C40" s="12" t="s">
        <v>74</v>
      </c>
      <c r="D40" s="6" t="s">
        <v>19</v>
      </c>
      <c r="E40" s="7">
        <v>1350</v>
      </c>
      <c r="F40" s="7">
        <v>500</v>
      </c>
      <c r="G40" s="8">
        <f t="shared" si="0"/>
        <v>1850</v>
      </c>
      <c r="H40" s="9" t="s">
        <v>10</v>
      </c>
    </row>
    <row r="41" spans="1:8" s="10" customFormat="1" ht="60">
      <c r="A41" s="11" t="s">
        <v>75</v>
      </c>
      <c r="B41" s="5" t="s">
        <v>50</v>
      </c>
      <c r="C41" s="12" t="s">
        <v>76</v>
      </c>
      <c r="D41" s="6" t="s">
        <v>51</v>
      </c>
      <c r="E41" s="7">
        <v>1100</v>
      </c>
      <c r="F41" s="7">
        <v>400</v>
      </c>
      <c r="G41" s="8">
        <f t="shared" si="0"/>
        <v>1500</v>
      </c>
      <c r="H41" s="9" t="s">
        <v>10</v>
      </c>
    </row>
    <row r="42" spans="1:8" s="10" customFormat="1" ht="48">
      <c r="A42" s="11" t="s">
        <v>73</v>
      </c>
      <c r="B42" s="5" t="s">
        <v>18</v>
      </c>
      <c r="C42" s="12" t="s">
        <v>77</v>
      </c>
      <c r="D42" s="6" t="s">
        <v>19</v>
      </c>
      <c r="E42" s="7">
        <v>1350</v>
      </c>
      <c r="F42" s="7">
        <v>500</v>
      </c>
      <c r="G42" s="8">
        <f t="shared" si="0"/>
        <v>1850</v>
      </c>
      <c r="H42" s="9" t="s">
        <v>10</v>
      </c>
    </row>
    <row r="43" spans="1:8" s="10" customFormat="1" ht="48">
      <c r="A43" s="11" t="s">
        <v>57</v>
      </c>
      <c r="B43" s="5" t="s">
        <v>24</v>
      </c>
      <c r="C43" s="12" t="s">
        <v>77</v>
      </c>
      <c r="D43" s="6" t="s">
        <v>48</v>
      </c>
      <c r="E43" s="7">
        <v>1000</v>
      </c>
      <c r="F43" s="7">
        <v>400</v>
      </c>
      <c r="G43" s="8">
        <f t="shared" si="0"/>
        <v>1400</v>
      </c>
      <c r="H43" s="9" t="s">
        <v>10</v>
      </c>
    </row>
    <row r="44" spans="1:8" s="10" customFormat="1" ht="48">
      <c r="A44" s="11" t="s">
        <v>49</v>
      </c>
      <c r="B44" s="5" t="s">
        <v>50</v>
      </c>
      <c r="C44" s="12" t="s">
        <v>78</v>
      </c>
      <c r="D44" s="6" t="s">
        <v>51</v>
      </c>
      <c r="E44" s="7">
        <v>1100</v>
      </c>
      <c r="F44" s="7">
        <v>400</v>
      </c>
      <c r="G44" s="8">
        <f t="shared" si="0"/>
        <v>1500</v>
      </c>
      <c r="H44" s="9" t="s">
        <v>10</v>
      </c>
    </row>
    <row r="45" spans="1:8" s="10" customFormat="1" ht="48">
      <c r="A45" s="11" t="s">
        <v>68</v>
      </c>
      <c r="B45" s="5" t="s">
        <v>50</v>
      </c>
      <c r="C45" s="12" t="s">
        <v>78</v>
      </c>
      <c r="D45" s="6" t="s">
        <v>51</v>
      </c>
      <c r="E45" s="7">
        <v>1100</v>
      </c>
      <c r="F45" s="7">
        <v>400</v>
      </c>
      <c r="G45" s="8">
        <f t="shared" si="0"/>
        <v>1500</v>
      </c>
      <c r="H45" s="9" t="s">
        <v>10</v>
      </c>
    </row>
    <row r="46" spans="1:8" s="10" customFormat="1" ht="60">
      <c r="A46" s="11" t="s">
        <v>32</v>
      </c>
      <c r="B46" s="5" t="s">
        <v>33</v>
      </c>
      <c r="C46" s="12" t="s">
        <v>79</v>
      </c>
      <c r="D46" s="6" t="s">
        <v>80</v>
      </c>
      <c r="E46" s="7">
        <v>3491.96</v>
      </c>
      <c r="F46" s="7">
        <v>500</v>
      </c>
      <c r="G46" s="8">
        <f t="shared" si="0"/>
        <v>3991.96</v>
      </c>
      <c r="H46" s="9" t="s">
        <v>38</v>
      </c>
    </row>
    <row r="47" spans="1:8" s="10" customFormat="1" ht="48">
      <c r="A47" s="11" t="s">
        <v>67</v>
      </c>
      <c r="B47" s="5" t="s">
        <v>24</v>
      </c>
      <c r="C47" s="12" t="s">
        <v>201</v>
      </c>
      <c r="D47" s="6" t="s">
        <v>48</v>
      </c>
      <c r="E47" s="7">
        <v>1000</v>
      </c>
      <c r="F47" s="7">
        <v>400</v>
      </c>
      <c r="G47" s="8">
        <f t="shared" si="0"/>
        <v>1400</v>
      </c>
      <c r="H47" s="9" t="s">
        <v>10</v>
      </c>
    </row>
    <row r="48" spans="1:8" s="10" customFormat="1" ht="72">
      <c r="A48" s="11" t="s">
        <v>81</v>
      </c>
      <c r="B48" s="5" t="s">
        <v>82</v>
      </c>
      <c r="C48" s="12" t="s">
        <v>83</v>
      </c>
      <c r="D48" s="6" t="s">
        <v>16</v>
      </c>
      <c r="E48" s="7">
        <v>1400</v>
      </c>
      <c r="F48" s="7">
        <v>300</v>
      </c>
      <c r="G48" s="8">
        <f t="shared" si="0"/>
        <v>1700</v>
      </c>
      <c r="H48" s="9" t="s">
        <v>10</v>
      </c>
    </row>
    <row r="49" spans="1:8" s="10" customFormat="1" ht="72">
      <c r="A49" s="11" t="s">
        <v>84</v>
      </c>
      <c r="B49" s="5" t="s">
        <v>82</v>
      </c>
      <c r="C49" s="12" t="s">
        <v>83</v>
      </c>
      <c r="D49" s="6" t="s">
        <v>16</v>
      </c>
      <c r="E49" s="7">
        <v>1400</v>
      </c>
      <c r="F49" s="7">
        <v>300</v>
      </c>
      <c r="G49" s="8">
        <f t="shared" si="0"/>
        <v>1700</v>
      </c>
      <c r="H49" s="9" t="s">
        <v>10</v>
      </c>
    </row>
    <row r="50" spans="1:8" s="10" customFormat="1" ht="60">
      <c r="A50" s="11" t="s">
        <v>42</v>
      </c>
      <c r="B50" s="5" t="s">
        <v>43</v>
      </c>
      <c r="C50" s="12" t="s">
        <v>85</v>
      </c>
      <c r="D50" s="6" t="s">
        <v>211</v>
      </c>
      <c r="E50" s="7">
        <v>3513.38</v>
      </c>
      <c r="F50" s="7">
        <v>500</v>
      </c>
      <c r="G50" s="8">
        <f t="shared" si="0"/>
        <v>4013.38</v>
      </c>
      <c r="H50" s="9" t="s">
        <v>10</v>
      </c>
    </row>
    <row r="51" spans="1:8" s="10" customFormat="1" ht="72">
      <c r="A51" s="11" t="s">
        <v>42</v>
      </c>
      <c r="B51" s="5" t="s">
        <v>43</v>
      </c>
      <c r="C51" s="12" t="s">
        <v>205</v>
      </c>
      <c r="D51" s="6" t="s">
        <v>53</v>
      </c>
      <c r="E51" s="7">
        <v>1750</v>
      </c>
      <c r="F51" s="7"/>
      <c r="G51" s="8">
        <f t="shared" si="0"/>
        <v>1750</v>
      </c>
      <c r="H51" s="9" t="s">
        <v>10</v>
      </c>
    </row>
    <row r="52" spans="1:8" s="10" customFormat="1" ht="48">
      <c r="A52" s="11" t="s">
        <v>73</v>
      </c>
      <c r="B52" s="5" t="s">
        <v>18</v>
      </c>
      <c r="C52" s="12" t="s">
        <v>206</v>
      </c>
      <c r="D52" s="6" t="s">
        <v>19</v>
      </c>
      <c r="E52" s="7">
        <v>1350</v>
      </c>
      <c r="F52" s="7">
        <v>500</v>
      </c>
      <c r="G52" s="8">
        <f t="shared" si="0"/>
        <v>1850</v>
      </c>
      <c r="H52" s="9" t="s">
        <v>10</v>
      </c>
    </row>
    <row r="53" spans="1:8" s="10" customFormat="1" ht="48">
      <c r="A53" s="11" t="s">
        <v>57</v>
      </c>
      <c r="B53" s="5" t="s">
        <v>24</v>
      </c>
      <c r="C53" s="12" t="s">
        <v>206</v>
      </c>
      <c r="D53" s="6" t="s">
        <v>48</v>
      </c>
      <c r="E53" s="7">
        <v>1000</v>
      </c>
      <c r="F53" s="7">
        <v>400</v>
      </c>
      <c r="G53" s="8">
        <f t="shared" si="0"/>
        <v>1400</v>
      </c>
      <c r="H53" s="9" t="s">
        <v>10</v>
      </c>
    </row>
    <row r="54" spans="1:8" s="10" customFormat="1" ht="72">
      <c r="A54" s="11" t="s">
        <v>94</v>
      </c>
      <c r="B54" s="5" t="s">
        <v>207</v>
      </c>
      <c r="C54" s="12" t="s">
        <v>209</v>
      </c>
      <c r="D54" s="6" t="s">
        <v>208</v>
      </c>
      <c r="E54" s="7">
        <v>700</v>
      </c>
      <c r="F54" s="7">
        <v>300</v>
      </c>
      <c r="G54" s="8">
        <f t="shared" si="0"/>
        <v>1000</v>
      </c>
      <c r="H54" s="9" t="s">
        <v>10</v>
      </c>
    </row>
    <row r="55" spans="1:8" s="10" customFormat="1" ht="72">
      <c r="A55" s="11" t="s">
        <v>42</v>
      </c>
      <c r="B55" s="5" t="s">
        <v>43</v>
      </c>
      <c r="C55" s="12" t="s">
        <v>210</v>
      </c>
      <c r="D55" s="6" t="s">
        <v>41</v>
      </c>
      <c r="E55" s="7">
        <v>1750</v>
      </c>
      <c r="F55" s="7">
        <v>500</v>
      </c>
      <c r="G55" s="8">
        <f t="shared" si="0"/>
        <v>2250</v>
      </c>
      <c r="H55" s="9" t="s">
        <v>10</v>
      </c>
    </row>
    <row r="56" spans="1:8" s="10" customFormat="1" ht="60">
      <c r="A56" s="11" t="s">
        <v>46</v>
      </c>
      <c r="B56" s="5" t="s">
        <v>24</v>
      </c>
      <c r="C56" s="12" t="s">
        <v>212</v>
      </c>
      <c r="D56" s="6" t="s">
        <v>213</v>
      </c>
      <c r="E56" s="7">
        <v>5027.37</v>
      </c>
      <c r="F56" s="7">
        <v>400</v>
      </c>
      <c r="G56" s="8">
        <f t="shared" si="0"/>
        <v>5427.37</v>
      </c>
      <c r="H56" s="9" t="s">
        <v>10</v>
      </c>
    </row>
    <row r="57" spans="1:8" s="10" customFormat="1" ht="48">
      <c r="A57" s="11" t="s">
        <v>67</v>
      </c>
      <c r="B57" s="5" t="s">
        <v>24</v>
      </c>
      <c r="C57" s="12" t="s">
        <v>214</v>
      </c>
      <c r="D57" s="6" t="s">
        <v>48</v>
      </c>
      <c r="E57" s="7">
        <v>1000</v>
      </c>
      <c r="F57" s="7">
        <v>400</v>
      </c>
      <c r="G57" s="8">
        <f t="shared" si="0"/>
        <v>1400</v>
      </c>
      <c r="H57" s="9" t="s">
        <v>10</v>
      </c>
    </row>
    <row r="58" spans="1:8" s="10" customFormat="1" ht="60">
      <c r="A58" s="11" t="s">
        <v>28</v>
      </c>
      <c r="B58" s="5" t="s">
        <v>18</v>
      </c>
      <c r="C58" s="12" t="s">
        <v>215</v>
      </c>
      <c r="D58" s="6" t="s">
        <v>31</v>
      </c>
      <c r="E58" s="7">
        <v>1550</v>
      </c>
      <c r="F58" s="7">
        <v>500</v>
      </c>
      <c r="G58" s="8">
        <f t="shared" si="0"/>
        <v>2050</v>
      </c>
      <c r="H58" s="9" t="s">
        <v>10</v>
      </c>
    </row>
    <row r="59" spans="1:8" s="10" customFormat="1" ht="60">
      <c r="A59" s="11" t="s">
        <v>96</v>
      </c>
      <c r="B59" s="5" t="s">
        <v>175</v>
      </c>
      <c r="C59" s="12" t="s">
        <v>216</v>
      </c>
      <c r="D59" s="6" t="s">
        <v>217</v>
      </c>
      <c r="E59" s="7">
        <v>2850</v>
      </c>
      <c r="F59" s="7">
        <v>300</v>
      </c>
      <c r="G59" s="8">
        <f t="shared" si="0"/>
        <v>3150</v>
      </c>
      <c r="H59" s="9" t="s">
        <v>10</v>
      </c>
    </row>
    <row r="60" spans="1:8" s="10" customFormat="1" ht="48">
      <c r="A60" s="11" t="s">
        <v>32</v>
      </c>
      <c r="B60" s="5" t="s">
        <v>33</v>
      </c>
      <c r="C60" s="12" t="s">
        <v>218</v>
      </c>
      <c r="D60" s="6" t="s">
        <v>41</v>
      </c>
      <c r="E60" s="7">
        <v>1750</v>
      </c>
      <c r="F60" s="7">
        <v>500</v>
      </c>
      <c r="G60" s="8">
        <f t="shared" si="0"/>
        <v>2250</v>
      </c>
      <c r="H60" s="9" t="s">
        <v>10</v>
      </c>
    </row>
    <row r="61" spans="1:8" s="10" customFormat="1" ht="48">
      <c r="A61" s="11" t="s">
        <v>187</v>
      </c>
      <c r="B61" s="5" t="s">
        <v>50</v>
      </c>
      <c r="C61" s="12" t="s">
        <v>219</v>
      </c>
      <c r="D61" s="6" t="s">
        <v>51</v>
      </c>
      <c r="E61" s="7">
        <v>1100</v>
      </c>
      <c r="F61" s="7">
        <v>400</v>
      </c>
      <c r="G61" s="8">
        <f t="shared" si="0"/>
        <v>1500</v>
      </c>
      <c r="H61" s="9" t="s">
        <v>10</v>
      </c>
    </row>
    <row r="62" spans="1:8" s="10" customFormat="1" ht="48">
      <c r="A62" s="11" t="s">
        <v>59</v>
      </c>
      <c r="B62" s="5" t="s">
        <v>18</v>
      </c>
      <c r="C62" s="12" t="s">
        <v>219</v>
      </c>
      <c r="D62" s="6" t="s">
        <v>19</v>
      </c>
      <c r="E62" s="7">
        <v>1350</v>
      </c>
      <c r="F62" s="7">
        <v>500</v>
      </c>
      <c r="G62" s="8">
        <f t="shared" si="0"/>
        <v>1850</v>
      </c>
      <c r="H62" s="9" t="s">
        <v>10</v>
      </c>
    </row>
    <row r="63" spans="1:8" s="10" customFormat="1" ht="60">
      <c r="A63" s="11" t="s">
        <v>35</v>
      </c>
      <c r="B63" s="5" t="s">
        <v>36</v>
      </c>
      <c r="C63" s="12" t="s">
        <v>220</v>
      </c>
      <c r="D63" s="6" t="s">
        <v>221</v>
      </c>
      <c r="E63" s="7">
        <f>4364.12*3</f>
        <v>13092.36</v>
      </c>
      <c r="F63" s="7">
        <v>600</v>
      </c>
      <c r="G63" s="8">
        <f t="shared" si="0"/>
        <v>13692.36</v>
      </c>
      <c r="H63" s="9" t="s">
        <v>10</v>
      </c>
    </row>
    <row r="64" spans="1:8" s="10" customFormat="1" ht="48">
      <c r="A64" s="11" t="s">
        <v>35</v>
      </c>
      <c r="B64" s="5" t="s">
        <v>36</v>
      </c>
      <c r="C64" s="12" t="s">
        <v>222</v>
      </c>
      <c r="D64" s="6" t="s">
        <v>223</v>
      </c>
      <c r="E64" s="7">
        <v>2000</v>
      </c>
      <c r="F64" s="7">
        <v>600</v>
      </c>
      <c r="G64" s="8">
        <f t="shared" si="0"/>
        <v>2600</v>
      </c>
      <c r="H64" s="9" t="s">
        <v>10</v>
      </c>
    </row>
    <row r="65" spans="1:8" s="10" customFormat="1" ht="84">
      <c r="A65" s="11" t="s">
        <v>32</v>
      </c>
      <c r="B65" s="5" t="s">
        <v>33</v>
      </c>
      <c r="C65" s="12" t="s">
        <v>224</v>
      </c>
      <c r="D65" s="6" t="s">
        <v>41</v>
      </c>
      <c r="E65" s="7">
        <v>1750</v>
      </c>
      <c r="F65" s="7">
        <v>500</v>
      </c>
      <c r="G65" s="8">
        <f t="shared" si="0"/>
        <v>2250</v>
      </c>
      <c r="H65" s="9" t="s">
        <v>10</v>
      </c>
    </row>
    <row r="66" spans="1:8" s="10" customFormat="1" ht="60">
      <c r="A66" s="11" t="s">
        <v>32</v>
      </c>
      <c r="B66" s="5" t="s">
        <v>33</v>
      </c>
      <c r="C66" s="12" t="s">
        <v>225</v>
      </c>
      <c r="D66" s="6" t="s">
        <v>226</v>
      </c>
      <c r="E66" s="7">
        <f>3*3442.5</f>
        <v>10327.5</v>
      </c>
      <c r="F66" s="7">
        <v>500</v>
      </c>
      <c r="G66" s="8">
        <f t="shared" si="0"/>
        <v>10827.5</v>
      </c>
      <c r="H66" s="9" t="s">
        <v>10</v>
      </c>
    </row>
    <row r="67" spans="1:8" s="10" customFormat="1" ht="60">
      <c r="A67" s="11" t="s">
        <v>32</v>
      </c>
      <c r="B67" s="5" t="s">
        <v>33</v>
      </c>
      <c r="C67" s="12" t="s">
        <v>212</v>
      </c>
      <c r="D67" s="6" t="s">
        <v>227</v>
      </c>
      <c r="E67" s="7">
        <v>7181.96</v>
      </c>
      <c r="F67" s="7">
        <v>500</v>
      </c>
      <c r="G67" s="8">
        <f t="shared" si="0"/>
        <v>7681.96</v>
      </c>
      <c r="H67" s="9" t="s">
        <v>10</v>
      </c>
    </row>
    <row r="68" spans="1:8" s="10" customFormat="1" ht="60">
      <c r="A68" s="11" t="s">
        <v>67</v>
      </c>
      <c r="B68" s="5" t="s">
        <v>24</v>
      </c>
      <c r="C68" s="12" t="s">
        <v>228</v>
      </c>
      <c r="D68" s="6" t="s">
        <v>229</v>
      </c>
      <c r="E68" s="7">
        <f>2513.68*4</f>
        <v>10054.719999999999</v>
      </c>
      <c r="F68" s="7">
        <v>400</v>
      </c>
      <c r="G68" s="8">
        <f t="shared" si="0"/>
        <v>10454.719999999999</v>
      </c>
      <c r="H68" s="9" t="s">
        <v>10</v>
      </c>
    </row>
    <row r="69" spans="1:8" s="10" customFormat="1" ht="60">
      <c r="A69" s="11" t="s">
        <v>46</v>
      </c>
      <c r="B69" s="5" t="s">
        <v>24</v>
      </c>
      <c r="C69" s="12" t="s">
        <v>230</v>
      </c>
      <c r="D69" s="6" t="s">
        <v>48</v>
      </c>
      <c r="E69" s="7">
        <v>1000</v>
      </c>
      <c r="F69" s="7">
        <v>400</v>
      </c>
      <c r="G69" s="8">
        <f t="shared" si="0"/>
        <v>1400</v>
      </c>
      <c r="H69" s="9" t="s">
        <v>10</v>
      </c>
    </row>
    <row r="70" spans="1:8" s="10" customFormat="1" ht="60">
      <c r="A70" s="11" t="s">
        <v>32</v>
      </c>
      <c r="B70" s="5" t="s">
        <v>33</v>
      </c>
      <c r="C70" s="12" t="s">
        <v>230</v>
      </c>
      <c r="D70" s="6" t="s">
        <v>19</v>
      </c>
      <c r="E70" s="7">
        <v>1350</v>
      </c>
      <c r="F70" s="7">
        <v>500</v>
      </c>
      <c r="G70" s="8">
        <f t="shared" si="0"/>
        <v>1850</v>
      </c>
      <c r="H70" s="9" t="s">
        <v>10</v>
      </c>
    </row>
    <row r="71" spans="1:8" s="10" customFormat="1" ht="60">
      <c r="A71" s="11" t="s">
        <v>57</v>
      </c>
      <c r="B71" s="5" t="s">
        <v>24</v>
      </c>
      <c r="C71" s="12" t="s">
        <v>242</v>
      </c>
      <c r="D71" s="6" t="s">
        <v>48</v>
      </c>
      <c r="E71" s="7">
        <v>1000</v>
      </c>
      <c r="F71" s="7">
        <v>400</v>
      </c>
      <c r="G71" s="8">
        <f t="shared" si="0"/>
        <v>1400</v>
      </c>
      <c r="H71" s="9" t="s">
        <v>10</v>
      </c>
    </row>
    <row r="72" spans="1:8" s="10" customFormat="1" ht="60">
      <c r="A72" s="11" t="s">
        <v>11</v>
      </c>
      <c r="B72" s="5" t="s">
        <v>12</v>
      </c>
      <c r="C72" s="12" t="s">
        <v>241</v>
      </c>
      <c r="D72" s="6" t="s">
        <v>14</v>
      </c>
      <c r="E72" s="7">
        <v>850</v>
      </c>
      <c r="F72" s="7">
        <v>400</v>
      </c>
      <c r="G72" s="8">
        <f t="shared" si="0"/>
        <v>1250</v>
      </c>
      <c r="H72" s="9" t="s">
        <v>10</v>
      </c>
    </row>
    <row r="73" spans="1:8" s="10" customFormat="1" ht="60">
      <c r="A73" s="11" t="s">
        <v>32</v>
      </c>
      <c r="B73" s="5" t="s">
        <v>33</v>
      </c>
      <c r="C73" s="12" t="s">
        <v>243</v>
      </c>
      <c r="D73" s="6" t="s">
        <v>244</v>
      </c>
      <c r="E73" s="7">
        <f>3742*3</f>
        <v>11226</v>
      </c>
      <c r="F73" s="7">
        <v>500</v>
      </c>
      <c r="G73" s="8">
        <f t="shared" si="0"/>
        <v>11726</v>
      </c>
      <c r="H73" s="9" t="s">
        <v>10</v>
      </c>
    </row>
    <row r="74" spans="1:8" s="10" customFormat="1" ht="60">
      <c r="A74" s="11" t="s">
        <v>42</v>
      </c>
      <c r="B74" s="5" t="s">
        <v>43</v>
      </c>
      <c r="C74" s="12" t="s">
        <v>233</v>
      </c>
      <c r="D74" s="6" t="s">
        <v>231</v>
      </c>
      <c r="E74" s="7">
        <f>3723.2*3</f>
        <v>11169.599999999999</v>
      </c>
      <c r="F74" s="7">
        <v>500</v>
      </c>
      <c r="G74" s="8">
        <f t="shared" si="0"/>
        <v>11669.599999999999</v>
      </c>
      <c r="H74" s="9" t="s">
        <v>10</v>
      </c>
    </row>
    <row r="75" spans="1:8" s="10" customFormat="1" ht="60">
      <c r="A75" s="11" t="s">
        <v>232</v>
      </c>
      <c r="B75" s="5" t="s">
        <v>18</v>
      </c>
      <c r="C75" s="12" t="s">
        <v>234</v>
      </c>
      <c r="D75" s="6" t="s">
        <v>235</v>
      </c>
      <c r="E75" s="7">
        <f>3790*3</f>
        <v>11370</v>
      </c>
      <c r="F75" s="7">
        <v>500</v>
      </c>
      <c r="G75" s="8">
        <f t="shared" ref="G75:G122" si="2">+E75+F75</f>
        <v>11870</v>
      </c>
      <c r="H75" s="9" t="s">
        <v>10</v>
      </c>
    </row>
    <row r="76" spans="1:8" s="10" customFormat="1" ht="48">
      <c r="A76" s="11" t="s">
        <v>42</v>
      </c>
      <c r="B76" s="5" t="s">
        <v>43</v>
      </c>
      <c r="C76" s="12" t="s">
        <v>236</v>
      </c>
      <c r="D76" s="6" t="s">
        <v>41</v>
      </c>
      <c r="E76" s="7">
        <v>1750</v>
      </c>
      <c r="F76" s="7">
        <v>500</v>
      </c>
      <c r="G76" s="8">
        <f t="shared" si="2"/>
        <v>2250</v>
      </c>
      <c r="H76" s="9" t="s">
        <v>10</v>
      </c>
    </row>
    <row r="77" spans="1:8" s="10" customFormat="1" ht="72">
      <c r="A77" s="11" t="s">
        <v>8</v>
      </c>
      <c r="B77" s="5" t="s">
        <v>9</v>
      </c>
      <c r="C77" s="12" t="s">
        <v>237</v>
      </c>
      <c r="D77" s="6" t="s">
        <v>16</v>
      </c>
      <c r="E77" s="7">
        <v>1400</v>
      </c>
      <c r="F77" s="7">
        <v>300</v>
      </c>
      <c r="G77" s="8">
        <f t="shared" si="2"/>
        <v>1700</v>
      </c>
      <c r="H77" s="9" t="s">
        <v>10</v>
      </c>
    </row>
    <row r="78" spans="1:8" s="10" customFormat="1" ht="72">
      <c r="A78" s="11" t="s">
        <v>20</v>
      </c>
      <c r="B78" s="5" t="s">
        <v>9</v>
      </c>
      <c r="C78" s="12" t="s">
        <v>237</v>
      </c>
      <c r="D78" s="6" t="s">
        <v>16</v>
      </c>
      <c r="E78" s="7">
        <v>1400</v>
      </c>
      <c r="F78" s="7">
        <v>300</v>
      </c>
      <c r="G78" s="8">
        <f t="shared" si="2"/>
        <v>1700</v>
      </c>
      <c r="H78" s="9" t="s">
        <v>10</v>
      </c>
    </row>
    <row r="79" spans="1:8" s="10" customFormat="1" ht="60">
      <c r="A79" s="11" t="s">
        <v>238</v>
      </c>
      <c r="B79" s="5" t="s">
        <v>12</v>
      </c>
      <c r="C79" s="12" t="s">
        <v>239</v>
      </c>
      <c r="D79" s="6" t="s">
        <v>240</v>
      </c>
      <c r="E79" s="7">
        <f>2457*4</f>
        <v>9828</v>
      </c>
      <c r="F79" s="7">
        <v>400</v>
      </c>
      <c r="G79" s="8">
        <f t="shared" si="2"/>
        <v>10228</v>
      </c>
      <c r="H79" s="9" t="s">
        <v>10</v>
      </c>
    </row>
    <row r="80" spans="1:8" s="10" customFormat="1" ht="48">
      <c r="A80" s="11" t="s">
        <v>75</v>
      </c>
      <c r="B80" s="5" t="s">
        <v>284</v>
      </c>
      <c r="C80" s="12" t="s">
        <v>285</v>
      </c>
      <c r="D80" s="6" t="s">
        <v>51</v>
      </c>
      <c r="E80" s="7">
        <v>1100</v>
      </c>
      <c r="F80" s="7">
        <v>400</v>
      </c>
      <c r="G80" s="8">
        <f t="shared" si="2"/>
        <v>1500</v>
      </c>
      <c r="H80" s="9" t="s">
        <v>10</v>
      </c>
    </row>
    <row r="81" spans="1:8" s="10" customFormat="1" ht="48">
      <c r="A81" s="11" t="s">
        <v>20</v>
      </c>
      <c r="B81" s="5" t="s">
        <v>9</v>
      </c>
      <c r="C81" s="12" t="s">
        <v>286</v>
      </c>
      <c r="D81" s="6" t="s">
        <v>16</v>
      </c>
      <c r="E81" s="7">
        <v>1400</v>
      </c>
      <c r="F81" s="7">
        <v>300</v>
      </c>
      <c r="G81" s="8">
        <f t="shared" si="2"/>
        <v>1700</v>
      </c>
      <c r="H81" s="9" t="s">
        <v>10</v>
      </c>
    </row>
    <row r="82" spans="1:8" s="10" customFormat="1" ht="48">
      <c r="A82" s="11" t="s">
        <v>8</v>
      </c>
      <c r="B82" s="5" t="s">
        <v>9</v>
      </c>
      <c r="C82" s="12" t="s">
        <v>286</v>
      </c>
      <c r="D82" s="6" t="s">
        <v>16</v>
      </c>
      <c r="E82" s="7">
        <v>1400</v>
      </c>
      <c r="F82" s="7">
        <v>300</v>
      </c>
      <c r="G82" s="8">
        <f t="shared" si="2"/>
        <v>1700</v>
      </c>
      <c r="H82" s="9" t="s">
        <v>10</v>
      </c>
    </row>
    <row r="83" spans="1:8" s="10" customFormat="1" ht="60">
      <c r="A83" s="11" t="s">
        <v>75</v>
      </c>
      <c r="B83" s="5" t="s">
        <v>50</v>
      </c>
      <c r="C83" s="12" t="s">
        <v>287</v>
      </c>
      <c r="D83" s="6" t="s">
        <v>51</v>
      </c>
      <c r="E83" s="7">
        <v>1100</v>
      </c>
      <c r="F83" s="7">
        <v>400</v>
      </c>
      <c r="G83" s="8">
        <f t="shared" si="2"/>
        <v>1500</v>
      </c>
      <c r="H83" s="9" t="s">
        <v>10</v>
      </c>
    </row>
    <row r="84" spans="1:8" s="10" customFormat="1" ht="48">
      <c r="A84" s="11" t="s">
        <v>46</v>
      </c>
      <c r="B84" s="5" t="s">
        <v>24</v>
      </c>
      <c r="C84" s="12" t="s">
        <v>288</v>
      </c>
      <c r="D84" s="6" t="s">
        <v>289</v>
      </c>
      <c r="E84" s="7">
        <v>2000</v>
      </c>
      <c r="F84" s="7">
        <v>400</v>
      </c>
      <c r="G84" s="8">
        <f t="shared" si="2"/>
        <v>2400</v>
      </c>
      <c r="H84" s="9" t="s">
        <v>10</v>
      </c>
    </row>
    <row r="85" spans="1:8" s="10" customFormat="1" ht="48">
      <c r="A85" s="11" t="s">
        <v>28</v>
      </c>
      <c r="B85" s="5" t="s">
        <v>18</v>
      </c>
      <c r="C85" s="12" t="s">
        <v>290</v>
      </c>
      <c r="D85" s="6" t="s">
        <v>66</v>
      </c>
      <c r="E85" s="7">
        <v>6200</v>
      </c>
      <c r="F85" s="7">
        <v>500</v>
      </c>
      <c r="G85" s="8">
        <f t="shared" si="2"/>
        <v>6700</v>
      </c>
      <c r="H85" s="9" t="s">
        <v>10</v>
      </c>
    </row>
    <row r="86" spans="1:8" s="10" customFormat="1" ht="60">
      <c r="A86" s="11" t="s">
        <v>42</v>
      </c>
      <c r="B86" s="5" t="s">
        <v>43</v>
      </c>
      <c r="C86" s="12" t="s">
        <v>291</v>
      </c>
      <c r="D86" s="6" t="s">
        <v>63</v>
      </c>
      <c r="E86" s="7">
        <v>1750</v>
      </c>
      <c r="F86" s="7">
        <v>500</v>
      </c>
      <c r="G86" s="8">
        <f t="shared" si="2"/>
        <v>2250</v>
      </c>
      <c r="H86" s="9" t="s">
        <v>10</v>
      </c>
    </row>
    <row r="87" spans="1:8" s="10" customFormat="1" ht="60">
      <c r="A87" s="11" t="s">
        <v>32</v>
      </c>
      <c r="B87" s="5" t="s">
        <v>33</v>
      </c>
      <c r="C87" s="12" t="s">
        <v>292</v>
      </c>
      <c r="D87" s="6" t="s">
        <v>293</v>
      </c>
      <c r="E87" s="7">
        <v>11448</v>
      </c>
      <c r="F87" s="7">
        <v>500</v>
      </c>
      <c r="G87" s="8">
        <f t="shared" si="2"/>
        <v>11948</v>
      </c>
      <c r="H87" s="9" t="s">
        <v>10</v>
      </c>
    </row>
    <row r="88" spans="1:8" s="10" customFormat="1" ht="60">
      <c r="A88" s="11" t="s">
        <v>35</v>
      </c>
      <c r="B88" s="5" t="s">
        <v>36</v>
      </c>
      <c r="C88" s="12" t="s">
        <v>294</v>
      </c>
      <c r="D88" s="6" t="s">
        <v>295</v>
      </c>
      <c r="E88" s="7">
        <v>6400</v>
      </c>
      <c r="F88" s="7">
        <v>600</v>
      </c>
      <c r="G88" s="8">
        <f t="shared" si="2"/>
        <v>7000</v>
      </c>
      <c r="H88" s="9" t="s">
        <v>10</v>
      </c>
    </row>
    <row r="89" spans="1:8" s="10" customFormat="1" ht="48">
      <c r="A89" s="11" t="s">
        <v>75</v>
      </c>
      <c r="B89" s="5" t="s">
        <v>50</v>
      </c>
      <c r="C89" s="12" t="s">
        <v>296</v>
      </c>
      <c r="D89" s="6" t="s">
        <v>297</v>
      </c>
      <c r="E89" s="7">
        <v>2200</v>
      </c>
      <c r="F89" s="7">
        <v>400</v>
      </c>
      <c r="G89" s="8">
        <f t="shared" si="2"/>
        <v>2600</v>
      </c>
      <c r="H89" s="9" t="s">
        <v>10</v>
      </c>
    </row>
    <row r="90" spans="1:8" s="10" customFormat="1" ht="60">
      <c r="A90" s="11" t="s">
        <v>59</v>
      </c>
      <c r="B90" s="5" t="s">
        <v>18</v>
      </c>
      <c r="C90" s="12" t="s">
        <v>298</v>
      </c>
      <c r="D90" s="6" t="s">
        <v>299</v>
      </c>
      <c r="E90" s="7">
        <v>1350</v>
      </c>
      <c r="F90" s="7">
        <v>500</v>
      </c>
      <c r="G90" s="8">
        <f t="shared" si="2"/>
        <v>1850</v>
      </c>
      <c r="H90" s="9" t="s">
        <v>10</v>
      </c>
    </row>
    <row r="91" spans="1:8" s="10" customFormat="1" ht="60">
      <c r="A91" s="11" t="s">
        <v>57</v>
      </c>
      <c r="B91" s="5" t="s">
        <v>24</v>
      </c>
      <c r="C91" s="12" t="s">
        <v>300</v>
      </c>
      <c r="D91" s="6" t="s">
        <v>289</v>
      </c>
      <c r="E91" s="7">
        <v>2000</v>
      </c>
      <c r="F91" s="7">
        <v>400</v>
      </c>
      <c r="G91" s="8">
        <f t="shared" si="2"/>
        <v>2400</v>
      </c>
      <c r="H91" s="9" t="s">
        <v>10</v>
      </c>
    </row>
    <row r="92" spans="1:8" s="10" customFormat="1" ht="48">
      <c r="A92" s="11" t="s">
        <v>94</v>
      </c>
      <c r="B92" s="5" t="s">
        <v>207</v>
      </c>
      <c r="C92" s="12" t="s">
        <v>301</v>
      </c>
      <c r="D92" s="6" t="s">
        <v>208</v>
      </c>
      <c r="E92" s="7">
        <v>700</v>
      </c>
      <c r="F92" s="7">
        <v>300</v>
      </c>
      <c r="G92" s="8">
        <f t="shared" si="2"/>
        <v>1000</v>
      </c>
      <c r="H92" s="9" t="s">
        <v>10</v>
      </c>
    </row>
    <row r="93" spans="1:8" s="10" customFormat="1" ht="60">
      <c r="A93" s="11" t="s">
        <v>54</v>
      </c>
      <c r="B93" s="5" t="s">
        <v>50</v>
      </c>
      <c r="C93" s="12" t="s">
        <v>302</v>
      </c>
      <c r="D93" s="6" t="s">
        <v>51</v>
      </c>
      <c r="E93" s="7">
        <v>1100</v>
      </c>
      <c r="F93" s="7">
        <v>400</v>
      </c>
      <c r="G93" s="8">
        <f t="shared" si="2"/>
        <v>1500</v>
      </c>
      <c r="H93" s="9" t="s">
        <v>10</v>
      </c>
    </row>
    <row r="94" spans="1:8" s="10" customFormat="1" ht="48">
      <c r="A94" s="11" t="s">
        <v>42</v>
      </c>
      <c r="B94" s="5" t="s">
        <v>43</v>
      </c>
      <c r="C94" s="12" t="s">
        <v>303</v>
      </c>
      <c r="D94" s="6" t="s">
        <v>63</v>
      </c>
      <c r="E94" s="7">
        <v>1750</v>
      </c>
      <c r="F94" s="7">
        <v>500</v>
      </c>
      <c r="G94" s="8">
        <f t="shared" si="2"/>
        <v>2250</v>
      </c>
      <c r="H94" s="9" t="s">
        <v>10</v>
      </c>
    </row>
    <row r="95" spans="1:8" s="10" customFormat="1" ht="60">
      <c r="A95" s="11" t="s">
        <v>57</v>
      </c>
      <c r="B95" s="5" t="s">
        <v>24</v>
      </c>
      <c r="C95" s="12" t="s">
        <v>304</v>
      </c>
      <c r="D95" s="6" t="s">
        <v>48</v>
      </c>
      <c r="E95" s="7">
        <v>1000</v>
      </c>
      <c r="F95" s="7">
        <v>400</v>
      </c>
      <c r="G95" s="8">
        <f t="shared" si="2"/>
        <v>1400</v>
      </c>
      <c r="H95" s="9" t="s">
        <v>10</v>
      </c>
    </row>
    <row r="96" spans="1:8" s="10" customFormat="1" ht="60">
      <c r="A96" s="11" t="s">
        <v>73</v>
      </c>
      <c r="B96" s="5" t="s">
        <v>18</v>
      </c>
      <c r="C96" s="12" t="s">
        <v>304</v>
      </c>
      <c r="D96" s="6" t="s">
        <v>19</v>
      </c>
      <c r="E96" s="7">
        <v>1350</v>
      </c>
      <c r="F96" s="7">
        <v>500</v>
      </c>
      <c r="G96" s="8">
        <f t="shared" si="2"/>
        <v>1850</v>
      </c>
      <c r="H96" s="9" t="s">
        <v>10</v>
      </c>
    </row>
    <row r="97" spans="1:8" s="10" customFormat="1" ht="48">
      <c r="A97" s="11" t="s">
        <v>54</v>
      </c>
      <c r="B97" s="5" t="s">
        <v>50</v>
      </c>
      <c r="C97" s="12" t="s">
        <v>305</v>
      </c>
      <c r="D97" s="6" t="s">
        <v>51</v>
      </c>
      <c r="E97" s="7">
        <v>1100</v>
      </c>
      <c r="F97" s="7">
        <v>400</v>
      </c>
      <c r="G97" s="8">
        <f t="shared" si="2"/>
        <v>1500</v>
      </c>
      <c r="H97" s="9" t="s">
        <v>10</v>
      </c>
    </row>
    <row r="98" spans="1:8" s="10" customFormat="1" ht="48">
      <c r="A98" s="11" t="s">
        <v>57</v>
      </c>
      <c r="B98" s="5" t="s">
        <v>24</v>
      </c>
      <c r="C98" s="12" t="s">
        <v>305</v>
      </c>
      <c r="D98" s="6" t="s">
        <v>48</v>
      </c>
      <c r="E98" s="7">
        <v>1000</v>
      </c>
      <c r="F98" s="7">
        <v>400</v>
      </c>
      <c r="G98" s="8">
        <f t="shared" si="2"/>
        <v>1400</v>
      </c>
      <c r="H98" s="9" t="s">
        <v>10</v>
      </c>
    </row>
    <row r="99" spans="1:8" s="10" customFormat="1" ht="72">
      <c r="A99" s="11" t="s">
        <v>232</v>
      </c>
      <c r="B99" s="5" t="s">
        <v>18</v>
      </c>
      <c r="C99" s="12" t="s">
        <v>306</v>
      </c>
      <c r="D99" s="6" t="s">
        <v>307</v>
      </c>
      <c r="E99" s="7">
        <v>2700</v>
      </c>
      <c r="F99" s="7">
        <v>500</v>
      </c>
      <c r="G99" s="8">
        <f t="shared" si="2"/>
        <v>3200</v>
      </c>
      <c r="H99" s="9" t="s">
        <v>10</v>
      </c>
    </row>
    <row r="100" spans="1:8" s="10" customFormat="1" ht="72">
      <c r="A100" s="11" t="s">
        <v>308</v>
      </c>
      <c r="B100" s="5" t="s">
        <v>24</v>
      </c>
      <c r="C100" s="12" t="s">
        <v>306</v>
      </c>
      <c r="D100" s="6" t="s">
        <v>309</v>
      </c>
      <c r="E100" s="7">
        <v>2000</v>
      </c>
      <c r="F100" s="7">
        <v>400</v>
      </c>
      <c r="G100" s="8">
        <f t="shared" si="2"/>
        <v>2400</v>
      </c>
      <c r="H100" s="9" t="s">
        <v>10</v>
      </c>
    </row>
    <row r="101" spans="1:8" s="10" customFormat="1" ht="72">
      <c r="A101" s="11" t="s">
        <v>310</v>
      </c>
      <c r="B101" s="5" t="s">
        <v>12</v>
      </c>
      <c r="C101" s="12" t="s">
        <v>306</v>
      </c>
      <c r="D101" s="6" t="s">
        <v>311</v>
      </c>
      <c r="E101" s="7">
        <v>1700</v>
      </c>
      <c r="F101" s="7">
        <v>400</v>
      </c>
      <c r="G101" s="8">
        <f t="shared" si="2"/>
        <v>2100</v>
      </c>
      <c r="H101" s="9" t="s">
        <v>10</v>
      </c>
    </row>
    <row r="102" spans="1:8" s="10" customFormat="1" ht="48">
      <c r="A102" s="11" t="s">
        <v>312</v>
      </c>
      <c r="B102" s="5" t="s">
        <v>50</v>
      </c>
      <c r="C102" s="12" t="s">
        <v>313</v>
      </c>
      <c r="D102" s="6" t="s">
        <v>56</v>
      </c>
      <c r="E102" s="7">
        <f>1550*3</f>
        <v>4650</v>
      </c>
      <c r="F102" s="7">
        <v>400</v>
      </c>
      <c r="G102" s="8">
        <f t="shared" si="2"/>
        <v>5050</v>
      </c>
      <c r="H102" s="9" t="s">
        <v>10</v>
      </c>
    </row>
    <row r="103" spans="1:8" s="10" customFormat="1" ht="48">
      <c r="A103" s="11" t="s">
        <v>46</v>
      </c>
      <c r="B103" s="5" t="s">
        <v>24</v>
      </c>
      <c r="C103" s="12" t="s">
        <v>314</v>
      </c>
      <c r="D103" s="6" t="s">
        <v>51</v>
      </c>
      <c r="E103" s="7">
        <v>1100</v>
      </c>
      <c r="F103" s="7">
        <v>400</v>
      </c>
      <c r="G103" s="8">
        <f t="shared" si="2"/>
        <v>1500</v>
      </c>
      <c r="H103" s="9" t="s">
        <v>10</v>
      </c>
    </row>
    <row r="104" spans="1:8" s="10" customFormat="1" ht="48">
      <c r="A104" s="11" t="s">
        <v>94</v>
      </c>
      <c r="B104" s="5" t="s">
        <v>207</v>
      </c>
      <c r="C104" s="12" t="s">
        <v>315</v>
      </c>
      <c r="D104" s="6" t="s">
        <v>208</v>
      </c>
      <c r="E104" s="7">
        <v>700</v>
      </c>
      <c r="F104" s="7">
        <v>300</v>
      </c>
      <c r="G104" s="8">
        <f t="shared" si="2"/>
        <v>1000</v>
      </c>
      <c r="H104" s="9" t="s">
        <v>10</v>
      </c>
    </row>
    <row r="105" spans="1:8" s="10" customFormat="1" ht="48">
      <c r="A105" s="11" t="s">
        <v>67</v>
      </c>
      <c r="B105" s="5" t="s">
        <v>24</v>
      </c>
      <c r="C105" s="12" t="s">
        <v>316</v>
      </c>
      <c r="D105" s="6" t="s">
        <v>51</v>
      </c>
      <c r="E105" s="7">
        <v>1100</v>
      </c>
      <c r="F105" s="7">
        <v>400</v>
      </c>
      <c r="G105" s="8">
        <f t="shared" si="2"/>
        <v>1500</v>
      </c>
      <c r="H105" s="9" t="s">
        <v>10</v>
      </c>
    </row>
    <row r="106" spans="1:8" s="10" customFormat="1" ht="48">
      <c r="A106" s="11" t="s">
        <v>96</v>
      </c>
      <c r="B106" s="5" t="s">
        <v>175</v>
      </c>
      <c r="C106" s="12" t="s">
        <v>317</v>
      </c>
      <c r="D106" s="6" t="s">
        <v>318</v>
      </c>
      <c r="E106" s="7">
        <v>2850</v>
      </c>
      <c r="F106" s="7">
        <v>300</v>
      </c>
      <c r="G106" s="8">
        <f t="shared" si="2"/>
        <v>3150</v>
      </c>
      <c r="H106" s="9" t="s">
        <v>10</v>
      </c>
    </row>
    <row r="107" spans="1:8" s="10" customFormat="1" ht="48">
      <c r="A107" s="11" t="s">
        <v>91</v>
      </c>
      <c r="B107" s="5" t="s">
        <v>24</v>
      </c>
      <c r="C107" s="12" t="s">
        <v>319</v>
      </c>
      <c r="D107" s="6" t="s">
        <v>48</v>
      </c>
      <c r="E107" s="7">
        <v>1000</v>
      </c>
      <c r="F107" s="7">
        <v>400</v>
      </c>
      <c r="G107" s="8">
        <f t="shared" si="2"/>
        <v>1400</v>
      </c>
      <c r="H107" s="9" t="s">
        <v>10</v>
      </c>
    </row>
    <row r="108" spans="1:8" s="10" customFormat="1" ht="48">
      <c r="A108" s="11" t="s">
        <v>59</v>
      </c>
      <c r="B108" s="5" t="s">
        <v>18</v>
      </c>
      <c r="C108" s="12" t="s">
        <v>320</v>
      </c>
      <c r="D108" s="6" t="s">
        <v>19</v>
      </c>
      <c r="E108" s="7">
        <v>1350</v>
      </c>
      <c r="F108" s="7">
        <v>500</v>
      </c>
      <c r="G108" s="8">
        <f t="shared" si="2"/>
        <v>1850</v>
      </c>
      <c r="H108" s="9" t="s">
        <v>10</v>
      </c>
    </row>
    <row r="109" spans="1:8" s="10" customFormat="1" ht="48">
      <c r="A109" s="11" t="s">
        <v>94</v>
      </c>
      <c r="B109" s="5" t="s">
        <v>207</v>
      </c>
      <c r="C109" s="12" t="s">
        <v>321</v>
      </c>
      <c r="D109" s="6" t="s">
        <v>208</v>
      </c>
      <c r="E109" s="7">
        <v>700</v>
      </c>
      <c r="F109" s="7">
        <v>300</v>
      </c>
      <c r="G109" s="8">
        <f t="shared" si="2"/>
        <v>1000</v>
      </c>
      <c r="H109" s="9" t="s">
        <v>10</v>
      </c>
    </row>
    <row r="110" spans="1:8" s="10" customFormat="1" ht="72">
      <c r="A110" s="11" t="s">
        <v>59</v>
      </c>
      <c r="B110" s="5" t="s">
        <v>18</v>
      </c>
      <c r="C110" s="12" t="s">
        <v>322</v>
      </c>
      <c r="D110" s="6" t="s">
        <v>30</v>
      </c>
      <c r="E110" s="7">
        <v>3100</v>
      </c>
      <c r="F110" s="7">
        <v>500</v>
      </c>
      <c r="G110" s="8">
        <f t="shared" si="2"/>
        <v>3600</v>
      </c>
      <c r="H110" s="9" t="s">
        <v>10</v>
      </c>
    </row>
    <row r="111" spans="1:8" s="10" customFormat="1" ht="48">
      <c r="A111" s="11" t="s">
        <v>32</v>
      </c>
      <c r="B111" s="5" t="s">
        <v>33</v>
      </c>
      <c r="C111" s="12" t="s">
        <v>323</v>
      </c>
      <c r="D111" s="6" t="s">
        <v>19</v>
      </c>
      <c r="E111" s="7">
        <v>1350</v>
      </c>
      <c r="F111" s="7">
        <v>500</v>
      </c>
      <c r="G111" s="8">
        <f t="shared" si="2"/>
        <v>1850</v>
      </c>
      <c r="H111" s="9" t="s">
        <v>10</v>
      </c>
    </row>
    <row r="112" spans="1:8" s="10" customFormat="1" ht="48">
      <c r="A112" s="11" t="s">
        <v>46</v>
      </c>
      <c r="B112" s="5" t="s">
        <v>24</v>
      </c>
      <c r="C112" s="12" t="s">
        <v>323</v>
      </c>
      <c r="D112" s="6" t="s">
        <v>48</v>
      </c>
      <c r="E112" s="7">
        <v>1000</v>
      </c>
      <c r="F112" s="7">
        <v>400</v>
      </c>
      <c r="G112" s="8">
        <f t="shared" si="2"/>
        <v>1400</v>
      </c>
      <c r="H112" s="9" t="s">
        <v>10</v>
      </c>
    </row>
    <row r="113" spans="1:8" s="10" customFormat="1" ht="48">
      <c r="A113" s="11" t="s">
        <v>32</v>
      </c>
      <c r="B113" s="5" t="s">
        <v>33</v>
      </c>
      <c r="C113" s="12" t="s">
        <v>324</v>
      </c>
      <c r="D113" s="6" t="s">
        <v>19</v>
      </c>
      <c r="E113" s="7">
        <v>1350</v>
      </c>
      <c r="F113" s="7">
        <v>500</v>
      </c>
      <c r="G113" s="8">
        <f t="shared" si="2"/>
        <v>1850</v>
      </c>
      <c r="H113" s="9" t="s">
        <v>10</v>
      </c>
    </row>
    <row r="114" spans="1:8" s="10" customFormat="1" ht="48">
      <c r="A114" s="11" t="s">
        <v>68</v>
      </c>
      <c r="B114" s="5" t="s">
        <v>50</v>
      </c>
      <c r="C114" s="12" t="s">
        <v>324</v>
      </c>
      <c r="D114" s="6" t="s">
        <v>51</v>
      </c>
      <c r="E114" s="7">
        <v>1100</v>
      </c>
      <c r="F114" s="7">
        <v>400</v>
      </c>
      <c r="G114" s="8">
        <f t="shared" si="2"/>
        <v>1500</v>
      </c>
      <c r="H114" s="9" t="s">
        <v>10</v>
      </c>
    </row>
    <row r="115" spans="1:8" s="10" customFormat="1" ht="48">
      <c r="A115" s="11" t="s">
        <v>49</v>
      </c>
      <c r="B115" s="5" t="s">
        <v>50</v>
      </c>
      <c r="C115" s="12" t="s">
        <v>324</v>
      </c>
      <c r="D115" s="6" t="s">
        <v>51</v>
      </c>
      <c r="E115" s="7">
        <v>1100</v>
      </c>
      <c r="F115" s="7">
        <v>400</v>
      </c>
      <c r="G115" s="8">
        <f t="shared" si="2"/>
        <v>1500</v>
      </c>
      <c r="H115" s="9" t="s">
        <v>10</v>
      </c>
    </row>
    <row r="116" spans="1:8" s="10" customFormat="1" ht="48">
      <c r="A116" s="11" t="s">
        <v>75</v>
      </c>
      <c r="B116" s="5" t="s">
        <v>50</v>
      </c>
      <c r="C116" s="12" t="s">
        <v>325</v>
      </c>
      <c r="D116" s="6" t="s">
        <v>51</v>
      </c>
      <c r="E116" s="7">
        <v>1100</v>
      </c>
      <c r="F116" s="7">
        <v>400</v>
      </c>
      <c r="G116" s="8">
        <f t="shared" si="2"/>
        <v>1500</v>
      </c>
      <c r="H116" s="9" t="s">
        <v>10</v>
      </c>
    </row>
    <row r="117" spans="1:8" s="10" customFormat="1" ht="48">
      <c r="A117" s="11" t="s">
        <v>20</v>
      </c>
      <c r="B117" s="5" t="s">
        <v>9</v>
      </c>
      <c r="C117" s="12" t="s">
        <v>326</v>
      </c>
      <c r="D117" s="6" t="s">
        <v>327</v>
      </c>
      <c r="E117" s="7">
        <v>700</v>
      </c>
      <c r="F117" s="7">
        <v>300</v>
      </c>
      <c r="G117" s="8">
        <f t="shared" si="2"/>
        <v>1000</v>
      </c>
      <c r="H117" s="9" t="s">
        <v>10</v>
      </c>
    </row>
    <row r="118" spans="1:8" s="10" customFormat="1" ht="48">
      <c r="A118" s="11" t="s">
        <v>8</v>
      </c>
      <c r="B118" s="5" t="s">
        <v>9</v>
      </c>
      <c r="C118" s="12" t="s">
        <v>326</v>
      </c>
      <c r="D118" s="6" t="s">
        <v>327</v>
      </c>
      <c r="E118" s="7">
        <v>700</v>
      </c>
      <c r="F118" s="7">
        <v>300</v>
      </c>
      <c r="G118" s="8">
        <f t="shared" si="2"/>
        <v>1000</v>
      </c>
      <c r="H118" s="9" t="s">
        <v>10</v>
      </c>
    </row>
    <row r="119" spans="1:8" s="10" customFormat="1" ht="48">
      <c r="A119" s="11" t="s">
        <v>28</v>
      </c>
      <c r="B119" s="5" t="s">
        <v>18</v>
      </c>
      <c r="C119" s="12" t="s">
        <v>328</v>
      </c>
      <c r="D119" s="6" t="s">
        <v>31</v>
      </c>
      <c r="E119" s="7">
        <v>1550</v>
      </c>
      <c r="F119" s="7">
        <v>500</v>
      </c>
      <c r="G119" s="8">
        <f t="shared" si="2"/>
        <v>2050</v>
      </c>
      <c r="H119" s="9" t="s">
        <v>10</v>
      </c>
    </row>
    <row r="120" spans="1:8" s="10" customFormat="1" ht="48">
      <c r="A120" s="11" t="s">
        <v>46</v>
      </c>
      <c r="B120" s="5" t="s">
        <v>24</v>
      </c>
      <c r="C120" s="12" t="s">
        <v>324</v>
      </c>
      <c r="D120" s="6" t="s">
        <v>48</v>
      </c>
      <c r="E120" s="7">
        <v>1000</v>
      </c>
      <c r="F120" s="7">
        <v>400</v>
      </c>
      <c r="G120" s="8">
        <f t="shared" si="2"/>
        <v>1400</v>
      </c>
      <c r="H120" s="9" t="s">
        <v>10</v>
      </c>
    </row>
    <row r="121" spans="1:8" s="10" customFormat="1" ht="60">
      <c r="A121" s="11" t="s">
        <v>46</v>
      </c>
      <c r="B121" s="5" t="s">
        <v>24</v>
      </c>
      <c r="C121" s="12" t="s">
        <v>329</v>
      </c>
      <c r="D121" s="6" t="s">
        <v>309</v>
      </c>
      <c r="E121" s="7">
        <v>2000</v>
      </c>
      <c r="F121" s="7">
        <v>400</v>
      </c>
      <c r="G121" s="8">
        <f t="shared" si="2"/>
        <v>2400</v>
      </c>
      <c r="H121" s="9" t="s">
        <v>10</v>
      </c>
    </row>
    <row r="122" spans="1:8" s="10" customFormat="1" ht="72.75" thickBot="1">
      <c r="A122" s="11" t="s">
        <v>42</v>
      </c>
      <c r="B122" s="5" t="s">
        <v>43</v>
      </c>
      <c r="C122" s="12" t="s">
        <v>330</v>
      </c>
      <c r="D122" s="6" t="s">
        <v>45</v>
      </c>
      <c r="E122" s="7">
        <v>3500</v>
      </c>
      <c r="F122" s="7">
        <v>500</v>
      </c>
      <c r="G122" s="8">
        <f t="shared" si="2"/>
        <v>4000</v>
      </c>
      <c r="H122" s="9" t="s">
        <v>10</v>
      </c>
    </row>
    <row r="123" spans="1:8" s="10" customFormat="1" ht="60">
      <c r="A123" s="11" t="s">
        <v>67</v>
      </c>
      <c r="B123" s="13" t="s">
        <v>24</v>
      </c>
      <c r="C123" s="12" t="s">
        <v>98</v>
      </c>
      <c r="D123" s="14" t="s">
        <v>341</v>
      </c>
      <c r="E123" s="15">
        <f>2583.42*2</f>
        <v>5166.84</v>
      </c>
      <c r="F123" s="15">
        <v>400</v>
      </c>
      <c r="G123" s="24">
        <f>+E123+F123</f>
        <v>5566.84</v>
      </c>
      <c r="H123" s="16" t="s">
        <v>10</v>
      </c>
    </row>
    <row r="124" spans="1:8" s="10" customFormat="1" ht="60">
      <c r="A124" s="11" t="s">
        <v>71</v>
      </c>
      <c r="B124" s="5" t="s">
        <v>18</v>
      </c>
      <c r="C124" s="12" t="s">
        <v>98</v>
      </c>
      <c r="D124" s="6" t="s">
        <v>352</v>
      </c>
      <c r="E124" s="7">
        <f>3690.6*2</f>
        <v>7381.2</v>
      </c>
      <c r="F124" s="7">
        <v>500</v>
      </c>
      <c r="G124" s="8">
        <f>+E124+F124</f>
        <v>7881.2</v>
      </c>
      <c r="H124" s="9" t="s">
        <v>10</v>
      </c>
    </row>
    <row r="125" spans="1:8" s="10" customFormat="1" ht="60">
      <c r="A125" s="11" t="s">
        <v>68</v>
      </c>
      <c r="B125" s="5" t="s">
        <v>50</v>
      </c>
      <c r="C125" s="12" t="s">
        <v>98</v>
      </c>
      <c r="D125" s="6" t="s">
        <v>371</v>
      </c>
      <c r="E125" s="7">
        <f>3321.54*2</f>
        <v>6643.08</v>
      </c>
      <c r="F125" s="7">
        <v>400</v>
      </c>
      <c r="G125" s="8">
        <f t="shared" ref="G125:G188" si="3">+E125+F125</f>
        <v>7043.08</v>
      </c>
      <c r="H125" s="9" t="s">
        <v>10</v>
      </c>
    </row>
    <row r="126" spans="1:8" s="10" customFormat="1" ht="48">
      <c r="A126" s="11" t="s">
        <v>32</v>
      </c>
      <c r="B126" s="5" t="s">
        <v>33</v>
      </c>
      <c r="C126" s="12" t="s">
        <v>100</v>
      </c>
      <c r="D126" s="6" t="s">
        <v>99</v>
      </c>
      <c r="E126" s="7">
        <f>3690.6*3</f>
        <v>11071.8</v>
      </c>
      <c r="F126" s="7">
        <v>500</v>
      </c>
      <c r="G126" s="8">
        <f t="shared" si="3"/>
        <v>11571.8</v>
      </c>
      <c r="H126" s="9" t="s">
        <v>10</v>
      </c>
    </row>
    <row r="127" spans="1:8" s="10" customFormat="1" ht="36">
      <c r="A127" s="11" t="s">
        <v>87</v>
      </c>
      <c r="B127" s="5" t="s">
        <v>102</v>
      </c>
      <c r="C127" s="12" t="s">
        <v>103</v>
      </c>
      <c r="D127" s="6" t="s">
        <v>101</v>
      </c>
      <c r="E127" s="7"/>
      <c r="F127" s="7">
        <v>300</v>
      </c>
      <c r="G127" s="8">
        <f t="shared" si="3"/>
        <v>300</v>
      </c>
      <c r="H127" s="9" t="s">
        <v>10</v>
      </c>
    </row>
    <row r="128" spans="1:8" s="10" customFormat="1" ht="48">
      <c r="A128" s="11" t="s">
        <v>87</v>
      </c>
      <c r="B128" s="5" t="s">
        <v>102</v>
      </c>
      <c r="C128" s="12" t="s">
        <v>104</v>
      </c>
      <c r="D128" s="6" t="s">
        <v>369</v>
      </c>
      <c r="E128" s="7">
        <v>700</v>
      </c>
      <c r="F128" s="7">
        <v>300</v>
      </c>
      <c r="G128" s="8">
        <f t="shared" si="3"/>
        <v>1000</v>
      </c>
      <c r="H128" s="9" t="s">
        <v>10</v>
      </c>
    </row>
    <row r="129" spans="1:8" s="10" customFormat="1" ht="48">
      <c r="A129" s="11" t="s">
        <v>35</v>
      </c>
      <c r="B129" s="5" t="s">
        <v>36</v>
      </c>
      <c r="C129" s="12" t="s">
        <v>105</v>
      </c>
      <c r="D129" s="6" t="s">
        <v>106</v>
      </c>
      <c r="E129" s="7"/>
      <c r="F129" s="7">
        <v>600</v>
      </c>
      <c r="G129" s="8">
        <f t="shared" si="3"/>
        <v>600</v>
      </c>
      <c r="H129" s="9" t="s">
        <v>10</v>
      </c>
    </row>
    <row r="130" spans="1:8" s="10" customFormat="1" ht="60">
      <c r="A130" s="11" t="s">
        <v>35</v>
      </c>
      <c r="B130" s="5" t="s">
        <v>36</v>
      </c>
      <c r="C130" s="12" t="s">
        <v>107</v>
      </c>
      <c r="D130" s="6" t="s">
        <v>106</v>
      </c>
      <c r="E130" s="7"/>
      <c r="F130" s="7">
        <v>600</v>
      </c>
      <c r="G130" s="8">
        <f t="shared" si="3"/>
        <v>600</v>
      </c>
      <c r="H130" s="9" t="s">
        <v>10</v>
      </c>
    </row>
    <row r="131" spans="1:8" s="10" customFormat="1" ht="60">
      <c r="A131" s="11" t="s">
        <v>75</v>
      </c>
      <c r="B131" s="5" t="s">
        <v>50</v>
      </c>
      <c r="C131" s="12" t="s">
        <v>108</v>
      </c>
      <c r="D131" s="6" t="s">
        <v>109</v>
      </c>
      <c r="E131" s="7"/>
      <c r="F131" s="7">
        <v>400</v>
      </c>
      <c r="G131" s="8">
        <f t="shared" si="3"/>
        <v>400</v>
      </c>
      <c r="H131" s="9" t="s">
        <v>10</v>
      </c>
    </row>
    <row r="132" spans="1:8" s="10" customFormat="1" ht="60">
      <c r="A132" s="11" t="s">
        <v>42</v>
      </c>
      <c r="B132" s="5" t="s">
        <v>43</v>
      </c>
      <c r="C132" s="12" t="s">
        <v>110</v>
      </c>
      <c r="D132" s="6" t="s">
        <v>111</v>
      </c>
      <c r="E132" s="7"/>
      <c r="F132" s="7">
        <v>500</v>
      </c>
      <c r="G132" s="8">
        <f t="shared" si="3"/>
        <v>500</v>
      </c>
      <c r="H132" s="9" t="s">
        <v>10</v>
      </c>
    </row>
    <row r="133" spans="1:8" s="10" customFormat="1" ht="48">
      <c r="A133" s="11" t="s">
        <v>42</v>
      </c>
      <c r="B133" s="5" t="s">
        <v>43</v>
      </c>
      <c r="C133" s="12" t="s">
        <v>202</v>
      </c>
      <c r="D133" s="6" t="s">
        <v>111</v>
      </c>
      <c r="E133" s="7"/>
      <c r="F133" s="7">
        <v>500</v>
      </c>
      <c r="G133" s="8">
        <f t="shared" si="3"/>
        <v>500</v>
      </c>
      <c r="H133" s="9" t="s">
        <v>10</v>
      </c>
    </row>
    <row r="134" spans="1:8" s="10" customFormat="1" ht="72">
      <c r="A134" s="11" t="s">
        <v>42</v>
      </c>
      <c r="B134" s="5" t="s">
        <v>43</v>
      </c>
      <c r="C134" s="12" t="s">
        <v>203</v>
      </c>
      <c r="D134" s="6" t="s">
        <v>112</v>
      </c>
      <c r="E134" s="7">
        <v>3500</v>
      </c>
      <c r="F134" s="7">
        <v>500</v>
      </c>
      <c r="G134" s="8">
        <f t="shared" si="3"/>
        <v>4000</v>
      </c>
      <c r="H134" s="9" t="s">
        <v>10</v>
      </c>
    </row>
    <row r="135" spans="1:8" s="10" customFormat="1" ht="48">
      <c r="A135" s="11" t="s">
        <v>42</v>
      </c>
      <c r="B135" s="5" t="s">
        <v>43</v>
      </c>
      <c r="C135" s="12" t="s">
        <v>113</v>
      </c>
      <c r="D135" s="6" t="s">
        <v>111</v>
      </c>
      <c r="E135" s="7"/>
      <c r="F135" s="7">
        <v>500</v>
      </c>
      <c r="G135" s="8">
        <f t="shared" si="3"/>
        <v>500</v>
      </c>
      <c r="H135" s="9" t="s">
        <v>10</v>
      </c>
    </row>
    <row r="136" spans="1:8" s="10" customFormat="1" ht="48">
      <c r="A136" s="11" t="s">
        <v>90</v>
      </c>
      <c r="B136" s="5" t="s">
        <v>18</v>
      </c>
      <c r="C136" s="12" t="s">
        <v>114</v>
      </c>
      <c r="D136" s="6" t="s">
        <v>111</v>
      </c>
      <c r="E136" s="7"/>
      <c r="F136" s="7">
        <v>500</v>
      </c>
      <c r="G136" s="8">
        <f t="shared" si="3"/>
        <v>500</v>
      </c>
      <c r="H136" s="9" t="s">
        <v>10</v>
      </c>
    </row>
    <row r="137" spans="1:8" s="10" customFormat="1" ht="36">
      <c r="A137" s="11" t="s">
        <v>90</v>
      </c>
      <c r="B137" s="5" t="s">
        <v>18</v>
      </c>
      <c r="C137" s="12" t="s">
        <v>115</v>
      </c>
      <c r="D137" s="6" t="s">
        <v>111</v>
      </c>
      <c r="E137" s="7"/>
      <c r="F137" s="7">
        <v>500</v>
      </c>
      <c r="G137" s="8">
        <f t="shared" si="3"/>
        <v>500</v>
      </c>
      <c r="H137" s="9" t="s">
        <v>10</v>
      </c>
    </row>
    <row r="138" spans="1:8" s="10" customFormat="1" ht="48">
      <c r="A138" s="11" t="s">
        <v>90</v>
      </c>
      <c r="B138" s="5" t="s">
        <v>18</v>
      </c>
      <c r="C138" s="12" t="s">
        <v>116</v>
      </c>
      <c r="D138" s="6" t="s">
        <v>111</v>
      </c>
      <c r="E138" s="7"/>
      <c r="F138" s="7">
        <v>500</v>
      </c>
      <c r="G138" s="8">
        <f t="shared" si="3"/>
        <v>500</v>
      </c>
      <c r="H138" s="9" t="s">
        <v>10</v>
      </c>
    </row>
    <row r="139" spans="1:8" s="10" customFormat="1" ht="60">
      <c r="A139" s="11" t="s">
        <v>59</v>
      </c>
      <c r="B139" s="5" t="s">
        <v>18</v>
      </c>
      <c r="C139" s="12" t="s">
        <v>108</v>
      </c>
      <c r="D139" s="6" t="s">
        <v>111</v>
      </c>
      <c r="E139" s="7"/>
      <c r="F139" s="7">
        <v>500</v>
      </c>
      <c r="G139" s="8">
        <f t="shared" si="3"/>
        <v>500</v>
      </c>
      <c r="H139" s="9" t="s">
        <v>10</v>
      </c>
    </row>
    <row r="140" spans="1:8" s="10" customFormat="1" ht="36">
      <c r="A140" s="11" t="s">
        <v>91</v>
      </c>
      <c r="B140" s="5" t="s">
        <v>24</v>
      </c>
      <c r="C140" s="12" t="s">
        <v>117</v>
      </c>
      <c r="D140" s="6" t="s">
        <v>109</v>
      </c>
      <c r="E140" s="7"/>
      <c r="F140" s="7">
        <v>400</v>
      </c>
      <c r="G140" s="8">
        <f t="shared" si="3"/>
        <v>400</v>
      </c>
      <c r="H140" s="9" t="s">
        <v>10</v>
      </c>
    </row>
    <row r="141" spans="1:8" s="10" customFormat="1" ht="48">
      <c r="A141" s="11" t="s">
        <v>35</v>
      </c>
      <c r="B141" s="5" t="s">
        <v>36</v>
      </c>
      <c r="C141" s="12" t="s">
        <v>118</v>
      </c>
      <c r="D141" s="6" t="s">
        <v>106</v>
      </c>
      <c r="E141" s="7"/>
      <c r="F141" s="7">
        <v>600</v>
      </c>
      <c r="G141" s="8">
        <f t="shared" si="3"/>
        <v>600</v>
      </c>
      <c r="H141" s="9" t="s">
        <v>10</v>
      </c>
    </row>
    <row r="142" spans="1:8" s="10" customFormat="1" ht="36">
      <c r="A142" s="11" t="s">
        <v>87</v>
      </c>
      <c r="B142" s="5" t="s">
        <v>102</v>
      </c>
      <c r="C142" s="12" t="s">
        <v>119</v>
      </c>
      <c r="D142" s="6" t="s">
        <v>101</v>
      </c>
      <c r="E142" s="7"/>
      <c r="F142" s="7">
        <v>300</v>
      </c>
      <c r="G142" s="8">
        <f t="shared" si="3"/>
        <v>300</v>
      </c>
      <c r="H142" s="9" t="s">
        <v>10</v>
      </c>
    </row>
    <row r="143" spans="1:8" s="10" customFormat="1" ht="48">
      <c r="A143" s="11" t="s">
        <v>35</v>
      </c>
      <c r="B143" s="5" t="s">
        <v>36</v>
      </c>
      <c r="C143" s="12" t="s">
        <v>120</v>
      </c>
      <c r="D143" s="6" t="s">
        <v>106</v>
      </c>
      <c r="E143" s="7"/>
      <c r="F143" s="7">
        <v>600</v>
      </c>
      <c r="G143" s="8">
        <f t="shared" si="3"/>
        <v>600</v>
      </c>
      <c r="H143" s="9" t="s">
        <v>10</v>
      </c>
    </row>
    <row r="144" spans="1:8" s="10" customFormat="1" ht="24">
      <c r="A144" s="11" t="s">
        <v>35</v>
      </c>
      <c r="B144" s="5" t="s">
        <v>36</v>
      </c>
      <c r="C144" s="12" t="s">
        <v>121</v>
      </c>
      <c r="D144" s="6" t="s">
        <v>106</v>
      </c>
      <c r="E144" s="7"/>
      <c r="F144" s="7">
        <v>600</v>
      </c>
      <c r="G144" s="8">
        <f t="shared" si="3"/>
        <v>600</v>
      </c>
      <c r="H144" s="9" t="s">
        <v>10</v>
      </c>
    </row>
    <row r="145" spans="1:8" s="10" customFormat="1" ht="48">
      <c r="A145" s="11" t="s">
        <v>32</v>
      </c>
      <c r="B145" s="5" t="s">
        <v>33</v>
      </c>
      <c r="C145" s="12" t="s">
        <v>122</v>
      </c>
      <c r="D145" s="6" t="s">
        <v>111</v>
      </c>
      <c r="E145" s="7"/>
      <c r="F145" s="7">
        <v>500</v>
      </c>
      <c r="G145" s="8">
        <f t="shared" si="3"/>
        <v>500</v>
      </c>
      <c r="H145" s="9" t="s">
        <v>10</v>
      </c>
    </row>
    <row r="146" spans="1:8" s="10" customFormat="1" ht="84">
      <c r="A146" s="11" t="s">
        <v>42</v>
      </c>
      <c r="B146" s="5" t="s">
        <v>43</v>
      </c>
      <c r="C146" s="12" t="s">
        <v>123</v>
      </c>
      <c r="D146" s="6" t="s">
        <v>111</v>
      </c>
      <c r="E146" s="7"/>
      <c r="F146" s="7">
        <v>500</v>
      </c>
      <c r="G146" s="8">
        <f t="shared" si="3"/>
        <v>500</v>
      </c>
      <c r="H146" s="9" t="s">
        <v>10</v>
      </c>
    </row>
    <row r="147" spans="1:8" s="10" customFormat="1" ht="72">
      <c r="A147" s="11" t="s">
        <v>42</v>
      </c>
      <c r="B147" s="5" t="s">
        <v>43</v>
      </c>
      <c r="C147" s="12" t="s">
        <v>124</v>
      </c>
      <c r="D147" s="6" t="s">
        <v>111</v>
      </c>
      <c r="E147" s="7"/>
      <c r="F147" s="7">
        <v>500</v>
      </c>
      <c r="G147" s="8">
        <f t="shared" si="3"/>
        <v>500</v>
      </c>
      <c r="H147" s="9" t="s">
        <v>10</v>
      </c>
    </row>
    <row r="148" spans="1:8" s="10" customFormat="1" ht="48">
      <c r="A148" s="11" t="s">
        <v>42</v>
      </c>
      <c r="B148" s="5" t="s">
        <v>43</v>
      </c>
      <c r="C148" s="12" t="s">
        <v>125</v>
      </c>
      <c r="D148" s="6" t="s">
        <v>111</v>
      </c>
      <c r="E148" s="7"/>
      <c r="F148" s="7">
        <v>500</v>
      </c>
      <c r="G148" s="8">
        <f t="shared" si="3"/>
        <v>500</v>
      </c>
      <c r="H148" s="9" t="s">
        <v>10</v>
      </c>
    </row>
    <row r="149" spans="1:8" s="10" customFormat="1" ht="48">
      <c r="A149" s="11" t="s">
        <v>90</v>
      </c>
      <c r="B149" s="5" t="s">
        <v>18</v>
      </c>
      <c r="C149" s="12" t="s">
        <v>126</v>
      </c>
      <c r="D149" s="6" t="s">
        <v>111</v>
      </c>
      <c r="E149" s="7"/>
      <c r="F149" s="7">
        <v>500</v>
      </c>
      <c r="G149" s="8">
        <f t="shared" si="3"/>
        <v>500</v>
      </c>
      <c r="H149" s="9" t="s">
        <v>10</v>
      </c>
    </row>
    <row r="150" spans="1:8" s="10" customFormat="1" ht="36">
      <c r="A150" s="11" t="s">
        <v>90</v>
      </c>
      <c r="B150" s="5" t="s">
        <v>18</v>
      </c>
      <c r="C150" s="12" t="s">
        <v>127</v>
      </c>
      <c r="D150" s="6" t="s">
        <v>111</v>
      </c>
      <c r="E150" s="7"/>
      <c r="F150" s="7">
        <v>500</v>
      </c>
      <c r="G150" s="8">
        <f t="shared" si="3"/>
        <v>500</v>
      </c>
      <c r="H150" s="9" t="s">
        <v>10</v>
      </c>
    </row>
    <row r="151" spans="1:8" s="10" customFormat="1" ht="48">
      <c r="A151" s="11" t="s">
        <v>90</v>
      </c>
      <c r="B151" s="5" t="s">
        <v>18</v>
      </c>
      <c r="C151" s="12" t="s">
        <v>128</v>
      </c>
      <c r="D151" s="6" t="s">
        <v>111</v>
      </c>
      <c r="E151" s="7"/>
      <c r="F151" s="7">
        <v>500</v>
      </c>
      <c r="G151" s="8">
        <f t="shared" si="3"/>
        <v>500</v>
      </c>
      <c r="H151" s="9" t="s">
        <v>10</v>
      </c>
    </row>
    <row r="152" spans="1:8" s="10" customFormat="1" ht="48">
      <c r="A152" s="11" t="s">
        <v>90</v>
      </c>
      <c r="B152" s="5" t="s">
        <v>18</v>
      </c>
      <c r="C152" s="12" t="s">
        <v>129</v>
      </c>
      <c r="D152" s="6" t="s">
        <v>111</v>
      </c>
      <c r="E152" s="7"/>
      <c r="F152" s="7">
        <v>500</v>
      </c>
      <c r="G152" s="8">
        <f t="shared" si="3"/>
        <v>500</v>
      </c>
      <c r="H152" s="9" t="s">
        <v>10</v>
      </c>
    </row>
    <row r="153" spans="1:8" s="10" customFormat="1" ht="96">
      <c r="A153" s="11" t="s">
        <v>17</v>
      </c>
      <c r="B153" s="5" t="s">
        <v>18</v>
      </c>
      <c r="C153" s="12" t="s">
        <v>130</v>
      </c>
      <c r="D153" s="6" t="s">
        <v>111</v>
      </c>
      <c r="E153" s="7"/>
      <c r="F153" s="7">
        <v>500</v>
      </c>
      <c r="G153" s="8">
        <f t="shared" si="3"/>
        <v>500</v>
      </c>
      <c r="H153" s="9" t="s">
        <v>10</v>
      </c>
    </row>
    <row r="154" spans="1:8" s="10" customFormat="1" ht="84">
      <c r="A154" s="11" t="s">
        <v>11</v>
      </c>
      <c r="B154" s="5" t="s">
        <v>12</v>
      </c>
      <c r="C154" s="12" t="s">
        <v>131</v>
      </c>
      <c r="D154" s="6" t="s">
        <v>109</v>
      </c>
      <c r="E154" s="7"/>
      <c r="F154" s="7">
        <v>400</v>
      </c>
      <c r="G154" s="8">
        <f t="shared" si="3"/>
        <v>400</v>
      </c>
      <c r="H154" s="9" t="s">
        <v>10</v>
      </c>
    </row>
    <row r="155" spans="1:8" s="10" customFormat="1" ht="48">
      <c r="A155" s="11" t="s">
        <v>57</v>
      </c>
      <c r="B155" s="5" t="s">
        <v>24</v>
      </c>
      <c r="C155" s="12" t="s">
        <v>132</v>
      </c>
      <c r="D155" s="6" t="s">
        <v>109</v>
      </c>
      <c r="E155" s="7"/>
      <c r="F155" s="7">
        <v>400</v>
      </c>
      <c r="G155" s="8">
        <f t="shared" si="3"/>
        <v>400</v>
      </c>
      <c r="H155" s="9" t="s">
        <v>10</v>
      </c>
    </row>
    <row r="156" spans="1:8" s="10" customFormat="1" ht="36">
      <c r="A156" s="11" t="s">
        <v>87</v>
      </c>
      <c r="B156" s="5" t="s">
        <v>102</v>
      </c>
      <c r="C156" s="12" t="s">
        <v>133</v>
      </c>
      <c r="D156" s="6" t="s">
        <v>101</v>
      </c>
      <c r="E156" s="7"/>
      <c r="F156" s="7">
        <v>300</v>
      </c>
      <c r="G156" s="8">
        <f t="shared" si="3"/>
        <v>300</v>
      </c>
      <c r="H156" s="9" t="s">
        <v>10</v>
      </c>
    </row>
    <row r="157" spans="1:8" s="10" customFormat="1" ht="60">
      <c r="A157" s="11" t="s">
        <v>91</v>
      </c>
      <c r="B157" s="5" t="s">
        <v>24</v>
      </c>
      <c r="C157" s="12" t="s">
        <v>134</v>
      </c>
      <c r="D157" s="6" t="s">
        <v>109</v>
      </c>
      <c r="E157" s="7"/>
      <c r="F157" s="7">
        <v>400</v>
      </c>
      <c r="G157" s="8">
        <f t="shared" si="3"/>
        <v>400</v>
      </c>
      <c r="H157" s="9" t="s">
        <v>10</v>
      </c>
    </row>
    <row r="158" spans="1:8" s="10" customFormat="1" ht="48">
      <c r="A158" s="11" t="s">
        <v>91</v>
      </c>
      <c r="B158" s="5" t="s">
        <v>24</v>
      </c>
      <c r="C158" s="12" t="s">
        <v>135</v>
      </c>
      <c r="D158" s="6" t="s">
        <v>109</v>
      </c>
      <c r="E158" s="7"/>
      <c r="F158" s="7">
        <v>400</v>
      </c>
      <c r="G158" s="8">
        <f t="shared" si="3"/>
        <v>400</v>
      </c>
      <c r="H158" s="9" t="s">
        <v>10</v>
      </c>
    </row>
    <row r="159" spans="1:8" s="10" customFormat="1" ht="60">
      <c r="A159" s="11" t="s">
        <v>28</v>
      </c>
      <c r="B159" s="5" t="s">
        <v>18</v>
      </c>
      <c r="C159" s="12" t="s">
        <v>204</v>
      </c>
      <c r="D159" s="6" t="s">
        <v>31</v>
      </c>
      <c r="E159" s="7">
        <v>1550</v>
      </c>
      <c r="F159" s="7">
        <v>500</v>
      </c>
      <c r="G159" s="8">
        <f t="shared" si="3"/>
        <v>2050</v>
      </c>
      <c r="H159" s="9" t="s">
        <v>10</v>
      </c>
    </row>
    <row r="160" spans="1:8" s="10" customFormat="1" ht="60">
      <c r="A160" s="11" t="s">
        <v>42</v>
      </c>
      <c r="B160" s="5" t="s">
        <v>43</v>
      </c>
      <c r="C160" s="12" t="s">
        <v>136</v>
      </c>
      <c r="D160" s="6" t="s">
        <v>111</v>
      </c>
      <c r="E160" s="7"/>
      <c r="F160" s="7">
        <v>500</v>
      </c>
      <c r="G160" s="8">
        <f t="shared" si="3"/>
        <v>500</v>
      </c>
      <c r="H160" s="9" t="s">
        <v>10</v>
      </c>
    </row>
    <row r="161" spans="1:8" s="10" customFormat="1" ht="48">
      <c r="A161" s="11" t="s">
        <v>92</v>
      </c>
      <c r="B161" s="5" t="s">
        <v>50</v>
      </c>
      <c r="C161" s="12" t="s">
        <v>132</v>
      </c>
      <c r="D161" s="6" t="s">
        <v>111</v>
      </c>
      <c r="E161" s="7"/>
      <c r="F161" s="7">
        <v>400</v>
      </c>
      <c r="G161" s="8">
        <f t="shared" si="3"/>
        <v>400</v>
      </c>
      <c r="H161" s="9" t="s">
        <v>10</v>
      </c>
    </row>
    <row r="162" spans="1:8" s="10" customFormat="1" ht="60">
      <c r="A162" s="11" t="s">
        <v>331</v>
      </c>
      <c r="B162" s="5" t="s">
        <v>18</v>
      </c>
      <c r="C162" s="12" t="s">
        <v>137</v>
      </c>
      <c r="D162" s="6" t="s">
        <v>111</v>
      </c>
      <c r="E162" s="7"/>
      <c r="F162" s="7">
        <v>500</v>
      </c>
      <c r="G162" s="8">
        <f t="shared" si="3"/>
        <v>500</v>
      </c>
      <c r="H162" s="9" t="s">
        <v>10</v>
      </c>
    </row>
    <row r="163" spans="1:8" s="10" customFormat="1" ht="48">
      <c r="A163" s="11" t="s">
        <v>331</v>
      </c>
      <c r="B163" s="5" t="s">
        <v>18</v>
      </c>
      <c r="C163" s="12" t="s">
        <v>138</v>
      </c>
      <c r="D163" s="6" t="s">
        <v>111</v>
      </c>
      <c r="E163" s="7"/>
      <c r="F163" s="7">
        <v>500</v>
      </c>
      <c r="G163" s="8">
        <f t="shared" si="3"/>
        <v>500</v>
      </c>
      <c r="H163" s="9" t="s">
        <v>10</v>
      </c>
    </row>
    <row r="164" spans="1:8" s="10" customFormat="1" ht="60">
      <c r="A164" s="11" t="s">
        <v>42</v>
      </c>
      <c r="B164" s="5" t="s">
        <v>43</v>
      </c>
      <c r="C164" s="12" t="s">
        <v>139</v>
      </c>
      <c r="D164" s="6" t="s">
        <v>45</v>
      </c>
      <c r="E164" s="7">
        <v>3500</v>
      </c>
      <c r="F164" s="7">
        <v>500</v>
      </c>
      <c r="G164" s="8">
        <f t="shared" si="3"/>
        <v>4000</v>
      </c>
      <c r="H164" s="9" t="s">
        <v>10</v>
      </c>
    </row>
    <row r="165" spans="1:8" s="10" customFormat="1" ht="48">
      <c r="A165" s="11" t="s">
        <v>42</v>
      </c>
      <c r="B165" s="5" t="s">
        <v>43</v>
      </c>
      <c r="C165" s="12" t="s">
        <v>140</v>
      </c>
      <c r="D165" s="6" t="s">
        <v>111</v>
      </c>
      <c r="E165" s="7"/>
      <c r="F165" s="7">
        <v>500</v>
      </c>
      <c r="G165" s="8">
        <f t="shared" si="3"/>
        <v>500</v>
      </c>
      <c r="H165" s="9" t="s">
        <v>10</v>
      </c>
    </row>
    <row r="166" spans="1:8" s="10" customFormat="1" ht="48">
      <c r="A166" s="11" t="s">
        <v>91</v>
      </c>
      <c r="B166" s="5" t="s">
        <v>24</v>
      </c>
      <c r="C166" s="12" t="s">
        <v>141</v>
      </c>
      <c r="D166" s="6" t="s">
        <v>109</v>
      </c>
      <c r="E166" s="7"/>
      <c r="F166" s="7">
        <v>400</v>
      </c>
      <c r="G166" s="8">
        <f t="shared" si="3"/>
        <v>400</v>
      </c>
      <c r="H166" s="9" t="s">
        <v>10</v>
      </c>
    </row>
    <row r="167" spans="1:8" s="10" customFormat="1" ht="36">
      <c r="A167" s="11" t="s">
        <v>42</v>
      </c>
      <c r="B167" s="5" t="s">
        <v>43</v>
      </c>
      <c r="C167" s="12" t="s">
        <v>142</v>
      </c>
      <c r="D167" s="6" t="s">
        <v>111</v>
      </c>
      <c r="E167" s="7"/>
      <c r="F167" s="7">
        <v>500</v>
      </c>
      <c r="G167" s="8">
        <f t="shared" si="3"/>
        <v>500</v>
      </c>
      <c r="H167" s="9" t="s">
        <v>10</v>
      </c>
    </row>
    <row r="168" spans="1:8" s="10" customFormat="1" ht="72">
      <c r="A168" s="11" t="s">
        <v>28</v>
      </c>
      <c r="B168" s="5" t="s">
        <v>18</v>
      </c>
      <c r="C168" s="12" t="s">
        <v>144</v>
      </c>
      <c r="D168" s="6" t="s">
        <v>143</v>
      </c>
      <c r="E168" s="7">
        <v>1550</v>
      </c>
      <c r="F168" s="7"/>
      <c r="G168" s="8">
        <f t="shared" si="3"/>
        <v>1550</v>
      </c>
      <c r="H168" s="9" t="s">
        <v>10</v>
      </c>
    </row>
    <row r="169" spans="1:8" s="10" customFormat="1" ht="60">
      <c r="A169" s="11" t="s">
        <v>73</v>
      </c>
      <c r="B169" s="5" t="s">
        <v>18</v>
      </c>
      <c r="C169" s="12" t="s">
        <v>145</v>
      </c>
      <c r="D169" s="6" t="s">
        <v>111</v>
      </c>
      <c r="E169" s="7"/>
      <c r="F169" s="7">
        <v>500</v>
      </c>
      <c r="G169" s="8">
        <f t="shared" si="3"/>
        <v>500</v>
      </c>
      <c r="H169" s="9" t="s">
        <v>10</v>
      </c>
    </row>
    <row r="170" spans="1:8" s="10" customFormat="1" ht="36">
      <c r="A170" s="11" t="s">
        <v>86</v>
      </c>
      <c r="B170" s="5" t="s">
        <v>12</v>
      </c>
      <c r="C170" s="12" t="s">
        <v>146</v>
      </c>
      <c r="D170" s="6" t="s">
        <v>109</v>
      </c>
      <c r="E170" s="7"/>
      <c r="F170" s="7">
        <v>400</v>
      </c>
      <c r="G170" s="8">
        <f t="shared" si="3"/>
        <v>400</v>
      </c>
      <c r="H170" s="9" t="s">
        <v>10</v>
      </c>
    </row>
    <row r="171" spans="1:8" s="10" customFormat="1" ht="36">
      <c r="A171" s="11" t="s">
        <v>35</v>
      </c>
      <c r="B171" s="5" t="s">
        <v>36</v>
      </c>
      <c r="C171" s="12" t="s">
        <v>147</v>
      </c>
      <c r="D171" s="6" t="s">
        <v>106</v>
      </c>
      <c r="E171" s="7"/>
      <c r="F171" s="7">
        <v>600</v>
      </c>
      <c r="G171" s="8">
        <f t="shared" si="3"/>
        <v>600</v>
      </c>
      <c r="H171" s="9" t="s">
        <v>10</v>
      </c>
    </row>
    <row r="172" spans="1:8" s="10" customFormat="1" ht="36">
      <c r="A172" s="11" t="s">
        <v>91</v>
      </c>
      <c r="B172" s="5" t="s">
        <v>24</v>
      </c>
      <c r="C172" s="12" t="s">
        <v>148</v>
      </c>
      <c r="D172" s="6" t="s">
        <v>109</v>
      </c>
      <c r="E172" s="7"/>
      <c r="F172" s="7">
        <v>400</v>
      </c>
      <c r="G172" s="8">
        <f t="shared" si="3"/>
        <v>400</v>
      </c>
      <c r="H172" s="9" t="s">
        <v>10</v>
      </c>
    </row>
    <row r="173" spans="1:8" s="10" customFormat="1" ht="48">
      <c r="A173" s="11" t="s">
        <v>94</v>
      </c>
      <c r="B173" s="5" t="s">
        <v>102</v>
      </c>
      <c r="C173" s="12" t="s">
        <v>95</v>
      </c>
      <c r="D173" s="6" t="s">
        <v>101</v>
      </c>
      <c r="E173" s="7"/>
      <c r="F173" s="7">
        <v>300</v>
      </c>
      <c r="G173" s="8">
        <f t="shared" si="3"/>
        <v>300</v>
      </c>
      <c r="H173" s="9" t="s">
        <v>10</v>
      </c>
    </row>
    <row r="174" spans="1:8" s="10" customFormat="1" ht="72">
      <c r="A174" s="11" t="s">
        <v>35</v>
      </c>
      <c r="B174" s="5" t="s">
        <v>36</v>
      </c>
      <c r="C174" s="12" t="s">
        <v>150</v>
      </c>
      <c r="D174" s="6" t="s">
        <v>149</v>
      </c>
      <c r="E174" s="7">
        <v>1600</v>
      </c>
      <c r="F174" s="7">
        <v>600</v>
      </c>
      <c r="G174" s="8">
        <f t="shared" si="3"/>
        <v>2200</v>
      </c>
      <c r="H174" s="9" t="s">
        <v>10</v>
      </c>
    </row>
    <row r="175" spans="1:8" s="10" customFormat="1" ht="60">
      <c r="A175" s="11" t="s">
        <v>93</v>
      </c>
      <c r="B175" s="5" t="s">
        <v>18</v>
      </c>
      <c r="C175" s="12" t="s">
        <v>151</v>
      </c>
      <c r="D175" s="6" t="s">
        <v>111</v>
      </c>
      <c r="E175" s="7"/>
      <c r="F175" s="7">
        <v>500</v>
      </c>
      <c r="G175" s="8">
        <f t="shared" si="3"/>
        <v>500</v>
      </c>
      <c r="H175" s="9" t="s">
        <v>10</v>
      </c>
    </row>
    <row r="176" spans="1:8" s="10" customFormat="1" ht="48">
      <c r="A176" s="11" t="s">
        <v>73</v>
      </c>
      <c r="B176" s="5" t="s">
        <v>18</v>
      </c>
      <c r="C176" s="12" t="s">
        <v>152</v>
      </c>
      <c r="D176" s="6" t="s">
        <v>111</v>
      </c>
      <c r="E176" s="7"/>
      <c r="F176" s="7">
        <v>500</v>
      </c>
      <c r="G176" s="8">
        <f t="shared" si="3"/>
        <v>500</v>
      </c>
      <c r="H176" s="9" t="s">
        <v>10</v>
      </c>
    </row>
    <row r="177" spans="1:8" s="10" customFormat="1" ht="48">
      <c r="A177" s="11" t="s">
        <v>92</v>
      </c>
      <c r="B177" s="5" t="s">
        <v>50</v>
      </c>
      <c r="C177" s="12" t="s">
        <v>153</v>
      </c>
      <c r="D177" s="6" t="s">
        <v>109</v>
      </c>
      <c r="E177" s="7"/>
      <c r="F177" s="7">
        <v>400</v>
      </c>
      <c r="G177" s="8">
        <f t="shared" si="3"/>
        <v>400</v>
      </c>
      <c r="H177" s="9" t="s">
        <v>10</v>
      </c>
    </row>
    <row r="178" spans="1:8" s="10" customFormat="1" ht="48">
      <c r="A178" s="11" t="s">
        <v>57</v>
      </c>
      <c r="B178" s="5" t="s">
        <v>24</v>
      </c>
      <c r="C178" s="12" t="s">
        <v>153</v>
      </c>
      <c r="D178" s="6" t="s">
        <v>109</v>
      </c>
      <c r="E178" s="7"/>
      <c r="F178" s="7">
        <v>400</v>
      </c>
      <c r="G178" s="8">
        <f t="shared" si="3"/>
        <v>400</v>
      </c>
      <c r="H178" s="9" t="s">
        <v>10</v>
      </c>
    </row>
    <row r="179" spans="1:8" s="10" customFormat="1" ht="36">
      <c r="A179" s="11" t="s">
        <v>87</v>
      </c>
      <c r="B179" s="5" t="s">
        <v>102</v>
      </c>
      <c r="C179" s="12" t="s">
        <v>154</v>
      </c>
      <c r="D179" s="6" t="s">
        <v>101</v>
      </c>
      <c r="E179" s="7"/>
      <c r="F179" s="7">
        <v>300</v>
      </c>
      <c r="G179" s="8">
        <f t="shared" si="3"/>
        <v>300</v>
      </c>
      <c r="H179" s="9" t="s">
        <v>10</v>
      </c>
    </row>
    <row r="180" spans="1:8" s="10" customFormat="1" ht="72">
      <c r="A180" s="11" t="s">
        <v>57</v>
      </c>
      <c r="B180" s="5" t="s">
        <v>24</v>
      </c>
      <c r="C180" s="12" t="s">
        <v>155</v>
      </c>
      <c r="D180" s="6" t="s">
        <v>109</v>
      </c>
      <c r="E180" s="7"/>
      <c r="F180" s="7">
        <v>400</v>
      </c>
      <c r="G180" s="8">
        <f t="shared" si="3"/>
        <v>400</v>
      </c>
      <c r="H180" s="9" t="s">
        <v>10</v>
      </c>
    </row>
    <row r="181" spans="1:8" s="10" customFormat="1" ht="72">
      <c r="A181" s="11" t="s">
        <v>73</v>
      </c>
      <c r="B181" s="5" t="s">
        <v>18</v>
      </c>
      <c r="C181" s="12" t="s">
        <v>155</v>
      </c>
      <c r="D181" s="6" t="s">
        <v>111</v>
      </c>
      <c r="E181" s="7"/>
      <c r="F181" s="7">
        <v>500</v>
      </c>
      <c r="G181" s="8">
        <f t="shared" si="3"/>
        <v>500</v>
      </c>
      <c r="H181" s="9" t="s">
        <v>10</v>
      </c>
    </row>
    <row r="182" spans="1:8" s="10" customFormat="1" ht="48">
      <c r="A182" s="11" t="s">
        <v>96</v>
      </c>
      <c r="B182" s="5" t="s">
        <v>175</v>
      </c>
      <c r="C182" s="12" t="s">
        <v>156</v>
      </c>
      <c r="D182" s="6" t="s">
        <v>101</v>
      </c>
      <c r="E182" s="7"/>
      <c r="F182" s="7">
        <v>300</v>
      </c>
      <c r="G182" s="8">
        <f t="shared" si="3"/>
        <v>300</v>
      </c>
      <c r="H182" s="9" t="s">
        <v>10</v>
      </c>
    </row>
    <row r="183" spans="1:8" s="10" customFormat="1" ht="48">
      <c r="A183" s="11" t="s">
        <v>88</v>
      </c>
      <c r="B183" s="5" t="s">
        <v>24</v>
      </c>
      <c r="C183" s="12" t="s">
        <v>156</v>
      </c>
      <c r="D183" s="6" t="s">
        <v>109</v>
      </c>
      <c r="E183" s="7"/>
      <c r="F183" s="7">
        <v>400</v>
      </c>
      <c r="G183" s="8">
        <f t="shared" si="3"/>
        <v>400</v>
      </c>
      <c r="H183" s="9" t="s">
        <v>10</v>
      </c>
    </row>
    <row r="184" spans="1:8" s="10" customFormat="1" ht="48">
      <c r="A184" s="11" t="s">
        <v>67</v>
      </c>
      <c r="B184" s="5" t="s">
        <v>24</v>
      </c>
      <c r="C184" s="12" t="s">
        <v>156</v>
      </c>
      <c r="D184" s="6" t="s">
        <v>109</v>
      </c>
      <c r="E184" s="7"/>
      <c r="F184" s="7">
        <v>400</v>
      </c>
      <c r="G184" s="8">
        <f t="shared" si="3"/>
        <v>400</v>
      </c>
      <c r="H184" s="9" t="s">
        <v>10</v>
      </c>
    </row>
    <row r="185" spans="1:8" s="10" customFormat="1" ht="48">
      <c r="A185" s="11" t="s">
        <v>71</v>
      </c>
      <c r="B185" s="5" t="s">
        <v>18</v>
      </c>
      <c r="C185" s="12" t="s">
        <v>156</v>
      </c>
      <c r="D185" s="6" t="s">
        <v>111</v>
      </c>
      <c r="E185" s="7"/>
      <c r="F185" s="7">
        <v>500</v>
      </c>
      <c r="G185" s="8">
        <f t="shared" si="3"/>
        <v>500</v>
      </c>
      <c r="H185" s="9" t="s">
        <v>10</v>
      </c>
    </row>
    <row r="186" spans="1:8" s="10" customFormat="1" ht="48">
      <c r="A186" s="11" t="s">
        <v>57</v>
      </c>
      <c r="B186" s="5" t="s">
        <v>24</v>
      </c>
      <c r="C186" s="12" t="s">
        <v>157</v>
      </c>
      <c r="D186" s="6" t="s">
        <v>158</v>
      </c>
      <c r="E186" s="7">
        <v>1000</v>
      </c>
      <c r="F186" s="7">
        <v>400</v>
      </c>
      <c r="G186" s="8">
        <f t="shared" si="3"/>
        <v>1400</v>
      </c>
      <c r="H186" s="9" t="s">
        <v>10</v>
      </c>
    </row>
    <row r="187" spans="1:8" s="10" customFormat="1" ht="48">
      <c r="A187" s="11" t="s">
        <v>73</v>
      </c>
      <c r="B187" s="5" t="s">
        <v>18</v>
      </c>
      <c r="C187" s="12" t="s">
        <v>157</v>
      </c>
      <c r="D187" s="6" t="s">
        <v>159</v>
      </c>
      <c r="E187" s="7">
        <v>1350</v>
      </c>
      <c r="F187" s="7">
        <v>500</v>
      </c>
      <c r="G187" s="8">
        <f t="shared" si="3"/>
        <v>1850</v>
      </c>
      <c r="H187" s="9" t="s">
        <v>10</v>
      </c>
    </row>
    <row r="188" spans="1:8" s="10" customFormat="1" ht="60">
      <c r="A188" s="11" t="s">
        <v>94</v>
      </c>
      <c r="B188" s="5" t="s">
        <v>102</v>
      </c>
      <c r="C188" s="12" t="s">
        <v>160</v>
      </c>
      <c r="D188" s="6" t="s">
        <v>158</v>
      </c>
      <c r="E188" s="7">
        <v>700</v>
      </c>
      <c r="F188" s="7">
        <v>300</v>
      </c>
      <c r="G188" s="8">
        <f t="shared" si="3"/>
        <v>1000</v>
      </c>
      <c r="H188" s="9" t="s">
        <v>10</v>
      </c>
    </row>
    <row r="189" spans="1:8" s="10" customFormat="1" ht="48">
      <c r="A189" s="11" t="s">
        <v>90</v>
      </c>
      <c r="B189" s="5" t="s">
        <v>18</v>
      </c>
      <c r="C189" s="12" t="s">
        <v>161</v>
      </c>
      <c r="D189" s="6" t="s">
        <v>30</v>
      </c>
      <c r="E189" s="7">
        <f>1550*2</f>
        <v>3100</v>
      </c>
      <c r="F189" s="7">
        <v>500</v>
      </c>
      <c r="G189" s="8">
        <f t="shared" ref="G189:G252" si="4">+E189+F189</f>
        <v>3600</v>
      </c>
      <c r="H189" s="9" t="s">
        <v>10</v>
      </c>
    </row>
    <row r="190" spans="1:8" s="10" customFormat="1" ht="48">
      <c r="A190" s="11" t="s">
        <v>27</v>
      </c>
      <c r="B190" s="5" t="s">
        <v>18</v>
      </c>
      <c r="C190" s="12" t="s">
        <v>162</v>
      </c>
      <c r="D190" s="6" t="s">
        <v>111</v>
      </c>
      <c r="E190" s="7"/>
      <c r="F190" s="7">
        <v>500</v>
      </c>
      <c r="G190" s="8">
        <f t="shared" si="4"/>
        <v>500</v>
      </c>
      <c r="H190" s="9" t="s">
        <v>10</v>
      </c>
    </row>
    <row r="191" spans="1:8" s="10" customFormat="1" ht="60">
      <c r="A191" s="11" t="s">
        <v>27</v>
      </c>
      <c r="B191" s="5" t="s">
        <v>18</v>
      </c>
      <c r="C191" s="12" t="s">
        <v>163</v>
      </c>
      <c r="D191" s="6" t="s">
        <v>159</v>
      </c>
      <c r="E191" s="7">
        <v>1350</v>
      </c>
      <c r="F191" s="7">
        <v>500</v>
      </c>
      <c r="G191" s="8">
        <f t="shared" si="4"/>
        <v>1850</v>
      </c>
      <c r="H191" s="9" t="s">
        <v>10</v>
      </c>
    </row>
    <row r="192" spans="1:8" s="10" customFormat="1" ht="60">
      <c r="A192" s="11" t="s">
        <v>89</v>
      </c>
      <c r="B192" s="5" t="s">
        <v>50</v>
      </c>
      <c r="C192" s="12" t="s">
        <v>164</v>
      </c>
      <c r="D192" s="6" t="s">
        <v>109</v>
      </c>
      <c r="E192" s="7"/>
      <c r="F192" s="7">
        <v>400</v>
      </c>
      <c r="G192" s="8">
        <f t="shared" si="4"/>
        <v>400</v>
      </c>
      <c r="H192" s="9" t="s">
        <v>10</v>
      </c>
    </row>
    <row r="193" spans="1:8" s="10" customFormat="1" ht="36">
      <c r="A193" s="11" t="s">
        <v>27</v>
      </c>
      <c r="B193" s="5" t="s">
        <v>18</v>
      </c>
      <c r="C193" s="12" t="s">
        <v>165</v>
      </c>
      <c r="D193" s="6" t="s">
        <v>111</v>
      </c>
      <c r="E193" s="7"/>
      <c r="F193" s="7">
        <v>500</v>
      </c>
      <c r="G193" s="8">
        <f t="shared" si="4"/>
        <v>500</v>
      </c>
      <c r="H193" s="9" t="s">
        <v>10</v>
      </c>
    </row>
    <row r="194" spans="1:8" s="10" customFormat="1" ht="48">
      <c r="A194" s="11" t="s">
        <v>35</v>
      </c>
      <c r="B194" s="5" t="s">
        <v>36</v>
      </c>
      <c r="C194" s="12" t="s">
        <v>166</v>
      </c>
      <c r="D194" s="6" t="s">
        <v>106</v>
      </c>
      <c r="E194" s="7"/>
      <c r="F194" s="7">
        <v>600</v>
      </c>
      <c r="G194" s="8">
        <f t="shared" si="4"/>
        <v>600</v>
      </c>
      <c r="H194" s="9" t="s">
        <v>10</v>
      </c>
    </row>
    <row r="195" spans="1:8" s="10" customFormat="1" ht="36">
      <c r="A195" s="11" t="s">
        <v>35</v>
      </c>
      <c r="B195" s="5" t="s">
        <v>36</v>
      </c>
      <c r="C195" s="12" t="s">
        <v>167</v>
      </c>
      <c r="D195" s="6" t="s">
        <v>106</v>
      </c>
      <c r="E195" s="7"/>
      <c r="F195" s="7">
        <v>600</v>
      </c>
      <c r="G195" s="8">
        <f t="shared" si="4"/>
        <v>600</v>
      </c>
      <c r="H195" s="9" t="s">
        <v>10</v>
      </c>
    </row>
    <row r="196" spans="1:8" s="10" customFormat="1" ht="24">
      <c r="A196" s="11" t="s">
        <v>35</v>
      </c>
      <c r="B196" s="5" t="s">
        <v>36</v>
      </c>
      <c r="C196" s="12" t="s">
        <v>168</v>
      </c>
      <c r="D196" s="6" t="s">
        <v>106</v>
      </c>
      <c r="E196" s="7"/>
      <c r="F196" s="7">
        <v>600</v>
      </c>
      <c r="G196" s="8">
        <f t="shared" si="4"/>
        <v>600</v>
      </c>
      <c r="H196" s="9" t="s">
        <v>10</v>
      </c>
    </row>
    <row r="197" spans="1:8" s="10" customFormat="1" ht="72">
      <c r="A197" s="11" t="s">
        <v>73</v>
      </c>
      <c r="B197" s="5" t="s">
        <v>18</v>
      </c>
      <c r="C197" s="12" t="s">
        <v>169</v>
      </c>
      <c r="D197" s="6" t="s">
        <v>111</v>
      </c>
      <c r="E197" s="7"/>
      <c r="F197" s="7">
        <v>500</v>
      </c>
      <c r="G197" s="8">
        <f t="shared" si="4"/>
        <v>500</v>
      </c>
      <c r="H197" s="9" t="s">
        <v>10</v>
      </c>
    </row>
    <row r="198" spans="1:8" s="10" customFormat="1" ht="60">
      <c r="A198" s="11" t="s">
        <v>42</v>
      </c>
      <c r="B198" s="5" t="s">
        <v>43</v>
      </c>
      <c r="C198" s="12" t="s">
        <v>170</v>
      </c>
      <c r="D198" s="6" t="s">
        <v>111</v>
      </c>
      <c r="E198" s="7"/>
      <c r="F198" s="7">
        <v>500</v>
      </c>
      <c r="G198" s="8">
        <f t="shared" si="4"/>
        <v>500</v>
      </c>
      <c r="H198" s="9" t="s">
        <v>10</v>
      </c>
    </row>
    <row r="199" spans="1:8" s="10" customFormat="1" ht="60">
      <c r="A199" s="11" t="s">
        <v>42</v>
      </c>
      <c r="B199" s="5" t="s">
        <v>43</v>
      </c>
      <c r="C199" s="12" t="s">
        <v>171</v>
      </c>
      <c r="D199" s="6" t="s">
        <v>111</v>
      </c>
      <c r="E199" s="7"/>
      <c r="F199" s="7">
        <v>500</v>
      </c>
      <c r="G199" s="8">
        <f t="shared" si="4"/>
        <v>500</v>
      </c>
      <c r="H199" s="9" t="s">
        <v>10</v>
      </c>
    </row>
    <row r="200" spans="1:8" s="10" customFormat="1" ht="72">
      <c r="A200" s="11" t="s">
        <v>42</v>
      </c>
      <c r="B200" s="5" t="s">
        <v>43</v>
      </c>
      <c r="C200" s="12" t="s">
        <v>172</v>
      </c>
      <c r="D200" s="6" t="s">
        <v>111</v>
      </c>
      <c r="E200" s="7"/>
      <c r="F200" s="7">
        <v>500</v>
      </c>
      <c r="G200" s="8">
        <f t="shared" si="4"/>
        <v>500</v>
      </c>
      <c r="H200" s="9" t="s">
        <v>10</v>
      </c>
    </row>
    <row r="201" spans="1:8" s="10" customFormat="1" ht="48">
      <c r="A201" s="11" t="s">
        <v>23</v>
      </c>
      <c r="B201" s="5" t="s">
        <v>24</v>
      </c>
      <c r="C201" s="12" t="s">
        <v>173</v>
      </c>
      <c r="D201" s="6" t="s">
        <v>109</v>
      </c>
      <c r="E201" s="7"/>
      <c r="F201" s="7">
        <v>400</v>
      </c>
      <c r="G201" s="8">
        <f t="shared" si="4"/>
        <v>400</v>
      </c>
      <c r="H201" s="9" t="s">
        <v>10</v>
      </c>
    </row>
    <row r="202" spans="1:8" s="10" customFormat="1" ht="36">
      <c r="A202" s="11" t="s">
        <v>97</v>
      </c>
      <c r="B202" s="5" t="s">
        <v>50</v>
      </c>
      <c r="C202" s="12" t="s">
        <v>174</v>
      </c>
      <c r="D202" s="6" t="s">
        <v>109</v>
      </c>
      <c r="E202" s="7"/>
      <c r="F202" s="7">
        <v>400</v>
      </c>
      <c r="G202" s="8">
        <f t="shared" si="4"/>
        <v>400</v>
      </c>
      <c r="H202" s="9" t="s">
        <v>10</v>
      </c>
    </row>
    <row r="203" spans="1:8" s="10" customFormat="1" ht="48">
      <c r="A203" s="11" t="s">
        <v>90</v>
      </c>
      <c r="B203" s="5" t="s">
        <v>18</v>
      </c>
      <c r="C203" s="12" t="s">
        <v>249</v>
      </c>
      <c r="D203" s="6" t="s">
        <v>111</v>
      </c>
      <c r="E203" s="7"/>
      <c r="F203" s="7">
        <v>500</v>
      </c>
      <c r="G203" s="8">
        <f t="shared" si="4"/>
        <v>500</v>
      </c>
      <c r="H203" s="9" t="s">
        <v>10</v>
      </c>
    </row>
    <row r="204" spans="1:8" s="10" customFormat="1" ht="36">
      <c r="A204" s="11" t="s">
        <v>90</v>
      </c>
      <c r="B204" s="5" t="s">
        <v>18</v>
      </c>
      <c r="C204" s="12" t="s">
        <v>250</v>
      </c>
      <c r="D204" s="6" t="s">
        <v>111</v>
      </c>
      <c r="E204" s="7"/>
      <c r="F204" s="7">
        <v>500</v>
      </c>
      <c r="G204" s="8">
        <f t="shared" si="4"/>
        <v>500</v>
      </c>
      <c r="H204" s="9" t="s">
        <v>10</v>
      </c>
    </row>
    <row r="205" spans="1:8" s="10" customFormat="1" ht="36">
      <c r="A205" s="11" t="s">
        <v>23</v>
      </c>
      <c r="B205" s="5" t="s">
        <v>24</v>
      </c>
      <c r="C205" s="12" t="s">
        <v>174</v>
      </c>
      <c r="D205" s="6" t="s">
        <v>109</v>
      </c>
      <c r="E205" s="7"/>
      <c r="F205" s="7">
        <v>400</v>
      </c>
      <c r="G205" s="8">
        <f t="shared" si="4"/>
        <v>400</v>
      </c>
      <c r="H205" s="9" t="s">
        <v>10</v>
      </c>
    </row>
    <row r="206" spans="1:8" s="10" customFormat="1" ht="60">
      <c r="A206" s="11" t="s">
        <v>59</v>
      </c>
      <c r="B206" s="5" t="s">
        <v>18</v>
      </c>
      <c r="C206" s="12" t="s">
        <v>251</v>
      </c>
      <c r="D206" s="6" t="s">
        <v>111</v>
      </c>
      <c r="E206" s="7"/>
      <c r="F206" s="7">
        <v>500</v>
      </c>
      <c r="G206" s="8">
        <f t="shared" si="4"/>
        <v>500</v>
      </c>
      <c r="H206" s="9" t="s">
        <v>10</v>
      </c>
    </row>
    <row r="207" spans="1:8" s="10" customFormat="1" ht="60">
      <c r="A207" s="11" t="s">
        <v>75</v>
      </c>
      <c r="B207" s="5" t="s">
        <v>50</v>
      </c>
      <c r="C207" s="12" t="s">
        <v>252</v>
      </c>
      <c r="D207" s="6" t="s">
        <v>109</v>
      </c>
      <c r="E207" s="7"/>
      <c r="F207" s="7">
        <v>400</v>
      </c>
      <c r="G207" s="8">
        <f t="shared" si="4"/>
        <v>400</v>
      </c>
      <c r="H207" s="9" t="s">
        <v>10</v>
      </c>
    </row>
    <row r="208" spans="1:8" s="10" customFormat="1" ht="36">
      <c r="A208" s="11" t="s">
        <v>91</v>
      </c>
      <c r="B208" s="5" t="s">
        <v>24</v>
      </c>
      <c r="C208" s="12" t="s">
        <v>253</v>
      </c>
      <c r="D208" s="6" t="s">
        <v>109</v>
      </c>
      <c r="E208" s="7"/>
      <c r="F208" s="7">
        <v>400</v>
      </c>
      <c r="G208" s="8">
        <f t="shared" si="4"/>
        <v>400</v>
      </c>
      <c r="H208" s="9" t="s">
        <v>10</v>
      </c>
    </row>
    <row r="209" spans="1:8" s="10" customFormat="1" ht="36">
      <c r="A209" s="11" t="s">
        <v>96</v>
      </c>
      <c r="B209" s="5" t="s">
        <v>175</v>
      </c>
      <c r="C209" s="12" t="s">
        <v>254</v>
      </c>
      <c r="D209" s="6" t="s">
        <v>101</v>
      </c>
      <c r="E209" s="7"/>
      <c r="F209" s="7">
        <v>300</v>
      </c>
      <c r="G209" s="8">
        <f t="shared" si="4"/>
        <v>300</v>
      </c>
      <c r="H209" s="9" t="s">
        <v>10</v>
      </c>
    </row>
    <row r="210" spans="1:8" s="10" customFormat="1" ht="60">
      <c r="A210" s="11" t="s">
        <v>42</v>
      </c>
      <c r="B210" s="5" t="s">
        <v>43</v>
      </c>
      <c r="C210" s="12" t="s">
        <v>255</v>
      </c>
      <c r="D210" s="6" t="s">
        <v>111</v>
      </c>
      <c r="E210" s="7"/>
      <c r="F210" s="7">
        <v>500</v>
      </c>
      <c r="G210" s="8">
        <f t="shared" si="4"/>
        <v>500</v>
      </c>
      <c r="H210" s="9" t="s">
        <v>10</v>
      </c>
    </row>
    <row r="211" spans="1:8" s="10" customFormat="1" ht="36">
      <c r="A211" s="11" t="s">
        <v>87</v>
      </c>
      <c r="B211" s="5" t="s">
        <v>102</v>
      </c>
      <c r="C211" s="12" t="s">
        <v>256</v>
      </c>
      <c r="D211" s="6" t="s">
        <v>101</v>
      </c>
      <c r="E211" s="7"/>
      <c r="F211" s="7">
        <v>300</v>
      </c>
      <c r="G211" s="8">
        <f t="shared" si="4"/>
        <v>300</v>
      </c>
      <c r="H211" s="9" t="s">
        <v>10</v>
      </c>
    </row>
    <row r="212" spans="1:8" s="10" customFormat="1" ht="60">
      <c r="A212" s="11" t="s">
        <v>32</v>
      </c>
      <c r="B212" s="5" t="s">
        <v>33</v>
      </c>
      <c r="C212" s="12" t="s">
        <v>245</v>
      </c>
      <c r="D212" s="6" t="s">
        <v>111</v>
      </c>
      <c r="E212" s="7"/>
      <c r="F212" s="7">
        <v>500</v>
      </c>
      <c r="G212" s="8">
        <f t="shared" si="4"/>
        <v>500</v>
      </c>
      <c r="H212" s="9" t="s">
        <v>10</v>
      </c>
    </row>
    <row r="213" spans="1:8" s="10" customFormat="1" ht="48">
      <c r="A213" s="11" t="s">
        <v>35</v>
      </c>
      <c r="B213" s="5" t="s">
        <v>36</v>
      </c>
      <c r="C213" s="12" t="s">
        <v>257</v>
      </c>
      <c r="D213" s="6" t="s">
        <v>106</v>
      </c>
      <c r="E213" s="7"/>
      <c r="F213" s="7">
        <v>600</v>
      </c>
      <c r="G213" s="8">
        <f t="shared" si="4"/>
        <v>600</v>
      </c>
      <c r="H213" s="9" t="s">
        <v>10</v>
      </c>
    </row>
    <row r="214" spans="1:8" s="10" customFormat="1" ht="36">
      <c r="A214" s="11" t="s">
        <v>35</v>
      </c>
      <c r="B214" s="5" t="s">
        <v>36</v>
      </c>
      <c r="C214" s="12" t="s">
        <v>258</v>
      </c>
      <c r="D214" s="6" t="s">
        <v>106</v>
      </c>
      <c r="E214" s="7"/>
      <c r="F214" s="7">
        <v>600</v>
      </c>
      <c r="G214" s="8">
        <f t="shared" si="4"/>
        <v>600</v>
      </c>
      <c r="H214" s="9" t="s">
        <v>10</v>
      </c>
    </row>
    <row r="215" spans="1:8" s="10" customFormat="1" ht="48">
      <c r="A215" s="11" t="s">
        <v>91</v>
      </c>
      <c r="B215" s="5" t="s">
        <v>24</v>
      </c>
      <c r="C215" s="12" t="s">
        <v>259</v>
      </c>
      <c r="D215" s="6" t="s">
        <v>109</v>
      </c>
      <c r="E215" s="7"/>
      <c r="F215" s="7">
        <v>400</v>
      </c>
      <c r="G215" s="8">
        <f t="shared" si="4"/>
        <v>400</v>
      </c>
      <c r="H215" s="9" t="s">
        <v>10</v>
      </c>
    </row>
    <row r="216" spans="1:8" s="10" customFormat="1" ht="48">
      <c r="A216" s="11" t="s">
        <v>90</v>
      </c>
      <c r="B216" s="5" t="s">
        <v>18</v>
      </c>
      <c r="C216" s="12" t="s">
        <v>259</v>
      </c>
      <c r="D216" s="6" t="s">
        <v>111</v>
      </c>
      <c r="E216" s="7"/>
      <c r="F216" s="7">
        <v>500</v>
      </c>
      <c r="G216" s="8">
        <f t="shared" si="4"/>
        <v>500</v>
      </c>
      <c r="H216" s="9" t="s">
        <v>10</v>
      </c>
    </row>
    <row r="217" spans="1:8" s="10" customFormat="1" ht="36">
      <c r="A217" s="11" t="s">
        <v>97</v>
      </c>
      <c r="B217" s="5" t="s">
        <v>50</v>
      </c>
      <c r="C217" s="12" t="s">
        <v>260</v>
      </c>
      <c r="D217" s="6" t="s">
        <v>109</v>
      </c>
      <c r="E217" s="7"/>
      <c r="F217" s="7">
        <v>400</v>
      </c>
      <c r="G217" s="8">
        <f t="shared" si="4"/>
        <v>400</v>
      </c>
      <c r="H217" s="9" t="s">
        <v>10</v>
      </c>
    </row>
    <row r="218" spans="1:8" s="10" customFormat="1" ht="60">
      <c r="A218" s="11" t="s">
        <v>49</v>
      </c>
      <c r="B218" s="5" t="s">
        <v>50</v>
      </c>
      <c r="C218" s="12" t="s">
        <v>261</v>
      </c>
      <c r="D218" s="6" t="s">
        <v>109</v>
      </c>
      <c r="E218" s="7"/>
      <c r="F218" s="7">
        <v>400</v>
      </c>
      <c r="G218" s="8">
        <f t="shared" si="4"/>
        <v>400</v>
      </c>
      <c r="H218" s="9" t="s">
        <v>10</v>
      </c>
    </row>
    <row r="219" spans="1:8" s="10" customFormat="1" ht="60">
      <c r="A219" s="11" t="s">
        <v>88</v>
      </c>
      <c r="B219" s="5" t="s">
        <v>24</v>
      </c>
      <c r="C219" s="12" t="s">
        <v>261</v>
      </c>
      <c r="D219" s="6" t="s">
        <v>109</v>
      </c>
      <c r="E219" s="7"/>
      <c r="F219" s="7">
        <v>400</v>
      </c>
      <c r="G219" s="8">
        <f t="shared" si="4"/>
        <v>400</v>
      </c>
      <c r="H219" s="9" t="s">
        <v>10</v>
      </c>
    </row>
    <row r="220" spans="1:8" s="10" customFormat="1" ht="60">
      <c r="A220" s="11" t="s">
        <v>68</v>
      </c>
      <c r="B220" s="5" t="s">
        <v>50</v>
      </c>
      <c r="C220" s="12" t="s">
        <v>261</v>
      </c>
      <c r="D220" s="6" t="s">
        <v>109</v>
      </c>
      <c r="E220" s="7"/>
      <c r="F220" s="7">
        <v>400</v>
      </c>
      <c r="G220" s="8">
        <f t="shared" si="4"/>
        <v>400</v>
      </c>
      <c r="H220" s="9" t="s">
        <v>10</v>
      </c>
    </row>
    <row r="221" spans="1:8" s="10" customFormat="1" ht="48">
      <c r="A221" s="11" t="s">
        <v>73</v>
      </c>
      <c r="B221" s="5" t="s">
        <v>18</v>
      </c>
      <c r="C221" s="12" t="s">
        <v>262</v>
      </c>
      <c r="D221" s="6" t="s">
        <v>111</v>
      </c>
      <c r="E221" s="7"/>
      <c r="F221" s="7">
        <v>500</v>
      </c>
      <c r="G221" s="8">
        <f t="shared" si="4"/>
        <v>500</v>
      </c>
      <c r="H221" s="9" t="s">
        <v>10</v>
      </c>
    </row>
    <row r="222" spans="1:8" s="10" customFormat="1" ht="48">
      <c r="A222" s="11" t="s">
        <v>42</v>
      </c>
      <c r="B222" s="5" t="s">
        <v>43</v>
      </c>
      <c r="C222" s="12" t="s">
        <v>263</v>
      </c>
      <c r="D222" s="6" t="s">
        <v>111</v>
      </c>
      <c r="E222" s="7"/>
      <c r="F222" s="7">
        <v>500</v>
      </c>
      <c r="G222" s="8">
        <f t="shared" si="4"/>
        <v>500</v>
      </c>
      <c r="H222" s="9" t="s">
        <v>10</v>
      </c>
    </row>
    <row r="223" spans="1:8" s="10" customFormat="1" ht="36">
      <c r="A223" s="11" t="s">
        <v>90</v>
      </c>
      <c r="B223" s="5" t="s">
        <v>18</v>
      </c>
      <c r="C223" s="12" t="s">
        <v>258</v>
      </c>
      <c r="D223" s="6" t="s">
        <v>111</v>
      </c>
      <c r="E223" s="7"/>
      <c r="F223" s="7">
        <v>500</v>
      </c>
      <c r="G223" s="8">
        <f t="shared" si="4"/>
        <v>500</v>
      </c>
      <c r="H223" s="9" t="s">
        <v>10</v>
      </c>
    </row>
    <row r="224" spans="1:8" s="10" customFormat="1" ht="48">
      <c r="A224" s="11" t="s">
        <v>90</v>
      </c>
      <c r="B224" s="5" t="s">
        <v>18</v>
      </c>
      <c r="C224" s="12" t="s">
        <v>257</v>
      </c>
      <c r="D224" s="6" t="s">
        <v>111</v>
      </c>
      <c r="E224" s="7"/>
      <c r="F224" s="7">
        <v>500</v>
      </c>
      <c r="G224" s="8">
        <f t="shared" si="4"/>
        <v>500</v>
      </c>
      <c r="H224" s="9" t="s">
        <v>10</v>
      </c>
    </row>
    <row r="225" spans="1:8" s="10" customFormat="1" ht="60">
      <c r="A225" s="11" t="s">
        <v>88</v>
      </c>
      <c r="B225" s="5" t="s">
        <v>24</v>
      </c>
      <c r="C225" s="12" t="s">
        <v>264</v>
      </c>
      <c r="D225" s="6" t="s">
        <v>109</v>
      </c>
      <c r="E225" s="7"/>
      <c r="F225" s="7">
        <v>400</v>
      </c>
      <c r="G225" s="8">
        <f t="shared" si="4"/>
        <v>400</v>
      </c>
      <c r="H225" s="9" t="s">
        <v>10</v>
      </c>
    </row>
    <row r="226" spans="1:8" s="10" customFormat="1" ht="48">
      <c r="A226" s="11" t="s">
        <v>42</v>
      </c>
      <c r="B226" s="5" t="s">
        <v>43</v>
      </c>
      <c r="C226" s="12" t="s">
        <v>265</v>
      </c>
      <c r="D226" s="6" t="s">
        <v>111</v>
      </c>
      <c r="E226" s="7"/>
      <c r="F226" s="7">
        <v>500</v>
      </c>
      <c r="G226" s="8">
        <f t="shared" si="4"/>
        <v>500</v>
      </c>
      <c r="H226" s="9" t="s">
        <v>10</v>
      </c>
    </row>
    <row r="227" spans="1:8" s="10" customFormat="1" ht="60">
      <c r="A227" s="11" t="s">
        <v>28</v>
      </c>
      <c r="B227" s="5" t="s">
        <v>18</v>
      </c>
      <c r="C227" s="12" t="s">
        <v>266</v>
      </c>
      <c r="D227" s="6" t="s">
        <v>111</v>
      </c>
      <c r="E227" s="7"/>
      <c r="F227" s="7">
        <v>500</v>
      </c>
      <c r="G227" s="8">
        <f t="shared" si="4"/>
        <v>500</v>
      </c>
      <c r="H227" s="9" t="s">
        <v>10</v>
      </c>
    </row>
    <row r="228" spans="1:8" s="10" customFormat="1" ht="48">
      <c r="A228" s="11" t="s">
        <v>90</v>
      </c>
      <c r="B228" s="5" t="s">
        <v>18</v>
      </c>
      <c r="C228" s="12" t="s">
        <v>267</v>
      </c>
      <c r="D228" s="6" t="s">
        <v>111</v>
      </c>
      <c r="E228" s="7"/>
      <c r="F228" s="7">
        <v>500</v>
      </c>
      <c r="G228" s="8">
        <f t="shared" si="4"/>
        <v>500</v>
      </c>
      <c r="H228" s="9" t="s">
        <v>10</v>
      </c>
    </row>
    <row r="229" spans="1:8" s="10" customFormat="1" ht="48">
      <c r="A229" s="11" t="s">
        <v>91</v>
      </c>
      <c r="B229" s="5" t="s">
        <v>24</v>
      </c>
      <c r="C229" s="12" t="s">
        <v>268</v>
      </c>
      <c r="D229" s="6" t="s">
        <v>109</v>
      </c>
      <c r="E229" s="7"/>
      <c r="F229" s="7">
        <v>400</v>
      </c>
      <c r="G229" s="8">
        <f t="shared" si="4"/>
        <v>400</v>
      </c>
      <c r="H229" s="9" t="s">
        <v>10</v>
      </c>
    </row>
    <row r="230" spans="1:8" s="10" customFormat="1" ht="60">
      <c r="A230" s="11" t="s">
        <v>246</v>
      </c>
      <c r="B230" s="5" t="s">
        <v>50</v>
      </c>
      <c r="C230" s="12" t="s">
        <v>266</v>
      </c>
      <c r="D230" s="6" t="s">
        <v>109</v>
      </c>
      <c r="E230" s="7"/>
      <c r="F230" s="7">
        <v>400</v>
      </c>
      <c r="G230" s="8">
        <f t="shared" si="4"/>
        <v>400</v>
      </c>
      <c r="H230" s="9" t="s">
        <v>10</v>
      </c>
    </row>
    <row r="231" spans="1:8" s="10" customFormat="1" ht="60">
      <c r="A231" s="11" t="s">
        <v>49</v>
      </c>
      <c r="B231" s="5" t="s">
        <v>50</v>
      </c>
      <c r="C231" s="12" t="s">
        <v>264</v>
      </c>
      <c r="D231" s="6" t="s">
        <v>109</v>
      </c>
      <c r="E231" s="7"/>
      <c r="F231" s="7">
        <v>400</v>
      </c>
      <c r="G231" s="8">
        <f t="shared" si="4"/>
        <v>400</v>
      </c>
      <c r="H231" s="9" t="s">
        <v>10</v>
      </c>
    </row>
    <row r="232" spans="1:8" s="10" customFormat="1" ht="60">
      <c r="A232" s="11" t="s">
        <v>67</v>
      </c>
      <c r="B232" s="5" t="s">
        <v>24</v>
      </c>
      <c r="C232" s="12" t="s">
        <v>264</v>
      </c>
      <c r="D232" s="6" t="s">
        <v>109</v>
      </c>
      <c r="E232" s="7"/>
      <c r="F232" s="7">
        <v>400</v>
      </c>
      <c r="G232" s="8">
        <f t="shared" si="4"/>
        <v>400</v>
      </c>
      <c r="H232" s="9" t="s">
        <v>10</v>
      </c>
    </row>
    <row r="233" spans="1:8" s="10" customFormat="1" ht="60">
      <c r="A233" s="11" t="s">
        <v>88</v>
      </c>
      <c r="B233" s="5" t="s">
        <v>24</v>
      </c>
      <c r="C233" s="12" t="s">
        <v>269</v>
      </c>
      <c r="D233" s="6" t="s">
        <v>109</v>
      </c>
      <c r="E233" s="7"/>
      <c r="F233" s="7">
        <v>400</v>
      </c>
      <c r="G233" s="8">
        <f t="shared" si="4"/>
        <v>400</v>
      </c>
      <c r="H233" s="9" t="s">
        <v>10</v>
      </c>
    </row>
    <row r="234" spans="1:8" s="10" customFormat="1" ht="60">
      <c r="A234" s="11" t="s">
        <v>32</v>
      </c>
      <c r="B234" s="5" t="s">
        <v>33</v>
      </c>
      <c r="C234" s="12" t="s">
        <v>269</v>
      </c>
      <c r="D234" s="6" t="s">
        <v>111</v>
      </c>
      <c r="E234" s="7"/>
      <c r="F234" s="7">
        <v>500</v>
      </c>
      <c r="G234" s="8">
        <f t="shared" si="4"/>
        <v>500</v>
      </c>
      <c r="H234" s="9" t="s">
        <v>10</v>
      </c>
    </row>
    <row r="235" spans="1:8" s="10" customFormat="1" ht="72">
      <c r="A235" s="11" t="s">
        <v>247</v>
      </c>
      <c r="B235" s="5" t="s">
        <v>9</v>
      </c>
      <c r="C235" s="12" t="s">
        <v>270</v>
      </c>
      <c r="D235" s="6" t="s">
        <v>101</v>
      </c>
      <c r="E235" s="7"/>
      <c r="F235" s="7">
        <v>300</v>
      </c>
      <c r="G235" s="8">
        <f t="shared" si="4"/>
        <v>300</v>
      </c>
      <c r="H235" s="9" t="s">
        <v>10</v>
      </c>
    </row>
    <row r="236" spans="1:8" s="10" customFormat="1" ht="60">
      <c r="A236" s="11" t="s">
        <v>71</v>
      </c>
      <c r="B236" s="5" t="s">
        <v>18</v>
      </c>
      <c r="C236" s="12" t="s">
        <v>261</v>
      </c>
      <c r="D236" s="6" t="s">
        <v>111</v>
      </c>
      <c r="E236" s="7"/>
      <c r="F236" s="7">
        <v>500</v>
      </c>
      <c r="G236" s="8">
        <f t="shared" si="4"/>
        <v>500</v>
      </c>
      <c r="H236" s="9" t="s">
        <v>10</v>
      </c>
    </row>
    <row r="237" spans="1:8" s="10" customFormat="1" ht="60">
      <c r="A237" s="11" t="s">
        <v>28</v>
      </c>
      <c r="B237" s="5" t="s">
        <v>18</v>
      </c>
      <c r="C237" s="12" t="s">
        <v>271</v>
      </c>
      <c r="D237" s="6" t="s">
        <v>111</v>
      </c>
      <c r="E237" s="7"/>
      <c r="F237" s="7">
        <v>500</v>
      </c>
      <c r="G237" s="8">
        <f t="shared" si="4"/>
        <v>500</v>
      </c>
      <c r="H237" s="9" t="s">
        <v>10</v>
      </c>
    </row>
    <row r="238" spans="1:8" s="10" customFormat="1" ht="60">
      <c r="A238" s="11" t="s">
        <v>248</v>
      </c>
      <c r="B238" s="5" t="s">
        <v>24</v>
      </c>
      <c r="C238" s="12" t="s">
        <v>271</v>
      </c>
      <c r="D238" s="6" t="s">
        <v>109</v>
      </c>
      <c r="E238" s="7"/>
      <c r="F238" s="7">
        <v>400</v>
      </c>
      <c r="G238" s="8">
        <f t="shared" si="4"/>
        <v>400</v>
      </c>
      <c r="H238" s="9" t="s">
        <v>10</v>
      </c>
    </row>
    <row r="239" spans="1:8" s="10" customFormat="1" ht="60">
      <c r="A239" s="11" t="s">
        <v>246</v>
      </c>
      <c r="B239" s="5" t="s">
        <v>50</v>
      </c>
      <c r="C239" s="12" t="s">
        <v>271</v>
      </c>
      <c r="D239" s="6" t="s">
        <v>109</v>
      </c>
      <c r="E239" s="7"/>
      <c r="F239" s="7">
        <v>400</v>
      </c>
      <c r="G239" s="8">
        <f t="shared" si="4"/>
        <v>400</v>
      </c>
      <c r="H239" s="9" t="s">
        <v>10</v>
      </c>
    </row>
    <row r="240" spans="1:8" s="10" customFormat="1" ht="48">
      <c r="A240" s="11" t="s">
        <v>73</v>
      </c>
      <c r="B240" s="5" t="s">
        <v>18</v>
      </c>
      <c r="C240" s="12" t="s">
        <v>272</v>
      </c>
      <c r="D240" s="6" t="s">
        <v>111</v>
      </c>
      <c r="E240" s="7"/>
      <c r="F240" s="7">
        <v>500</v>
      </c>
      <c r="G240" s="8">
        <f t="shared" si="4"/>
        <v>500</v>
      </c>
      <c r="H240" s="9" t="s">
        <v>10</v>
      </c>
    </row>
    <row r="241" spans="1:8" s="10" customFormat="1" ht="60">
      <c r="A241" s="11" t="s">
        <v>57</v>
      </c>
      <c r="B241" s="5" t="s">
        <v>24</v>
      </c>
      <c r="C241" s="12" t="s">
        <v>273</v>
      </c>
      <c r="D241" s="6" t="s">
        <v>109</v>
      </c>
      <c r="E241" s="7"/>
      <c r="F241" s="7">
        <v>400</v>
      </c>
      <c r="G241" s="8">
        <f t="shared" si="4"/>
        <v>400</v>
      </c>
      <c r="H241" s="9" t="s">
        <v>10</v>
      </c>
    </row>
    <row r="242" spans="1:8" s="10" customFormat="1" ht="60">
      <c r="A242" s="11" t="s">
        <v>75</v>
      </c>
      <c r="B242" s="5" t="s">
        <v>50</v>
      </c>
      <c r="C242" s="12" t="s">
        <v>274</v>
      </c>
      <c r="D242" s="6" t="s">
        <v>109</v>
      </c>
      <c r="E242" s="7"/>
      <c r="F242" s="7">
        <v>400</v>
      </c>
      <c r="G242" s="8">
        <f t="shared" si="4"/>
        <v>400</v>
      </c>
      <c r="H242" s="9" t="s">
        <v>10</v>
      </c>
    </row>
    <row r="243" spans="1:8" s="10" customFormat="1" ht="36">
      <c r="A243" s="11" t="s">
        <v>90</v>
      </c>
      <c r="B243" s="5" t="s">
        <v>18</v>
      </c>
      <c r="C243" s="12" t="s">
        <v>275</v>
      </c>
      <c r="D243" s="6" t="s">
        <v>111</v>
      </c>
      <c r="E243" s="7"/>
      <c r="F243" s="7">
        <v>500</v>
      </c>
      <c r="G243" s="8">
        <f t="shared" si="4"/>
        <v>500</v>
      </c>
      <c r="H243" s="9" t="s">
        <v>10</v>
      </c>
    </row>
    <row r="244" spans="1:8" s="10" customFormat="1" ht="36">
      <c r="A244" s="11" t="s">
        <v>42</v>
      </c>
      <c r="B244" s="5" t="s">
        <v>43</v>
      </c>
      <c r="C244" s="12" t="s">
        <v>276</v>
      </c>
      <c r="D244" s="6" t="s">
        <v>111</v>
      </c>
      <c r="E244" s="7"/>
      <c r="F244" s="7">
        <v>500</v>
      </c>
      <c r="G244" s="8">
        <f t="shared" si="4"/>
        <v>500</v>
      </c>
      <c r="H244" s="9" t="s">
        <v>10</v>
      </c>
    </row>
    <row r="245" spans="1:8" s="10" customFormat="1" ht="48">
      <c r="A245" s="11" t="s">
        <v>42</v>
      </c>
      <c r="B245" s="5" t="s">
        <v>43</v>
      </c>
      <c r="C245" s="12" t="s">
        <v>277</v>
      </c>
      <c r="D245" s="6" t="s">
        <v>111</v>
      </c>
      <c r="E245" s="7"/>
      <c r="F245" s="7">
        <v>500</v>
      </c>
      <c r="G245" s="8">
        <f t="shared" si="4"/>
        <v>500</v>
      </c>
      <c r="H245" s="9" t="s">
        <v>10</v>
      </c>
    </row>
    <row r="246" spans="1:8" s="10" customFormat="1" ht="48">
      <c r="A246" s="11" t="s">
        <v>32</v>
      </c>
      <c r="B246" s="5" t="s">
        <v>33</v>
      </c>
      <c r="C246" s="12" t="s">
        <v>283</v>
      </c>
      <c r="D246" s="6" t="s">
        <v>111</v>
      </c>
      <c r="E246" s="7"/>
      <c r="F246" s="7">
        <v>500</v>
      </c>
      <c r="G246" s="8">
        <f t="shared" si="4"/>
        <v>500</v>
      </c>
      <c r="H246" s="9" t="s">
        <v>10</v>
      </c>
    </row>
    <row r="247" spans="1:8" s="10" customFormat="1" ht="48">
      <c r="A247" s="11" t="s">
        <v>32</v>
      </c>
      <c r="B247" s="5" t="s">
        <v>33</v>
      </c>
      <c r="C247" s="12" t="s">
        <v>278</v>
      </c>
      <c r="D247" s="6" t="s">
        <v>111</v>
      </c>
      <c r="E247" s="7"/>
      <c r="F247" s="7">
        <v>500</v>
      </c>
      <c r="G247" s="8">
        <f t="shared" si="4"/>
        <v>500</v>
      </c>
      <c r="H247" s="9" t="s">
        <v>10</v>
      </c>
    </row>
    <row r="248" spans="1:8" s="10" customFormat="1" ht="48">
      <c r="A248" s="11" t="s">
        <v>71</v>
      </c>
      <c r="B248" s="5" t="s">
        <v>18</v>
      </c>
      <c r="C248" s="12" t="s">
        <v>278</v>
      </c>
      <c r="D248" s="6" t="s">
        <v>111</v>
      </c>
      <c r="E248" s="7"/>
      <c r="F248" s="7">
        <v>500</v>
      </c>
      <c r="G248" s="8">
        <f t="shared" si="4"/>
        <v>500</v>
      </c>
      <c r="H248" s="9" t="s">
        <v>10</v>
      </c>
    </row>
    <row r="249" spans="1:8" s="10" customFormat="1" ht="48">
      <c r="A249" s="11" t="s">
        <v>68</v>
      </c>
      <c r="B249" s="5" t="s">
        <v>50</v>
      </c>
      <c r="C249" s="12" t="s">
        <v>278</v>
      </c>
      <c r="D249" s="6" t="s">
        <v>109</v>
      </c>
      <c r="E249" s="7"/>
      <c r="F249" s="7">
        <v>400</v>
      </c>
      <c r="G249" s="8">
        <f t="shared" si="4"/>
        <v>400</v>
      </c>
      <c r="H249" s="9" t="s">
        <v>10</v>
      </c>
    </row>
    <row r="250" spans="1:8" s="10" customFormat="1" ht="48">
      <c r="A250" s="11" t="s">
        <v>49</v>
      </c>
      <c r="B250" s="5" t="s">
        <v>50</v>
      </c>
      <c r="C250" s="12" t="s">
        <v>278</v>
      </c>
      <c r="D250" s="6" t="s">
        <v>109</v>
      </c>
      <c r="E250" s="7"/>
      <c r="F250" s="7">
        <v>400</v>
      </c>
      <c r="G250" s="8">
        <f t="shared" si="4"/>
        <v>400</v>
      </c>
      <c r="H250" s="9" t="s">
        <v>10</v>
      </c>
    </row>
    <row r="251" spans="1:8" s="10" customFormat="1" ht="48">
      <c r="A251" s="11" t="s">
        <v>88</v>
      </c>
      <c r="B251" s="5" t="s">
        <v>24</v>
      </c>
      <c r="C251" s="12" t="s">
        <v>279</v>
      </c>
      <c r="D251" s="6" t="s">
        <v>109</v>
      </c>
      <c r="E251" s="7"/>
      <c r="F251" s="7">
        <v>400</v>
      </c>
      <c r="G251" s="8">
        <f t="shared" si="4"/>
        <v>400</v>
      </c>
      <c r="H251" s="9" t="s">
        <v>10</v>
      </c>
    </row>
    <row r="252" spans="1:8" s="10" customFormat="1" ht="48">
      <c r="A252" s="11" t="s">
        <v>28</v>
      </c>
      <c r="B252" s="5" t="s">
        <v>18</v>
      </c>
      <c r="C252" s="12" t="s">
        <v>280</v>
      </c>
      <c r="D252" s="6" t="s">
        <v>111</v>
      </c>
      <c r="E252" s="7"/>
      <c r="F252" s="7">
        <v>500</v>
      </c>
      <c r="G252" s="8">
        <f t="shared" si="4"/>
        <v>500</v>
      </c>
      <c r="H252" s="9" t="s">
        <v>10</v>
      </c>
    </row>
    <row r="253" spans="1:8" s="10" customFormat="1" ht="60">
      <c r="A253" s="11" t="s">
        <v>28</v>
      </c>
      <c r="B253" s="5" t="s">
        <v>18</v>
      </c>
      <c r="C253" s="12" t="s">
        <v>281</v>
      </c>
      <c r="D253" s="6" t="s">
        <v>111</v>
      </c>
      <c r="E253" s="7"/>
      <c r="F253" s="7">
        <v>500</v>
      </c>
      <c r="G253" s="8">
        <f t="shared" ref="G253:G279" si="5">+E253+F253</f>
        <v>500</v>
      </c>
      <c r="H253" s="9" t="s">
        <v>10</v>
      </c>
    </row>
    <row r="254" spans="1:8" s="10" customFormat="1" ht="60">
      <c r="A254" s="11" t="s">
        <v>248</v>
      </c>
      <c r="B254" s="5" t="s">
        <v>24</v>
      </c>
      <c r="C254" s="12" t="s">
        <v>281</v>
      </c>
      <c r="D254" s="6" t="s">
        <v>109</v>
      </c>
      <c r="E254" s="7"/>
      <c r="F254" s="7">
        <v>400</v>
      </c>
      <c r="G254" s="8">
        <f t="shared" si="5"/>
        <v>400</v>
      </c>
      <c r="H254" s="9" t="s">
        <v>10</v>
      </c>
    </row>
    <row r="255" spans="1:8" s="10" customFormat="1" ht="60">
      <c r="A255" s="11" t="s">
        <v>246</v>
      </c>
      <c r="B255" s="5" t="s">
        <v>50</v>
      </c>
      <c r="C255" s="12" t="s">
        <v>281</v>
      </c>
      <c r="D255" s="6" t="s">
        <v>109</v>
      </c>
      <c r="E255" s="7"/>
      <c r="F255" s="7">
        <v>400</v>
      </c>
      <c r="G255" s="8">
        <f t="shared" si="5"/>
        <v>400</v>
      </c>
      <c r="H255" s="9" t="s">
        <v>10</v>
      </c>
    </row>
    <row r="256" spans="1:8" s="10" customFormat="1" ht="36">
      <c r="A256" s="11" t="s">
        <v>35</v>
      </c>
      <c r="B256" s="5" t="s">
        <v>36</v>
      </c>
      <c r="C256" s="12" t="s">
        <v>282</v>
      </c>
      <c r="D256" s="6" t="s">
        <v>106</v>
      </c>
      <c r="E256" s="7"/>
      <c r="F256" s="7">
        <v>600</v>
      </c>
      <c r="G256" s="8">
        <f t="shared" si="5"/>
        <v>600</v>
      </c>
      <c r="H256" s="9" t="s">
        <v>10</v>
      </c>
    </row>
    <row r="257" spans="1:8" s="10" customFormat="1" ht="48">
      <c r="A257" s="11" t="s">
        <v>331</v>
      </c>
      <c r="B257" s="5" t="s">
        <v>18</v>
      </c>
      <c r="C257" s="12" t="s">
        <v>336</v>
      </c>
      <c r="D257" s="6" t="s">
        <v>111</v>
      </c>
      <c r="E257" s="7"/>
      <c r="F257" s="7">
        <v>500</v>
      </c>
      <c r="G257" s="8">
        <f t="shared" si="5"/>
        <v>500</v>
      </c>
      <c r="H257" s="9" t="s">
        <v>10</v>
      </c>
    </row>
    <row r="258" spans="1:8" s="10" customFormat="1" ht="60">
      <c r="A258" s="11" t="s">
        <v>331</v>
      </c>
      <c r="B258" s="5" t="s">
        <v>18</v>
      </c>
      <c r="C258" s="12" t="s">
        <v>332</v>
      </c>
      <c r="D258" s="6" t="s">
        <v>30</v>
      </c>
      <c r="E258" s="7">
        <v>3100</v>
      </c>
      <c r="F258" s="7">
        <v>500</v>
      </c>
      <c r="G258" s="8">
        <f t="shared" si="5"/>
        <v>3600</v>
      </c>
      <c r="H258" s="9" t="s">
        <v>10</v>
      </c>
    </row>
    <row r="259" spans="1:8" s="10" customFormat="1" ht="72">
      <c r="A259" s="11" t="s">
        <v>331</v>
      </c>
      <c r="B259" s="5" t="s">
        <v>18</v>
      </c>
      <c r="C259" s="12" t="s">
        <v>333</v>
      </c>
      <c r="D259" s="6" t="s">
        <v>111</v>
      </c>
      <c r="E259" s="7"/>
      <c r="F259" s="7">
        <v>500</v>
      </c>
      <c r="G259" s="8">
        <f t="shared" si="5"/>
        <v>500</v>
      </c>
      <c r="H259" s="9" t="s">
        <v>10</v>
      </c>
    </row>
    <row r="260" spans="1:8" s="10" customFormat="1" ht="72">
      <c r="A260" s="11" t="s">
        <v>17</v>
      </c>
      <c r="B260" s="5" t="s">
        <v>18</v>
      </c>
      <c r="C260" s="12" t="s">
        <v>361</v>
      </c>
      <c r="D260" s="6" t="s">
        <v>111</v>
      </c>
      <c r="E260" s="7"/>
      <c r="F260" s="7">
        <v>500</v>
      </c>
      <c r="G260" s="8">
        <f t="shared" si="5"/>
        <v>500</v>
      </c>
      <c r="H260" s="9" t="s">
        <v>10</v>
      </c>
    </row>
    <row r="261" spans="1:8" s="10" customFormat="1" ht="48">
      <c r="A261" s="11" t="s">
        <v>28</v>
      </c>
      <c r="B261" s="5" t="s">
        <v>18</v>
      </c>
      <c r="C261" s="12" t="s">
        <v>348</v>
      </c>
      <c r="D261" s="6" t="s">
        <v>111</v>
      </c>
      <c r="E261" s="7"/>
      <c r="F261" s="7">
        <v>500</v>
      </c>
      <c r="G261" s="8">
        <f t="shared" si="5"/>
        <v>500</v>
      </c>
      <c r="H261" s="9" t="s">
        <v>10</v>
      </c>
    </row>
    <row r="262" spans="1:8" s="10" customFormat="1" ht="36">
      <c r="A262" s="11" t="s">
        <v>42</v>
      </c>
      <c r="B262" s="5" t="s">
        <v>43</v>
      </c>
      <c r="C262" s="12" t="s">
        <v>342</v>
      </c>
      <c r="D262" s="6" t="s">
        <v>111</v>
      </c>
      <c r="E262" s="7"/>
      <c r="F262" s="7">
        <v>500</v>
      </c>
      <c r="G262" s="8">
        <f t="shared" si="5"/>
        <v>500</v>
      </c>
      <c r="H262" s="9" t="s">
        <v>10</v>
      </c>
    </row>
    <row r="263" spans="1:8" s="10" customFormat="1" ht="48">
      <c r="A263" s="11" t="s">
        <v>42</v>
      </c>
      <c r="B263" s="5" t="s">
        <v>43</v>
      </c>
      <c r="C263" s="12" t="s">
        <v>343</v>
      </c>
      <c r="D263" s="6" t="s">
        <v>111</v>
      </c>
      <c r="E263" s="7"/>
      <c r="F263" s="7">
        <v>500</v>
      </c>
      <c r="G263" s="8">
        <f t="shared" si="5"/>
        <v>500</v>
      </c>
      <c r="H263" s="9" t="s">
        <v>10</v>
      </c>
    </row>
    <row r="264" spans="1:8" s="10" customFormat="1" ht="48">
      <c r="A264" s="11" t="s">
        <v>87</v>
      </c>
      <c r="B264" s="5" t="s">
        <v>102</v>
      </c>
      <c r="C264" s="12" t="s">
        <v>354</v>
      </c>
      <c r="D264" s="6" t="s">
        <v>337</v>
      </c>
      <c r="E264" s="7">
        <f>700*4</f>
        <v>2800</v>
      </c>
      <c r="F264" s="7">
        <v>300</v>
      </c>
      <c r="G264" s="8">
        <f t="shared" si="5"/>
        <v>3100</v>
      </c>
      <c r="H264" s="9" t="s">
        <v>10</v>
      </c>
    </row>
    <row r="265" spans="1:8" s="10" customFormat="1" ht="48">
      <c r="A265" s="25" t="s">
        <v>86</v>
      </c>
      <c r="B265" s="18" t="s">
        <v>12</v>
      </c>
      <c r="C265" s="19" t="s">
        <v>354</v>
      </c>
      <c r="D265" s="20" t="s">
        <v>338</v>
      </c>
      <c r="E265" s="21">
        <f>850*4</f>
        <v>3400</v>
      </c>
      <c r="F265" s="21">
        <v>400</v>
      </c>
      <c r="G265" s="22">
        <f t="shared" si="5"/>
        <v>3800</v>
      </c>
      <c r="H265" s="23" t="s">
        <v>10</v>
      </c>
    </row>
    <row r="266" spans="1:8" s="10" customFormat="1" ht="48">
      <c r="A266" s="11" t="s">
        <v>8</v>
      </c>
      <c r="B266" s="5" t="s">
        <v>9</v>
      </c>
      <c r="C266" s="12" t="s">
        <v>367</v>
      </c>
      <c r="D266" s="6" t="s">
        <v>318</v>
      </c>
      <c r="E266" s="7">
        <f>950*3</f>
        <v>2850</v>
      </c>
      <c r="F266" s="7">
        <v>300</v>
      </c>
      <c r="G266" s="8">
        <f t="shared" si="5"/>
        <v>3150</v>
      </c>
      <c r="H266" s="9" t="s">
        <v>10</v>
      </c>
    </row>
    <row r="267" spans="1:8" s="10" customFormat="1" ht="48">
      <c r="A267" s="11" t="s">
        <v>20</v>
      </c>
      <c r="B267" s="5" t="s">
        <v>9</v>
      </c>
      <c r="C267" s="12" t="s">
        <v>367</v>
      </c>
      <c r="D267" s="6" t="s">
        <v>318</v>
      </c>
      <c r="E267" s="7">
        <f>950*3</f>
        <v>2850</v>
      </c>
      <c r="F267" s="7">
        <v>300</v>
      </c>
      <c r="G267" s="8">
        <f t="shared" si="5"/>
        <v>3150</v>
      </c>
      <c r="H267" s="9" t="s">
        <v>10</v>
      </c>
    </row>
    <row r="268" spans="1:8" s="10" customFormat="1" ht="72">
      <c r="A268" s="11" t="s">
        <v>94</v>
      </c>
      <c r="B268" s="5" t="s">
        <v>102</v>
      </c>
      <c r="C268" s="12" t="s">
        <v>359</v>
      </c>
      <c r="D268" s="6" t="s">
        <v>101</v>
      </c>
      <c r="E268" s="7"/>
      <c r="F268" s="7">
        <v>300</v>
      </c>
      <c r="G268" s="8">
        <f t="shared" si="5"/>
        <v>300</v>
      </c>
      <c r="H268" s="9" t="s">
        <v>10</v>
      </c>
    </row>
    <row r="269" spans="1:8" s="10" customFormat="1" ht="48">
      <c r="A269" s="11" t="s">
        <v>42</v>
      </c>
      <c r="B269" s="5" t="s">
        <v>43</v>
      </c>
      <c r="C269" s="12" t="s">
        <v>344</v>
      </c>
      <c r="D269" s="6" t="s">
        <v>111</v>
      </c>
      <c r="E269" s="7"/>
      <c r="F269" s="7">
        <v>500</v>
      </c>
      <c r="G269" s="8">
        <f t="shared" si="5"/>
        <v>500</v>
      </c>
      <c r="H269" s="9" t="s">
        <v>10</v>
      </c>
    </row>
    <row r="270" spans="1:8" s="10" customFormat="1" ht="36">
      <c r="A270" s="11" t="s">
        <v>90</v>
      </c>
      <c r="B270" s="5" t="s">
        <v>18</v>
      </c>
      <c r="C270" s="12" t="s">
        <v>356</v>
      </c>
      <c r="D270" s="6" t="s">
        <v>111</v>
      </c>
      <c r="E270" s="7"/>
      <c r="F270" s="7">
        <v>500</v>
      </c>
      <c r="G270" s="8">
        <f t="shared" si="5"/>
        <v>500</v>
      </c>
      <c r="H270" s="9" t="s">
        <v>10</v>
      </c>
    </row>
    <row r="271" spans="1:8" s="10" customFormat="1" ht="36">
      <c r="A271" s="11" t="s">
        <v>88</v>
      </c>
      <c r="B271" s="5" t="s">
        <v>24</v>
      </c>
      <c r="C271" s="12" t="s">
        <v>353</v>
      </c>
      <c r="D271" s="6" t="s">
        <v>109</v>
      </c>
      <c r="E271" s="7"/>
      <c r="F271" s="7">
        <v>400</v>
      </c>
      <c r="G271" s="8">
        <f t="shared" si="5"/>
        <v>400</v>
      </c>
      <c r="H271" s="9" t="s">
        <v>10</v>
      </c>
    </row>
    <row r="272" spans="1:8" s="10" customFormat="1" ht="36">
      <c r="A272" s="11" t="s">
        <v>71</v>
      </c>
      <c r="B272" s="5" t="s">
        <v>18</v>
      </c>
      <c r="C272" s="12" t="s">
        <v>353</v>
      </c>
      <c r="D272" s="6" t="s">
        <v>111</v>
      </c>
      <c r="E272" s="7"/>
      <c r="F272" s="7">
        <v>500</v>
      </c>
      <c r="G272" s="8">
        <f t="shared" si="5"/>
        <v>500</v>
      </c>
      <c r="H272" s="9" t="s">
        <v>10</v>
      </c>
    </row>
    <row r="273" spans="1:8" s="10" customFormat="1" ht="48">
      <c r="A273" s="11" t="s">
        <v>32</v>
      </c>
      <c r="B273" s="5" t="s">
        <v>33</v>
      </c>
      <c r="C273" s="12" t="s">
        <v>353</v>
      </c>
      <c r="D273" s="6" t="s">
        <v>111</v>
      </c>
      <c r="E273" s="7"/>
      <c r="F273" s="7">
        <v>500</v>
      </c>
      <c r="G273" s="8">
        <f t="shared" si="5"/>
        <v>500</v>
      </c>
      <c r="H273" s="9" t="s">
        <v>10</v>
      </c>
    </row>
    <row r="274" spans="1:8" s="10" customFormat="1" ht="36">
      <c r="A274" s="11" t="s">
        <v>49</v>
      </c>
      <c r="B274" s="5" t="s">
        <v>50</v>
      </c>
      <c r="C274" s="12" t="s">
        <v>353</v>
      </c>
      <c r="D274" s="6" t="s">
        <v>109</v>
      </c>
      <c r="E274" s="7"/>
      <c r="F274" s="7">
        <v>400</v>
      </c>
      <c r="G274" s="8">
        <f t="shared" si="5"/>
        <v>400</v>
      </c>
      <c r="H274" s="9" t="s">
        <v>10</v>
      </c>
    </row>
    <row r="275" spans="1:8" s="10" customFormat="1" ht="72">
      <c r="A275" s="11" t="s">
        <v>334</v>
      </c>
      <c r="B275" s="5" t="s">
        <v>18</v>
      </c>
      <c r="C275" s="12" t="s">
        <v>347</v>
      </c>
      <c r="D275" s="6" t="s">
        <v>111</v>
      </c>
      <c r="E275" s="7"/>
      <c r="F275" s="7">
        <v>500</v>
      </c>
      <c r="G275" s="8">
        <f t="shared" si="5"/>
        <v>500</v>
      </c>
      <c r="H275" s="9" t="s">
        <v>10</v>
      </c>
    </row>
    <row r="276" spans="1:8" s="10" customFormat="1" ht="72">
      <c r="A276" s="11" t="s">
        <v>308</v>
      </c>
      <c r="B276" s="5" t="s">
        <v>24</v>
      </c>
      <c r="C276" s="12" t="s">
        <v>347</v>
      </c>
      <c r="D276" s="6" t="s">
        <v>109</v>
      </c>
      <c r="E276" s="7"/>
      <c r="F276" s="7">
        <v>400</v>
      </c>
      <c r="G276" s="8">
        <f t="shared" si="5"/>
        <v>400</v>
      </c>
      <c r="H276" s="9" t="s">
        <v>10</v>
      </c>
    </row>
    <row r="277" spans="1:8" s="10" customFormat="1" ht="72">
      <c r="A277" s="11" t="s">
        <v>310</v>
      </c>
      <c r="B277" s="5" t="s">
        <v>12</v>
      </c>
      <c r="C277" s="12" t="s">
        <v>347</v>
      </c>
      <c r="D277" s="6" t="s">
        <v>109</v>
      </c>
      <c r="E277" s="7"/>
      <c r="F277" s="7">
        <v>400</v>
      </c>
      <c r="G277" s="8">
        <f t="shared" si="5"/>
        <v>400</v>
      </c>
      <c r="H277" s="9" t="s">
        <v>10</v>
      </c>
    </row>
    <row r="278" spans="1:8" s="10" customFormat="1" ht="36">
      <c r="A278" s="11" t="s">
        <v>331</v>
      </c>
      <c r="B278" s="5" t="s">
        <v>18</v>
      </c>
      <c r="C278" s="12" t="s">
        <v>363</v>
      </c>
      <c r="D278" s="6" t="s">
        <v>111</v>
      </c>
      <c r="E278" s="7"/>
      <c r="F278" s="7">
        <v>500</v>
      </c>
      <c r="G278" s="8">
        <f t="shared" si="5"/>
        <v>500</v>
      </c>
      <c r="H278" s="9" t="s">
        <v>10</v>
      </c>
    </row>
    <row r="279" spans="1:8" s="10" customFormat="1" ht="60">
      <c r="A279" s="11" t="s">
        <v>86</v>
      </c>
      <c r="B279" s="5" t="s">
        <v>12</v>
      </c>
      <c r="C279" s="12" t="s">
        <v>335</v>
      </c>
      <c r="D279" s="6" t="s">
        <v>14</v>
      </c>
      <c r="E279" s="7">
        <v>850</v>
      </c>
      <c r="F279" s="7">
        <v>400</v>
      </c>
      <c r="G279" s="22">
        <f t="shared" si="5"/>
        <v>1250</v>
      </c>
      <c r="H279" s="9" t="s">
        <v>10</v>
      </c>
    </row>
    <row r="280" spans="1:8" s="10" customFormat="1" ht="36">
      <c r="A280" s="11" t="s">
        <v>87</v>
      </c>
      <c r="B280" s="5" t="s">
        <v>102</v>
      </c>
      <c r="C280" s="12" t="s">
        <v>368</v>
      </c>
      <c r="D280" s="6" t="s">
        <v>101</v>
      </c>
      <c r="E280" s="7"/>
      <c r="F280" s="7">
        <v>300</v>
      </c>
      <c r="G280" s="8">
        <v>300</v>
      </c>
      <c r="H280" s="9" t="s">
        <v>10</v>
      </c>
    </row>
    <row r="281" spans="1:8" s="10" customFormat="1" ht="60">
      <c r="A281" s="11" t="s">
        <v>57</v>
      </c>
      <c r="B281" s="5" t="s">
        <v>24</v>
      </c>
      <c r="C281" s="12" t="s">
        <v>362</v>
      </c>
      <c r="D281" s="6" t="s">
        <v>109</v>
      </c>
      <c r="E281" s="7"/>
      <c r="F281" s="7">
        <v>400</v>
      </c>
      <c r="G281" s="8">
        <v>400</v>
      </c>
      <c r="H281" s="9" t="s">
        <v>10</v>
      </c>
    </row>
    <row r="282" spans="1:8" s="10" customFormat="1" ht="48">
      <c r="A282" s="11" t="s">
        <v>11</v>
      </c>
      <c r="B282" s="5" t="s">
        <v>12</v>
      </c>
      <c r="C282" s="12" t="s">
        <v>339</v>
      </c>
      <c r="D282" s="6" t="s">
        <v>109</v>
      </c>
      <c r="E282" s="7"/>
      <c r="F282" s="7">
        <v>400</v>
      </c>
      <c r="G282" s="8">
        <f>+E282+F282</f>
        <v>400</v>
      </c>
      <c r="H282" s="9" t="s">
        <v>10</v>
      </c>
    </row>
    <row r="283" spans="1:8" s="10" customFormat="1" ht="36">
      <c r="A283" s="11" t="s">
        <v>91</v>
      </c>
      <c r="B283" s="5" t="s">
        <v>24</v>
      </c>
      <c r="C283" s="12" t="s">
        <v>346</v>
      </c>
      <c r="D283" s="6" t="s">
        <v>109</v>
      </c>
      <c r="E283" s="7"/>
      <c r="F283" s="7">
        <v>400</v>
      </c>
      <c r="G283" s="8">
        <v>400</v>
      </c>
      <c r="H283" s="9" t="s">
        <v>10</v>
      </c>
    </row>
    <row r="284" spans="1:8" s="10" customFormat="1" ht="36">
      <c r="A284" s="11" t="s">
        <v>90</v>
      </c>
      <c r="B284" s="5" t="s">
        <v>18</v>
      </c>
      <c r="C284" s="12" t="s">
        <v>357</v>
      </c>
      <c r="D284" s="6" t="s">
        <v>111</v>
      </c>
      <c r="E284" s="7"/>
      <c r="F284" s="7"/>
      <c r="G284" s="8">
        <v>500</v>
      </c>
      <c r="H284" s="9" t="s">
        <v>10</v>
      </c>
    </row>
    <row r="285" spans="1:8" s="10" customFormat="1" ht="48">
      <c r="A285" s="11" t="s">
        <v>28</v>
      </c>
      <c r="B285" s="5" t="s">
        <v>18</v>
      </c>
      <c r="C285" s="12" t="s">
        <v>349</v>
      </c>
      <c r="D285" s="6" t="s">
        <v>111</v>
      </c>
      <c r="E285" s="7"/>
      <c r="F285" s="7">
        <v>500</v>
      </c>
      <c r="G285" s="8">
        <v>500</v>
      </c>
      <c r="H285" s="9" t="s">
        <v>10</v>
      </c>
    </row>
    <row r="286" spans="1:8" s="10" customFormat="1" ht="48">
      <c r="A286" s="11" t="s">
        <v>28</v>
      </c>
      <c r="B286" s="5" t="s">
        <v>18</v>
      </c>
      <c r="C286" s="12" t="s">
        <v>350</v>
      </c>
      <c r="D286" s="6" t="s">
        <v>111</v>
      </c>
      <c r="E286" s="7"/>
      <c r="F286" s="7">
        <v>500</v>
      </c>
      <c r="G286" s="8">
        <v>500</v>
      </c>
      <c r="H286" s="9" t="s">
        <v>10</v>
      </c>
    </row>
    <row r="287" spans="1:8" s="10" customFormat="1" ht="48">
      <c r="A287" s="11" t="s">
        <v>331</v>
      </c>
      <c r="B287" s="5" t="s">
        <v>18</v>
      </c>
      <c r="C287" s="12" t="s">
        <v>364</v>
      </c>
      <c r="D287" s="6" t="s">
        <v>19</v>
      </c>
      <c r="E287" s="7">
        <v>1350</v>
      </c>
      <c r="F287" s="7">
        <v>500</v>
      </c>
      <c r="G287" s="8">
        <f>+E287+F287</f>
        <v>1850</v>
      </c>
      <c r="H287" s="9" t="s">
        <v>10</v>
      </c>
    </row>
    <row r="288" spans="1:8" s="10" customFormat="1" ht="48">
      <c r="A288" s="11" t="s">
        <v>32</v>
      </c>
      <c r="B288" s="5" t="s">
        <v>33</v>
      </c>
      <c r="C288" s="12" t="s">
        <v>355</v>
      </c>
      <c r="D288" s="6" t="s">
        <v>111</v>
      </c>
      <c r="E288" s="7"/>
      <c r="F288" s="7">
        <v>500</v>
      </c>
      <c r="G288" s="8">
        <f>+E288+F288</f>
        <v>500</v>
      </c>
      <c r="H288" s="9" t="s">
        <v>10</v>
      </c>
    </row>
    <row r="289" spans="1:10" s="10" customFormat="1" ht="48">
      <c r="A289" s="11" t="s">
        <v>73</v>
      </c>
      <c r="B289" s="5" t="s">
        <v>18</v>
      </c>
      <c r="C289" s="12" t="s">
        <v>370</v>
      </c>
      <c r="D289" s="6" t="s">
        <v>111</v>
      </c>
      <c r="E289" s="7"/>
      <c r="F289" s="7">
        <v>500</v>
      </c>
      <c r="G289" s="8">
        <f>+E289+F289</f>
        <v>500</v>
      </c>
      <c r="H289" s="9" t="s">
        <v>10</v>
      </c>
    </row>
    <row r="290" spans="1:10" s="10" customFormat="1" ht="48">
      <c r="A290" s="11" t="s">
        <v>331</v>
      </c>
      <c r="B290" s="5" t="s">
        <v>18</v>
      </c>
      <c r="C290" s="12" t="s">
        <v>365</v>
      </c>
      <c r="D290" s="6" t="s">
        <v>31</v>
      </c>
      <c r="E290" s="7">
        <v>1550</v>
      </c>
      <c r="F290" s="7">
        <v>500</v>
      </c>
      <c r="G290" s="8">
        <f>+E290+F290</f>
        <v>2050</v>
      </c>
      <c r="H290" s="9" t="s">
        <v>10</v>
      </c>
    </row>
    <row r="291" spans="1:10" s="10" customFormat="1" ht="60">
      <c r="A291" s="11" t="s">
        <v>90</v>
      </c>
      <c r="B291" s="5" t="s">
        <v>18</v>
      </c>
      <c r="C291" s="12" t="s">
        <v>358</v>
      </c>
      <c r="D291" s="6" t="s">
        <v>31</v>
      </c>
      <c r="E291" s="7">
        <v>1550</v>
      </c>
      <c r="F291" s="7">
        <v>500</v>
      </c>
      <c r="G291" s="8">
        <f t="shared" ref="G291:G296" si="6">+E291+F291</f>
        <v>2050</v>
      </c>
      <c r="H291" s="9" t="s">
        <v>10</v>
      </c>
    </row>
    <row r="292" spans="1:10" s="10" customFormat="1" ht="48">
      <c r="A292" s="11" t="s">
        <v>28</v>
      </c>
      <c r="B292" s="5" t="s">
        <v>18</v>
      </c>
      <c r="C292" s="12" t="s">
        <v>351</v>
      </c>
      <c r="D292" s="6" t="s">
        <v>19</v>
      </c>
      <c r="E292" s="7">
        <v>1350</v>
      </c>
      <c r="F292" s="7">
        <v>500</v>
      </c>
      <c r="G292" s="8">
        <f t="shared" si="6"/>
        <v>1850</v>
      </c>
      <c r="H292" s="9" t="s">
        <v>10</v>
      </c>
    </row>
    <row r="293" spans="1:10" s="10" customFormat="1" ht="60">
      <c r="A293" s="11" t="s">
        <v>94</v>
      </c>
      <c r="B293" s="5" t="s">
        <v>102</v>
      </c>
      <c r="C293" s="12" t="s">
        <v>360</v>
      </c>
      <c r="D293" s="6" t="s">
        <v>101</v>
      </c>
      <c r="E293" s="7"/>
      <c r="F293" s="7">
        <v>300</v>
      </c>
      <c r="G293" s="8">
        <f t="shared" si="6"/>
        <v>300</v>
      </c>
      <c r="H293" s="9" t="s">
        <v>10</v>
      </c>
    </row>
    <row r="294" spans="1:10" s="10" customFormat="1" ht="48">
      <c r="A294" s="11" t="s">
        <v>11</v>
      </c>
      <c r="B294" s="5" t="s">
        <v>12</v>
      </c>
      <c r="C294" s="12" t="s">
        <v>340</v>
      </c>
      <c r="D294" s="6" t="s">
        <v>109</v>
      </c>
      <c r="E294" s="7"/>
      <c r="F294" s="7">
        <v>400</v>
      </c>
      <c r="G294" s="8">
        <f t="shared" si="6"/>
        <v>400</v>
      </c>
      <c r="H294" s="9" t="s">
        <v>10</v>
      </c>
    </row>
    <row r="295" spans="1:10" s="10" customFormat="1" ht="48">
      <c r="A295" s="11" t="s">
        <v>42</v>
      </c>
      <c r="B295" s="5" t="s">
        <v>43</v>
      </c>
      <c r="C295" s="12" t="s">
        <v>345</v>
      </c>
      <c r="D295" s="6" t="s">
        <v>111</v>
      </c>
      <c r="E295" s="7"/>
      <c r="F295" s="7">
        <v>500</v>
      </c>
      <c r="G295" s="8">
        <f t="shared" si="6"/>
        <v>500</v>
      </c>
      <c r="H295" s="9" t="s">
        <v>10</v>
      </c>
    </row>
    <row r="296" spans="1:10" s="10" customFormat="1" ht="60.75" thickBot="1">
      <c r="A296" s="11" t="s">
        <v>331</v>
      </c>
      <c r="B296" s="5" t="s">
        <v>18</v>
      </c>
      <c r="C296" s="12" t="s">
        <v>366</v>
      </c>
      <c r="D296" s="6" t="s">
        <v>31</v>
      </c>
      <c r="E296" s="7">
        <v>1550</v>
      </c>
      <c r="F296" s="7">
        <v>500</v>
      </c>
      <c r="G296" s="8">
        <f t="shared" si="6"/>
        <v>2050</v>
      </c>
      <c r="H296" s="9" t="s">
        <v>10</v>
      </c>
    </row>
    <row r="297" spans="1:10" s="10" customFormat="1" ht="36">
      <c r="A297" s="11" t="s">
        <v>90</v>
      </c>
      <c r="B297" s="5" t="s">
        <v>18</v>
      </c>
      <c r="C297" s="12" t="s">
        <v>176</v>
      </c>
      <c r="D297" s="14" t="s">
        <v>111</v>
      </c>
      <c r="E297" s="7"/>
      <c r="F297" s="7">
        <v>500</v>
      </c>
      <c r="G297" s="8">
        <f>+E297+F297</f>
        <v>500</v>
      </c>
      <c r="H297" s="9" t="s">
        <v>10</v>
      </c>
      <c r="I297" s="17"/>
      <c r="J297" s="17"/>
    </row>
    <row r="298" spans="1:10" s="10" customFormat="1" ht="36">
      <c r="A298" s="11" t="s">
        <v>90</v>
      </c>
      <c r="B298" s="5" t="s">
        <v>18</v>
      </c>
      <c r="C298" s="12" t="s">
        <v>177</v>
      </c>
      <c r="D298" s="6" t="s">
        <v>111</v>
      </c>
      <c r="E298" s="7"/>
      <c r="F298" s="7">
        <v>500</v>
      </c>
      <c r="G298" s="8">
        <f>+E298+F298</f>
        <v>500</v>
      </c>
      <c r="H298" s="9" t="s">
        <v>10</v>
      </c>
      <c r="I298" s="17"/>
      <c r="J298" s="17"/>
    </row>
    <row r="299" spans="1:10" s="10" customFormat="1" ht="36">
      <c r="A299" s="11" t="s">
        <v>90</v>
      </c>
      <c r="B299" s="5" t="s">
        <v>18</v>
      </c>
      <c r="C299" s="12" t="s">
        <v>178</v>
      </c>
      <c r="D299" s="6" t="s">
        <v>111</v>
      </c>
      <c r="E299" s="7"/>
      <c r="F299" s="7">
        <v>500</v>
      </c>
      <c r="G299" s="8">
        <f t="shared" ref="G299:G319" si="7">+E299+F299</f>
        <v>500</v>
      </c>
      <c r="H299" s="9" t="s">
        <v>10</v>
      </c>
      <c r="I299" s="17"/>
      <c r="J299" s="17"/>
    </row>
    <row r="300" spans="1:10" s="10" customFormat="1" ht="36">
      <c r="A300" s="11" t="s">
        <v>179</v>
      </c>
      <c r="B300" s="5" t="s">
        <v>43</v>
      </c>
      <c r="C300" s="12" t="s">
        <v>180</v>
      </c>
      <c r="D300" s="6" t="s">
        <v>111</v>
      </c>
      <c r="E300" s="7"/>
      <c r="F300" s="7">
        <v>500</v>
      </c>
      <c r="G300" s="8">
        <f t="shared" si="7"/>
        <v>500</v>
      </c>
      <c r="H300" s="9" t="s">
        <v>10</v>
      </c>
    </row>
    <row r="301" spans="1:10" s="10" customFormat="1" ht="36">
      <c r="A301" s="11" t="s">
        <v>35</v>
      </c>
      <c r="B301" s="5" t="s">
        <v>36</v>
      </c>
      <c r="C301" s="12" t="s">
        <v>181</v>
      </c>
      <c r="D301" s="6" t="s">
        <v>106</v>
      </c>
      <c r="E301" s="7"/>
      <c r="F301" s="7">
        <v>600</v>
      </c>
      <c r="G301" s="8">
        <f t="shared" si="7"/>
        <v>600</v>
      </c>
      <c r="H301" s="9" t="s">
        <v>10</v>
      </c>
    </row>
    <row r="302" spans="1:10" s="10" customFormat="1" ht="48">
      <c r="A302" s="11" t="s">
        <v>27</v>
      </c>
      <c r="B302" s="5" t="s">
        <v>18</v>
      </c>
      <c r="C302" s="12" t="s">
        <v>182</v>
      </c>
      <c r="D302" s="6" t="s">
        <v>111</v>
      </c>
      <c r="E302" s="7"/>
      <c r="F302" s="7">
        <v>500</v>
      </c>
      <c r="G302" s="8">
        <f t="shared" si="7"/>
        <v>500</v>
      </c>
      <c r="H302" s="9" t="s">
        <v>10</v>
      </c>
    </row>
    <row r="303" spans="1:10" s="10" customFormat="1" ht="48">
      <c r="A303" s="11" t="s">
        <v>21</v>
      </c>
      <c r="B303" s="5" t="s">
        <v>12</v>
      </c>
      <c r="C303" s="12" t="s">
        <v>182</v>
      </c>
      <c r="D303" s="6" t="s">
        <v>109</v>
      </c>
      <c r="E303" s="7"/>
      <c r="F303" s="7">
        <v>400</v>
      </c>
      <c r="G303" s="8">
        <f t="shared" si="7"/>
        <v>400</v>
      </c>
      <c r="H303" s="9" t="s">
        <v>10</v>
      </c>
    </row>
    <row r="304" spans="1:10" s="10" customFormat="1" ht="48">
      <c r="A304" s="11" t="s">
        <v>183</v>
      </c>
      <c r="B304" s="5" t="s">
        <v>24</v>
      </c>
      <c r="C304" s="12" t="s">
        <v>182</v>
      </c>
      <c r="D304" s="6" t="s">
        <v>109</v>
      </c>
      <c r="E304" s="7"/>
      <c r="F304" s="7">
        <v>400</v>
      </c>
      <c r="G304" s="8">
        <f t="shared" si="7"/>
        <v>400</v>
      </c>
      <c r="H304" s="9" t="s">
        <v>10</v>
      </c>
    </row>
    <row r="305" spans="1:8" s="10" customFormat="1" ht="48">
      <c r="A305" s="11" t="s">
        <v>97</v>
      </c>
      <c r="B305" s="5" t="s">
        <v>50</v>
      </c>
      <c r="C305" s="12" t="s">
        <v>182</v>
      </c>
      <c r="D305" s="6" t="s">
        <v>109</v>
      </c>
      <c r="E305" s="7"/>
      <c r="F305" s="7">
        <v>400</v>
      </c>
      <c r="G305" s="8">
        <f t="shared" si="7"/>
        <v>400</v>
      </c>
      <c r="H305" s="9" t="s">
        <v>10</v>
      </c>
    </row>
    <row r="306" spans="1:8" s="10" customFormat="1" ht="60">
      <c r="A306" s="11" t="s">
        <v>35</v>
      </c>
      <c r="B306" s="5" t="s">
        <v>36</v>
      </c>
      <c r="C306" s="12" t="s">
        <v>184</v>
      </c>
      <c r="D306" s="6" t="s">
        <v>149</v>
      </c>
      <c r="E306" s="7">
        <v>1600</v>
      </c>
      <c r="F306" s="7">
        <v>600</v>
      </c>
      <c r="G306" s="8">
        <f t="shared" si="7"/>
        <v>2200</v>
      </c>
      <c r="H306" s="9" t="s">
        <v>10</v>
      </c>
    </row>
    <row r="307" spans="1:8" s="10" customFormat="1" ht="60">
      <c r="A307" s="11" t="s">
        <v>185</v>
      </c>
      <c r="B307" s="5" t="s">
        <v>24</v>
      </c>
      <c r="C307" s="12" t="s">
        <v>186</v>
      </c>
      <c r="D307" s="6" t="s">
        <v>109</v>
      </c>
      <c r="E307" s="7"/>
      <c r="F307" s="7">
        <v>400</v>
      </c>
      <c r="G307" s="8">
        <f t="shared" si="7"/>
        <v>400</v>
      </c>
      <c r="H307" s="9" t="s">
        <v>10</v>
      </c>
    </row>
    <row r="308" spans="1:8" s="10" customFormat="1" ht="60">
      <c r="A308" s="11" t="s">
        <v>49</v>
      </c>
      <c r="B308" s="5" t="s">
        <v>50</v>
      </c>
      <c r="C308" s="12" t="s">
        <v>186</v>
      </c>
      <c r="D308" s="6" t="s">
        <v>109</v>
      </c>
      <c r="E308" s="7"/>
      <c r="F308" s="7">
        <v>400</v>
      </c>
      <c r="G308" s="8">
        <f t="shared" si="7"/>
        <v>400</v>
      </c>
      <c r="H308" s="9" t="s">
        <v>10</v>
      </c>
    </row>
    <row r="309" spans="1:8" s="10" customFormat="1" ht="48">
      <c r="A309" s="11" t="s">
        <v>187</v>
      </c>
      <c r="B309" s="5" t="s">
        <v>50</v>
      </c>
      <c r="C309" s="12" t="s">
        <v>188</v>
      </c>
      <c r="D309" s="6" t="s">
        <v>51</v>
      </c>
      <c r="E309" s="7">
        <v>1100</v>
      </c>
      <c r="F309" s="7">
        <v>400</v>
      </c>
      <c r="G309" s="8">
        <f t="shared" si="7"/>
        <v>1500</v>
      </c>
      <c r="H309" s="9" t="s">
        <v>10</v>
      </c>
    </row>
    <row r="310" spans="1:8" s="10" customFormat="1" ht="48">
      <c r="A310" s="11" t="s">
        <v>75</v>
      </c>
      <c r="B310" s="5" t="s">
        <v>50</v>
      </c>
      <c r="C310" s="12" t="s">
        <v>189</v>
      </c>
      <c r="D310" s="6" t="s">
        <v>109</v>
      </c>
      <c r="E310" s="7"/>
      <c r="F310" s="7">
        <v>400</v>
      </c>
      <c r="G310" s="8">
        <f t="shared" si="7"/>
        <v>400</v>
      </c>
      <c r="H310" s="9" t="s">
        <v>10</v>
      </c>
    </row>
    <row r="311" spans="1:8" s="10" customFormat="1" ht="60">
      <c r="A311" s="11" t="s">
        <v>190</v>
      </c>
      <c r="B311" s="5" t="s">
        <v>18</v>
      </c>
      <c r="C311" s="12" t="s">
        <v>191</v>
      </c>
      <c r="D311" s="6" t="s">
        <v>31</v>
      </c>
      <c r="E311" s="7">
        <v>1550</v>
      </c>
      <c r="F311" s="7">
        <v>500</v>
      </c>
      <c r="G311" s="8">
        <f t="shared" si="7"/>
        <v>2050</v>
      </c>
      <c r="H311" s="9" t="s">
        <v>10</v>
      </c>
    </row>
    <row r="312" spans="1:8" s="10" customFormat="1" ht="60">
      <c r="A312" s="11" t="s">
        <v>32</v>
      </c>
      <c r="B312" s="5" t="s">
        <v>33</v>
      </c>
      <c r="C312" s="12" t="s">
        <v>186</v>
      </c>
      <c r="D312" s="6" t="s">
        <v>111</v>
      </c>
      <c r="E312" s="7"/>
      <c r="F312" s="7">
        <v>500</v>
      </c>
      <c r="G312" s="8">
        <f t="shared" si="7"/>
        <v>500</v>
      </c>
      <c r="H312" s="9" t="s">
        <v>10</v>
      </c>
    </row>
    <row r="313" spans="1:8" s="10" customFormat="1" ht="36">
      <c r="A313" s="11" t="s">
        <v>87</v>
      </c>
      <c r="B313" s="5" t="s">
        <v>192</v>
      </c>
      <c r="C313" s="12" t="s">
        <v>193</v>
      </c>
      <c r="D313" s="6" t="s">
        <v>101</v>
      </c>
      <c r="E313" s="7"/>
      <c r="F313" s="7">
        <v>300</v>
      </c>
      <c r="G313" s="8">
        <f t="shared" si="7"/>
        <v>300</v>
      </c>
      <c r="H313" s="9" t="s">
        <v>10</v>
      </c>
    </row>
    <row r="314" spans="1:8" s="10" customFormat="1" ht="48">
      <c r="A314" s="11" t="s">
        <v>194</v>
      </c>
      <c r="B314" s="5" t="s">
        <v>192</v>
      </c>
      <c r="C314" s="12" t="s">
        <v>195</v>
      </c>
      <c r="D314" s="6" t="s">
        <v>101</v>
      </c>
      <c r="E314" s="7"/>
      <c r="F314" s="7">
        <v>300</v>
      </c>
      <c r="G314" s="8">
        <f t="shared" si="7"/>
        <v>300</v>
      </c>
      <c r="H314" s="9" t="s">
        <v>10</v>
      </c>
    </row>
    <row r="315" spans="1:8" s="10" customFormat="1" ht="48">
      <c r="A315" s="11" t="s">
        <v>196</v>
      </c>
      <c r="B315" s="5" t="s">
        <v>12</v>
      </c>
      <c r="C315" s="12" t="s">
        <v>195</v>
      </c>
      <c r="D315" s="6" t="s">
        <v>109</v>
      </c>
      <c r="E315" s="7"/>
      <c r="F315" s="7">
        <v>400</v>
      </c>
      <c r="G315" s="8">
        <f t="shared" si="7"/>
        <v>400</v>
      </c>
      <c r="H315" s="9" t="s">
        <v>10</v>
      </c>
    </row>
    <row r="316" spans="1:8" s="10" customFormat="1" ht="48">
      <c r="A316" s="11" t="s">
        <v>179</v>
      </c>
      <c r="B316" s="5" t="s">
        <v>43</v>
      </c>
      <c r="C316" s="12" t="s">
        <v>197</v>
      </c>
      <c r="D316" s="6" t="s">
        <v>111</v>
      </c>
      <c r="E316" s="7"/>
      <c r="F316" s="7">
        <v>500</v>
      </c>
      <c r="G316" s="8">
        <f t="shared" si="7"/>
        <v>500</v>
      </c>
      <c r="H316" s="9" t="s">
        <v>10</v>
      </c>
    </row>
    <row r="317" spans="1:8" s="10" customFormat="1" ht="36">
      <c r="A317" s="11" t="s">
        <v>179</v>
      </c>
      <c r="B317" s="5" t="s">
        <v>43</v>
      </c>
      <c r="C317" s="12" t="s">
        <v>198</v>
      </c>
      <c r="D317" s="6" t="s">
        <v>111</v>
      </c>
      <c r="E317" s="7"/>
      <c r="F317" s="7">
        <v>500</v>
      </c>
      <c r="G317" s="8">
        <f t="shared" si="7"/>
        <v>500</v>
      </c>
      <c r="H317" s="9" t="s">
        <v>10</v>
      </c>
    </row>
    <row r="318" spans="1:8" s="10" customFormat="1" ht="36">
      <c r="A318" s="11" t="s">
        <v>179</v>
      </c>
      <c r="B318" s="5" t="s">
        <v>43</v>
      </c>
      <c r="C318" s="12" t="s">
        <v>199</v>
      </c>
      <c r="D318" s="6" t="s">
        <v>111</v>
      </c>
      <c r="E318" s="7"/>
      <c r="F318" s="7">
        <v>500</v>
      </c>
      <c r="G318" s="8">
        <f t="shared" si="7"/>
        <v>500</v>
      </c>
      <c r="H318" s="9" t="s">
        <v>10</v>
      </c>
    </row>
    <row r="319" spans="1:8" s="10" customFormat="1" ht="36">
      <c r="A319" s="11" t="s">
        <v>179</v>
      </c>
      <c r="B319" s="5" t="s">
        <v>43</v>
      </c>
      <c r="C319" s="12" t="s">
        <v>200</v>
      </c>
      <c r="D319" s="6" t="s">
        <v>111</v>
      </c>
      <c r="E319" s="7"/>
      <c r="F319" s="7">
        <v>500</v>
      </c>
      <c r="G319" s="8">
        <f t="shared" si="7"/>
        <v>500</v>
      </c>
      <c r="H319" s="9" t="s">
        <v>10</v>
      </c>
    </row>
    <row r="320" spans="1:8" s="10" customFormat="1" ht="48">
      <c r="A320" s="26" t="s">
        <v>87</v>
      </c>
      <c r="B320" s="5" t="s">
        <v>102</v>
      </c>
      <c r="C320" s="12" t="s">
        <v>376</v>
      </c>
      <c r="D320" s="6" t="s">
        <v>16</v>
      </c>
      <c r="E320" s="7">
        <v>1400</v>
      </c>
      <c r="F320" s="7">
        <v>300</v>
      </c>
      <c r="G320" s="8">
        <f>+E320+F320</f>
        <v>1700</v>
      </c>
      <c r="H320" s="9" t="s">
        <v>10</v>
      </c>
    </row>
    <row r="321" spans="1:8" ht="36">
      <c r="A321" s="11" t="s">
        <v>90</v>
      </c>
      <c r="B321" s="5" t="s">
        <v>18</v>
      </c>
      <c r="C321" s="12" t="s">
        <v>377</v>
      </c>
      <c r="D321" s="6" t="s">
        <v>111</v>
      </c>
      <c r="E321" s="7"/>
      <c r="F321" s="7">
        <v>500</v>
      </c>
      <c r="G321" s="8">
        <f>+E321+F321</f>
        <v>500</v>
      </c>
      <c r="H321" s="9" t="s">
        <v>10</v>
      </c>
    </row>
    <row r="322" spans="1:8" ht="60">
      <c r="A322" s="11" t="s">
        <v>42</v>
      </c>
      <c r="B322" s="5" t="s">
        <v>43</v>
      </c>
      <c r="C322" s="12" t="s">
        <v>378</v>
      </c>
      <c r="D322" s="6" t="s">
        <v>111</v>
      </c>
      <c r="E322" s="7"/>
      <c r="F322" s="7">
        <v>500</v>
      </c>
      <c r="G322" s="8">
        <f t="shared" ref="G322:G381" si="8">+E322+F322</f>
        <v>500</v>
      </c>
      <c r="H322" s="9" t="s">
        <v>10</v>
      </c>
    </row>
    <row r="323" spans="1:8" ht="48">
      <c r="A323" s="11" t="s">
        <v>59</v>
      </c>
      <c r="B323" s="5" t="s">
        <v>18</v>
      </c>
      <c r="C323" s="12" t="s">
        <v>379</v>
      </c>
      <c r="D323" s="6" t="s">
        <v>19</v>
      </c>
      <c r="E323" s="7">
        <v>1350</v>
      </c>
      <c r="F323" s="7">
        <v>500</v>
      </c>
      <c r="G323" s="8">
        <f t="shared" si="8"/>
        <v>1850</v>
      </c>
      <c r="H323" s="9" t="s">
        <v>10</v>
      </c>
    </row>
    <row r="324" spans="1:8" ht="48">
      <c r="A324" s="11" t="s">
        <v>71</v>
      </c>
      <c r="B324" s="5" t="s">
        <v>18</v>
      </c>
      <c r="C324" s="12" t="s">
        <v>380</v>
      </c>
      <c r="D324" s="6" t="s">
        <v>19</v>
      </c>
      <c r="E324" s="7">
        <v>1350</v>
      </c>
      <c r="F324" s="7">
        <v>500</v>
      </c>
      <c r="G324" s="8">
        <f t="shared" si="8"/>
        <v>1850</v>
      </c>
      <c r="H324" s="9" t="s">
        <v>10</v>
      </c>
    </row>
    <row r="325" spans="1:8" ht="36">
      <c r="A325" s="11" t="s">
        <v>91</v>
      </c>
      <c r="B325" s="5" t="s">
        <v>24</v>
      </c>
      <c r="C325" s="12" t="s">
        <v>381</v>
      </c>
      <c r="D325" s="6" t="s">
        <v>109</v>
      </c>
      <c r="E325" s="7"/>
      <c r="F325" s="7">
        <v>400</v>
      </c>
      <c r="G325" s="8">
        <f t="shared" si="8"/>
        <v>400</v>
      </c>
      <c r="H325" s="9" t="s">
        <v>10</v>
      </c>
    </row>
    <row r="326" spans="1:8" ht="60">
      <c r="A326" s="11" t="s">
        <v>57</v>
      </c>
      <c r="B326" s="5" t="s">
        <v>24</v>
      </c>
      <c r="C326" s="12" t="s">
        <v>382</v>
      </c>
      <c r="D326" s="6" t="s">
        <v>109</v>
      </c>
      <c r="E326" s="7"/>
      <c r="F326" s="7">
        <v>400</v>
      </c>
      <c r="G326" s="8">
        <f t="shared" si="8"/>
        <v>400</v>
      </c>
      <c r="H326" s="9" t="s">
        <v>10</v>
      </c>
    </row>
    <row r="327" spans="1:8" ht="36">
      <c r="A327" s="11" t="s">
        <v>90</v>
      </c>
      <c r="B327" s="5" t="s">
        <v>18</v>
      </c>
      <c r="C327" s="12" t="s">
        <v>383</v>
      </c>
      <c r="D327" s="6" t="s">
        <v>111</v>
      </c>
      <c r="E327" s="7"/>
      <c r="F327" s="7">
        <v>500</v>
      </c>
      <c r="G327" s="8">
        <f t="shared" si="8"/>
        <v>500</v>
      </c>
      <c r="H327" s="9" t="s">
        <v>10</v>
      </c>
    </row>
    <row r="328" spans="1:8" ht="36">
      <c r="A328" s="11" t="s">
        <v>42</v>
      </c>
      <c r="B328" s="5" t="s">
        <v>43</v>
      </c>
      <c r="C328" s="12" t="s">
        <v>384</v>
      </c>
      <c r="D328" s="6" t="s">
        <v>111</v>
      </c>
      <c r="E328" s="7"/>
      <c r="F328" s="7">
        <v>500</v>
      </c>
      <c r="G328" s="8">
        <f t="shared" si="8"/>
        <v>500</v>
      </c>
      <c r="H328" s="9" t="s">
        <v>10</v>
      </c>
    </row>
    <row r="329" spans="1:8" ht="48">
      <c r="A329" s="11" t="s">
        <v>73</v>
      </c>
      <c r="B329" s="5" t="s">
        <v>18</v>
      </c>
      <c r="C329" s="12" t="s">
        <v>385</v>
      </c>
      <c r="D329" s="6" t="s">
        <v>111</v>
      </c>
      <c r="E329" s="7"/>
      <c r="F329" s="7">
        <v>500</v>
      </c>
      <c r="G329" s="8">
        <f t="shared" si="8"/>
        <v>500</v>
      </c>
      <c r="H329" s="9" t="s">
        <v>10</v>
      </c>
    </row>
    <row r="330" spans="1:8" ht="48">
      <c r="A330" s="11" t="s">
        <v>73</v>
      </c>
      <c r="B330" s="5" t="s">
        <v>18</v>
      </c>
      <c r="C330" s="12" t="s">
        <v>386</v>
      </c>
      <c r="D330" s="6" t="s">
        <v>111</v>
      </c>
      <c r="E330" s="7"/>
      <c r="F330" s="7">
        <v>500</v>
      </c>
      <c r="G330" s="8">
        <f t="shared" si="8"/>
        <v>500</v>
      </c>
      <c r="H330" s="9" t="s">
        <v>10</v>
      </c>
    </row>
    <row r="331" spans="1:8" ht="60">
      <c r="A331" s="11" t="s">
        <v>334</v>
      </c>
      <c r="B331" s="5" t="s">
        <v>18</v>
      </c>
      <c r="C331" s="12" t="s">
        <v>387</v>
      </c>
      <c r="D331" s="6" t="s">
        <v>31</v>
      </c>
      <c r="E331" s="7">
        <v>1550</v>
      </c>
      <c r="F331" s="7">
        <v>500</v>
      </c>
      <c r="G331" s="8">
        <f t="shared" si="8"/>
        <v>2050</v>
      </c>
      <c r="H331" s="9" t="s">
        <v>10</v>
      </c>
    </row>
    <row r="332" spans="1:8" ht="48">
      <c r="A332" s="11" t="s">
        <v>42</v>
      </c>
      <c r="B332" s="5" t="s">
        <v>43</v>
      </c>
      <c r="C332" s="12" t="s">
        <v>388</v>
      </c>
      <c r="D332" s="6" t="s">
        <v>111</v>
      </c>
      <c r="E332" s="7"/>
      <c r="F332" s="7">
        <v>500</v>
      </c>
      <c r="G332" s="8">
        <f t="shared" si="8"/>
        <v>500</v>
      </c>
      <c r="H332" s="9" t="s">
        <v>10</v>
      </c>
    </row>
    <row r="333" spans="1:8" ht="48">
      <c r="A333" s="11" t="s">
        <v>97</v>
      </c>
      <c r="B333" s="5" t="s">
        <v>50</v>
      </c>
      <c r="C333" s="12" t="s">
        <v>389</v>
      </c>
      <c r="D333" s="6" t="s">
        <v>109</v>
      </c>
      <c r="E333" s="7"/>
      <c r="F333" s="7">
        <v>400</v>
      </c>
      <c r="G333" s="8">
        <f t="shared" si="8"/>
        <v>400</v>
      </c>
      <c r="H333" s="9" t="s">
        <v>10</v>
      </c>
    </row>
    <row r="334" spans="1:8" ht="48">
      <c r="A334" s="11" t="s">
        <v>97</v>
      </c>
      <c r="B334" s="5" t="s">
        <v>50</v>
      </c>
      <c r="C334" s="12" t="s">
        <v>390</v>
      </c>
      <c r="D334" s="6" t="s">
        <v>109</v>
      </c>
      <c r="E334" s="7"/>
      <c r="F334" s="7">
        <v>400</v>
      </c>
      <c r="G334" s="8">
        <f t="shared" si="8"/>
        <v>400</v>
      </c>
      <c r="H334" s="9" t="s">
        <v>10</v>
      </c>
    </row>
    <row r="335" spans="1:8" ht="48">
      <c r="A335" s="11" t="s">
        <v>331</v>
      </c>
      <c r="B335" s="5" t="s">
        <v>18</v>
      </c>
      <c r="C335" s="12" t="s">
        <v>391</v>
      </c>
      <c r="D335" s="6" t="s">
        <v>31</v>
      </c>
      <c r="E335" s="7">
        <v>1550</v>
      </c>
      <c r="F335" s="7">
        <v>500</v>
      </c>
      <c r="G335" s="8">
        <f t="shared" si="8"/>
        <v>2050</v>
      </c>
      <c r="H335" s="9" t="s">
        <v>10</v>
      </c>
    </row>
    <row r="336" spans="1:8" ht="48">
      <c r="A336" s="11" t="s">
        <v>42</v>
      </c>
      <c r="B336" s="5" t="s">
        <v>43</v>
      </c>
      <c r="C336" s="12" t="s">
        <v>392</v>
      </c>
      <c r="D336" s="6" t="s">
        <v>111</v>
      </c>
      <c r="E336" s="7"/>
      <c r="F336" s="7">
        <v>500</v>
      </c>
      <c r="G336" s="8">
        <f t="shared" si="8"/>
        <v>500</v>
      </c>
      <c r="H336" s="9" t="s">
        <v>10</v>
      </c>
    </row>
    <row r="337" spans="1:8" ht="48">
      <c r="A337" s="11" t="s">
        <v>42</v>
      </c>
      <c r="B337" s="5" t="s">
        <v>43</v>
      </c>
      <c r="C337" s="12" t="s">
        <v>393</v>
      </c>
      <c r="D337" s="6" t="s">
        <v>111</v>
      </c>
      <c r="E337" s="7"/>
      <c r="F337" s="7">
        <v>500</v>
      </c>
      <c r="G337" s="8">
        <f t="shared" si="8"/>
        <v>500</v>
      </c>
      <c r="H337" s="9" t="s">
        <v>10</v>
      </c>
    </row>
    <row r="338" spans="1:8" ht="48">
      <c r="A338" s="11" t="s">
        <v>94</v>
      </c>
      <c r="B338" s="5" t="s">
        <v>102</v>
      </c>
      <c r="C338" s="12" t="s">
        <v>394</v>
      </c>
      <c r="D338" s="6" t="s">
        <v>101</v>
      </c>
      <c r="E338" s="7"/>
      <c r="F338" s="7">
        <v>300</v>
      </c>
      <c r="G338" s="8">
        <f t="shared" si="8"/>
        <v>300</v>
      </c>
      <c r="H338" s="9" t="s">
        <v>10</v>
      </c>
    </row>
    <row r="339" spans="1:8" ht="60">
      <c r="A339" s="11" t="s">
        <v>90</v>
      </c>
      <c r="B339" s="5" t="s">
        <v>18</v>
      </c>
      <c r="C339" s="12" t="s">
        <v>395</v>
      </c>
      <c r="D339" s="6" t="s">
        <v>111</v>
      </c>
      <c r="E339" s="7"/>
      <c r="F339" s="7">
        <v>500</v>
      </c>
      <c r="G339" s="8">
        <f t="shared" si="8"/>
        <v>500</v>
      </c>
      <c r="H339" s="9" t="s">
        <v>10</v>
      </c>
    </row>
    <row r="340" spans="1:8" ht="36">
      <c r="A340" s="11" t="s">
        <v>87</v>
      </c>
      <c r="B340" s="5" t="s">
        <v>102</v>
      </c>
      <c r="C340" s="12" t="s">
        <v>396</v>
      </c>
      <c r="D340" s="6" t="s">
        <v>101</v>
      </c>
      <c r="E340" s="7"/>
      <c r="F340" s="7">
        <v>300</v>
      </c>
      <c r="G340" s="8">
        <f t="shared" si="8"/>
        <v>300</v>
      </c>
      <c r="H340" s="9" t="s">
        <v>10</v>
      </c>
    </row>
    <row r="341" spans="1:8" ht="72">
      <c r="A341" s="11" t="s">
        <v>42</v>
      </c>
      <c r="B341" s="5" t="s">
        <v>43</v>
      </c>
      <c r="C341" s="12" t="s">
        <v>397</v>
      </c>
      <c r="D341" s="6" t="s">
        <v>111</v>
      </c>
      <c r="E341" s="7"/>
      <c r="F341" s="7">
        <v>500</v>
      </c>
      <c r="G341" s="8">
        <f t="shared" si="8"/>
        <v>500</v>
      </c>
      <c r="H341" s="9" t="s">
        <v>10</v>
      </c>
    </row>
    <row r="342" spans="1:8" ht="48">
      <c r="A342" s="11" t="s">
        <v>94</v>
      </c>
      <c r="B342" s="5" t="s">
        <v>102</v>
      </c>
      <c r="C342" s="12" t="s">
        <v>398</v>
      </c>
      <c r="D342" s="6" t="s">
        <v>101</v>
      </c>
      <c r="E342" s="7"/>
      <c r="F342" s="7">
        <v>300</v>
      </c>
      <c r="G342" s="8">
        <f t="shared" si="8"/>
        <v>300</v>
      </c>
      <c r="H342" s="9" t="s">
        <v>10</v>
      </c>
    </row>
    <row r="343" spans="1:8" ht="48">
      <c r="A343" s="11" t="s">
        <v>28</v>
      </c>
      <c r="B343" s="5" t="s">
        <v>18</v>
      </c>
      <c r="C343" s="12" t="s">
        <v>399</v>
      </c>
      <c r="D343" s="6" t="s">
        <v>111</v>
      </c>
      <c r="E343" s="7"/>
      <c r="F343" s="7">
        <v>500</v>
      </c>
      <c r="G343" s="8">
        <f t="shared" si="8"/>
        <v>500</v>
      </c>
      <c r="H343" s="9" t="s">
        <v>10</v>
      </c>
    </row>
    <row r="344" spans="1:8" ht="48">
      <c r="A344" s="11" t="s">
        <v>400</v>
      </c>
      <c r="B344" s="5" t="s">
        <v>24</v>
      </c>
      <c r="C344" s="12" t="s">
        <v>399</v>
      </c>
      <c r="D344" s="6" t="s">
        <v>109</v>
      </c>
      <c r="E344" s="7"/>
      <c r="F344" s="7">
        <v>400</v>
      </c>
      <c r="G344" s="8">
        <f t="shared" si="8"/>
        <v>400</v>
      </c>
      <c r="H344" s="9" t="s">
        <v>10</v>
      </c>
    </row>
    <row r="345" spans="1:8" ht="60">
      <c r="A345" s="11" t="s">
        <v>17</v>
      </c>
      <c r="B345" s="5" t="s">
        <v>18</v>
      </c>
      <c r="C345" s="12" t="s">
        <v>401</v>
      </c>
      <c r="D345" s="6" t="s">
        <v>111</v>
      </c>
      <c r="E345" s="7"/>
      <c r="F345" s="7">
        <v>500</v>
      </c>
      <c r="G345" s="8">
        <f t="shared" si="8"/>
        <v>500</v>
      </c>
      <c r="H345" s="9" t="s">
        <v>10</v>
      </c>
    </row>
    <row r="346" spans="1:8" ht="60">
      <c r="A346" s="11" t="s">
        <v>94</v>
      </c>
      <c r="B346" s="5" t="s">
        <v>102</v>
      </c>
      <c r="C346" s="12" t="s">
        <v>402</v>
      </c>
      <c r="D346" s="6" t="s">
        <v>101</v>
      </c>
      <c r="E346" s="7"/>
      <c r="F346" s="7">
        <v>300</v>
      </c>
      <c r="G346" s="8">
        <f t="shared" si="8"/>
        <v>300</v>
      </c>
      <c r="H346" s="9" t="s">
        <v>10</v>
      </c>
    </row>
    <row r="347" spans="1:8" ht="48">
      <c r="A347" s="11" t="s">
        <v>42</v>
      </c>
      <c r="B347" s="5" t="s">
        <v>43</v>
      </c>
      <c r="C347" s="12" t="s">
        <v>403</v>
      </c>
      <c r="D347" s="6" t="s">
        <v>111</v>
      </c>
      <c r="E347" s="7"/>
      <c r="F347" s="7">
        <v>500</v>
      </c>
      <c r="G347" s="8">
        <f t="shared" si="8"/>
        <v>500</v>
      </c>
      <c r="H347" s="9" t="s">
        <v>10</v>
      </c>
    </row>
    <row r="348" spans="1:8" ht="60">
      <c r="A348" s="11" t="s">
        <v>88</v>
      </c>
      <c r="B348" s="5" t="s">
        <v>24</v>
      </c>
      <c r="C348" s="12" t="s">
        <v>404</v>
      </c>
      <c r="D348" s="6" t="s">
        <v>109</v>
      </c>
      <c r="E348" s="7"/>
      <c r="F348" s="7">
        <v>400</v>
      </c>
      <c r="G348" s="8">
        <f t="shared" si="8"/>
        <v>400</v>
      </c>
      <c r="H348" s="9" t="s">
        <v>10</v>
      </c>
    </row>
    <row r="349" spans="1:8" ht="60">
      <c r="A349" s="11" t="s">
        <v>32</v>
      </c>
      <c r="B349" s="5" t="s">
        <v>33</v>
      </c>
      <c r="C349" s="12" t="s">
        <v>404</v>
      </c>
      <c r="D349" s="6" t="s">
        <v>111</v>
      </c>
      <c r="E349" s="7"/>
      <c r="F349" s="7">
        <v>500</v>
      </c>
      <c r="G349" s="8">
        <f t="shared" si="8"/>
        <v>500</v>
      </c>
      <c r="H349" s="9" t="s">
        <v>10</v>
      </c>
    </row>
    <row r="350" spans="1:8" ht="36">
      <c r="A350" s="11" t="s">
        <v>42</v>
      </c>
      <c r="B350" s="5" t="s">
        <v>43</v>
      </c>
      <c r="C350" s="12" t="s">
        <v>405</v>
      </c>
      <c r="D350" s="6" t="s">
        <v>111</v>
      </c>
      <c r="E350" s="7"/>
      <c r="F350" s="7">
        <v>500</v>
      </c>
      <c r="G350" s="8">
        <f t="shared" si="8"/>
        <v>500</v>
      </c>
      <c r="H350" s="9" t="s">
        <v>10</v>
      </c>
    </row>
    <row r="351" spans="1:8" ht="60">
      <c r="A351" s="11" t="s">
        <v>331</v>
      </c>
      <c r="B351" s="5" t="s">
        <v>18</v>
      </c>
      <c r="C351" s="12" t="s">
        <v>406</v>
      </c>
      <c r="D351" s="6" t="s">
        <v>111</v>
      </c>
      <c r="E351" s="7"/>
      <c r="F351" s="7">
        <v>500</v>
      </c>
      <c r="G351" s="8">
        <f t="shared" si="8"/>
        <v>500</v>
      </c>
      <c r="H351" s="9" t="s">
        <v>10</v>
      </c>
    </row>
    <row r="352" spans="1:8" ht="60">
      <c r="A352" s="11" t="s">
        <v>32</v>
      </c>
      <c r="B352" s="5" t="s">
        <v>33</v>
      </c>
      <c r="C352" s="12" t="s">
        <v>407</v>
      </c>
      <c r="D352" s="6" t="s">
        <v>408</v>
      </c>
      <c r="E352" s="7">
        <v>4149.76</v>
      </c>
      <c r="F352" s="7">
        <v>500</v>
      </c>
      <c r="G352" s="8">
        <f t="shared" si="8"/>
        <v>4649.76</v>
      </c>
      <c r="H352" s="9" t="s">
        <v>10</v>
      </c>
    </row>
    <row r="353" spans="1:8" ht="60">
      <c r="A353" s="11" t="s">
        <v>32</v>
      </c>
      <c r="B353" s="5" t="s">
        <v>33</v>
      </c>
      <c r="C353" s="12" t="s">
        <v>409</v>
      </c>
      <c r="D353" s="6" t="s">
        <v>111</v>
      </c>
      <c r="E353" s="7"/>
      <c r="F353" s="7">
        <v>500</v>
      </c>
      <c r="G353" s="8">
        <f t="shared" si="8"/>
        <v>500</v>
      </c>
      <c r="H353" s="9" t="s">
        <v>10</v>
      </c>
    </row>
    <row r="354" spans="1:8" ht="60">
      <c r="A354" s="11" t="s">
        <v>88</v>
      </c>
      <c r="B354" s="5" t="s">
        <v>24</v>
      </c>
      <c r="C354" s="12" t="s">
        <v>409</v>
      </c>
      <c r="D354" s="6" t="s">
        <v>109</v>
      </c>
      <c r="E354" s="7"/>
      <c r="F354" s="7">
        <v>400</v>
      </c>
      <c r="G354" s="8">
        <f t="shared" si="8"/>
        <v>400</v>
      </c>
      <c r="H354" s="9" t="s">
        <v>10</v>
      </c>
    </row>
    <row r="355" spans="1:8" ht="48">
      <c r="A355" s="11" t="s">
        <v>75</v>
      </c>
      <c r="B355" s="5" t="s">
        <v>50</v>
      </c>
      <c r="C355" s="12" t="s">
        <v>410</v>
      </c>
      <c r="D355" s="6" t="s">
        <v>51</v>
      </c>
      <c r="E355" s="7">
        <v>1100</v>
      </c>
      <c r="F355" s="7">
        <v>400</v>
      </c>
      <c r="G355" s="8">
        <f t="shared" si="8"/>
        <v>1500</v>
      </c>
      <c r="H355" s="9" t="s">
        <v>10</v>
      </c>
    </row>
    <row r="356" spans="1:8" ht="48">
      <c r="A356" s="11" t="s">
        <v>232</v>
      </c>
      <c r="B356" s="5" t="s">
        <v>18</v>
      </c>
      <c r="C356" s="12" t="s">
        <v>411</v>
      </c>
      <c r="D356" s="6" t="s">
        <v>19</v>
      </c>
      <c r="E356" s="7">
        <v>1350</v>
      </c>
      <c r="F356" s="7">
        <v>500</v>
      </c>
      <c r="G356" s="8">
        <f t="shared" si="8"/>
        <v>1850</v>
      </c>
      <c r="H356" s="9" t="s">
        <v>10</v>
      </c>
    </row>
    <row r="357" spans="1:8" ht="48">
      <c r="A357" s="11" t="s">
        <v>238</v>
      </c>
      <c r="B357" s="5" t="s">
        <v>12</v>
      </c>
      <c r="C357" s="12" t="s">
        <v>412</v>
      </c>
      <c r="D357" s="6" t="s">
        <v>14</v>
      </c>
      <c r="E357" s="7">
        <v>850</v>
      </c>
      <c r="F357" s="7">
        <v>400</v>
      </c>
      <c r="G357" s="8">
        <f t="shared" si="8"/>
        <v>1250</v>
      </c>
      <c r="H357" s="9" t="s">
        <v>10</v>
      </c>
    </row>
    <row r="358" spans="1:8" ht="48">
      <c r="A358" s="11" t="s">
        <v>87</v>
      </c>
      <c r="B358" s="5" t="s">
        <v>207</v>
      </c>
      <c r="C358" s="12" t="s">
        <v>411</v>
      </c>
      <c r="D358" s="6" t="s">
        <v>327</v>
      </c>
      <c r="E358" s="7">
        <v>700</v>
      </c>
      <c r="F358" s="7">
        <v>300</v>
      </c>
      <c r="G358" s="8">
        <f t="shared" si="8"/>
        <v>1000</v>
      </c>
      <c r="H358" s="9" t="s">
        <v>10</v>
      </c>
    </row>
    <row r="359" spans="1:8" ht="48">
      <c r="A359" s="11" t="s">
        <v>73</v>
      </c>
      <c r="B359" s="5" t="s">
        <v>18</v>
      </c>
      <c r="C359" s="12" t="s">
        <v>413</v>
      </c>
      <c r="D359" s="6" t="s">
        <v>19</v>
      </c>
      <c r="E359" s="7">
        <v>1350</v>
      </c>
      <c r="F359" s="7">
        <v>500</v>
      </c>
      <c r="G359" s="8">
        <f t="shared" si="8"/>
        <v>1850</v>
      </c>
      <c r="H359" s="9" t="s">
        <v>10</v>
      </c>
    </row>
    <row r="360" spans="1:8" ht="48">
      <c r="A360" s="11" t="s">
        <v>57</v>
      </c>
      <c r="B360" s="5" t="s">
        <v>24</v>
      </c>
      <c r="C360" s="12" t="s">
        <v>413</v>
      </c>
      <c r="D360" s="6" t="s">
        <v>48</v>
      </c>
      <c r="E360" s="7">
        <v>1000</v>
      </c>
      <c r="F360" s="7">
        <v>400</v>
      </c>
      <c r="G360" s="8">
        <f t="shared" si="8"/>
        <v>1400</v>
      </c>
      <c r="H360" s="9" t="s">
        <v>10</v>
      </c>
    </row>
    <row r="361" spans="1:8" ht="48">
      <c r="A361" s="11" t="s">
        <v>54</v>
      </c>
      <c r="B361" s="5" t="s">
        <v>50</v>
      </c>
      <c r="C361" s="12" t="s">
        <v>414</v>
      </c>
      <c r="D361" s="6" t="s">
        <v>51</v>
      </c>
      <c r="E361" s="7">
        <v>1100</v>
      </c>
      <c r="F361" s="7">
        <v>400</v>
      </c>
      <c r="G361" s="8">
        <f t="shared" si="8"/>
        <v>1500</v>
      </c>
      <c r="H361" s="9" t="s">
        <v>10</v>
      </c>
    </row>
    <row r="362" spans="1:8" ht="48">
      <c r="A362" s="11" t="s">
        <v>27</v>
      </c>
      <c r="B362" s="5" t="s">
        <v>18</v>
      </c>
      <c r="C362" s="12" t="s">
        <v>415</v>
      </c>
      <c r="D362" s="6" t="s">
        <v>31</v>
      </c>
      <c r="E362" s="7">
        <v>1550</v>
      </c>
      <c r="F362" s="7">
        <v>500</v>
      </c>
      <c r="G362" s="8">
        <f t="shared" si="8"/>
        <v>2050</v>
      </c>
      <c r="H362" s="9" t="s">
        <v>10</v>
      </c>
    </row>
    <row r="363" spans="1:8" ht="48">
      <c r="A363" s="11" t="s">
        <v>97</v>
      </c>
      <c r="B363" s="5" t="s">
        <v>50</v>
      </c>
      <c r="C363" s="12" t="s">
        <v>415</v>
      </c>
      <c r="D363" s="6" t="s">
        <v>416</v>
      </c>
      <c r="E363" s="7">
        <v>1550</v>
      </c>
      <c r="F363" s="7">
        <v>400</v>
      </c>
      <c r="G363" s="8">
        <f t="shared" si="8"/>
        <v>1950</v>
      </c>
      <c r="H363" s="9" t="s">
        <v>10</v>
      </c>
    </row>
    <row r="364" spans="1:8" ht="48">
      <c r="A364" s="11" t="s">
        <v>94</v>
      </c>
      <c r="B364" s="5" t="s">
        <v>207</v>
      </c>
      <c r="C364" s="12" t="s">
        <v>417</v>
      </c>
      <c r="D364" s="6" t="s">
        <v>369</v>
      </c>
      <c r="E364" s="7">
        <v>700</v>
      </c>
      <c r="F364" s="7">
        <v>300</v>
      </c>
      <c r="G364" s="8">
        <f t="shared" si="8"/>
        <v>1000</v>
      </c>
      <c r="H364" s="9" t="s">
        <v>10</v>
      </c>
    </row>
    <row r="365" spans="1:8" ht="60">
      <c r="A365" s="11" t="s">
        <v>46</v>
      </c>
      <c r="B365" s="5" t="s">
        <v>24</v>
      </c>
      <c r="C365" s="12" t="s">
        <v>418</v>
      </c>
      <c r="D365" s="6" t="s">
        <v>48</v>
      </c>
      <c r="E365" s="7">
        <v>1000</v>
      </c>
      <c r="F365" s="7">
        <v>400</v>
      </c>
      <c r="G365" s="8">
        <f t="shared" si="8"/>
        <v>1400</v>
      </c>
      <c r="H365" s="9" t="s">
        <v>10</v>
      </c>
    </row>
    <row r="366" spans="1:8" ht="48">
      <c r="A366" s="11" t="s">
        <v>42</v>
      </c>
      <c r="B366" s="5" t="s">
        <v>43</v>
      </c>
      <c r="C366" s="12" t="s">
        <v>419</v>
      </c>
      <c r="D366" s="6" t="s">
        <v>19</v>
      </c>
      <c r="E366" s="7">
        <v>1350</v>
      </c>
      <c r="F366" s="7">
        <v>500</v>
      </c>
      <c r="G366" s="8">
        <f t="shared" si="8"/>
        <v>1850</v>
      </c>
      <c r="H366" s="9" t="s">
        <v>10</v>
      </c>
    </row>
    <row r="367" spans="1:8" ht="60">
      <c r="A367" s="11" t="s">
        <v>28</v>
      </c>
      <c r="B367" s="5" t="s">
        <v>18</v>
      </c>
      <c r="C367" s="12" t="s">
        <v>420</v>
      </c>
      <c r="D367" s="6" t="s">
        <v>31</v>
      </c>
      <c r="E367" s="7">
        <v>1550</v>
      </c>
      <c r="F367" s="7">
        <v>500</v>
      </c>
      <c r="G367" s="8">
        <f t="shared" si="8"/>
        <v>2050</v>
      </c>
      <c r="H367" s="9" t="s">
        <v>10</v>
      </c>
    </row>
    <row r="368" spans="1:8" ht="60">
      <c r="A368" s="11" t="s">
        <v>32</v>
      </c>
      <c r="B368" s="5" t="s">
        <v>33</v>
      </c>
      <c r="C368" s="12" t="s">
        <v>421</v>
      </c>
      <c r="D368" s="6" t="s">
        <v>422</v>
      </c>
      <c r="E368" s="7">
        <v>3780</v>
      </c>
      <c r="F368" s="7">
        <v>500</v>
      </c>
      <c r="G368" s="8">
        <f t="shared" si="8"/>
        <v>4280</v>
      </c>
      <c r="H368" s="9" t="s">
        <v>10</v>
      </c>
    </row>
    <row r="369" spans="1:8" ht="60">
      <c r="A369" s="11" t="s">
        <v>67</v>
      </c>
      <c r="B369" s="5" t="s">
        <v>24</v>
      </c>
      <c r="C369" s="12" t="s">
        <v>423</v>
      </c>
      <c r="D369" s="6" t="s">
        <v>424</v>
      </c>
      <c r="E369" s="7">
        <f>2744*5</f>
        <v>13720</v>
      </c>
      <c r="F369" s="7">
        <v>400</v>
      </c>
      <c r="G369" s="8">
        <f t="shared" si="8"/>
        <v>14120</v>
      </c>
      <c r="H369" s="9" t="s">
        <v>10</v>
      </c>
    </row>
    <row r="370" spans="1:8" ht="48">
      <c r="A370" s="11" t="s">
        <v>73</v>
      </c>
      <c r="B370" s="5" t="s">
        <v>18</v>
      </c>
      <c r="C370" s="12" t="s">
        <v>425</v>
      </c>
      <c r="D370" s="6" t="s">
        <v>426</v>
      </c>
      <c r="E370" s="7">
        <v>1350</v>
      </c>
      <c r="F370" s="7"/>
      <c r="G370" s="8">
        <f t="shared" si="8"/>
        <v>1350</v>
      </c>
      <c r="H370" s="9" t="s">
        <v>10</v>
      </c>
    </row>
    <row r="371" spans="1:8" ht="48">
      <c r="A371" s="11" t="s">
        <v>54</v>
      </c>
      <c r="B371" s="5" t="s">
        <v>50</v>
      </c>
      <c r="C371" s="12" t="s">
        <v>425</v>
      </c>
      <c r="D371" s="6" t="s">
        <v>427</v>
      </c>
      <c r="E371" s="7">
        <v>1100</v>
      </c>
      <c r="F371" s="7"/>
      <c r="G371" s="8">
        <f t="shared" si="8"/>
        <v>1100</v>
      </c>
      <c r="H371" s="9" t="s">
        <v>10</v>
      </c>
    </row>
    <row r="372" spans="1:8" ht="48">
      <c r="A372" s="11" t="s">
        <v>57</v>
      </c>
      <c r="B372" s="5" t="s">
        <v>24</v>
      </c>
      <c r="C372" s="12" t="s">
        <v>425</v>
      </c>
      <c r="D372" s="6" t="s">
        <v>428</v>
      </c>
      <c r="E372" s="7">
        <v>1000</v>
      </c>
      <c r="F372" s="7"/>
      <c r="G372" s="8">
        <f t="shared" si="8"/>
        <v>1000</v>
      </c>
      <c r="H372" s="9" t="s">
        <v>10</v>
      </c>
    </row>
    <row r="373" spans="1:8" ht="60">
      <c r="A373" s="11" t="s">
        <v>32</v>
      </c>
      <c r="B373" s="5" t="s">
        <v>33</v>
      </c>
      <c r="C373" s="12" t="s">
        <v>429</v>
      </c>
      <c r="D373" s="6" t="s">
        <v>430</v>
      </c>
      <c r="E373" s="7">
        <f>3830*3</f>
        <v>11490</v>
      </c>
      <c r="F373" s="7">
        <v>500</v>
      </c>
      <c r="G373" s="8">
        <f t="shared" si="8"/>
        <v>11990</v>
      </c>
      <c r="H373" s="9" t="s">
        <v>10</v>
      </c>
    </row>
    <row r="374" spans="1:8" ht="60">
      <c r="A374" s="11" t="s">
        <v>8</v>
      </c>
      <c r="B374" s="5" t="s">
        <v>9</v>
      </c>
      <c r="C374" s="12" t="s">
        <v>431</v>
      </c>
      <c r="D374" s="6" t="s">
        <v>369</v>
      </c>
      <c r="E374" s="7">
        <v>700</v>
      </c>
      <c r="F374" s="7">
        <v>300</v>
      </c>
      <c r="G374" s="8">
        <f t="shared" si="8"/>
        <v>1000</v>
      </c>
      <c r="H374" s="9" t="s">
        <v>10</v>
      </c>
    </row>
    <row r="375" spans="1:8" ht="60">
      <c r="A375" s="11" t="s">
        <v>20</v>
      </c>
      <c r="B375" s="5" t="s">
        <v>9</v>
      </c>
      <c r="C375" s="12" t="s">
        <v>431</v>
      </c>
      <c r="D375" s="6" t="s">
        <v>369</v>
      </c>
      <c r="E375" s="7">
        <v>700</v>
      </c>
      <c r="F375" s="7">
        <v>300</v>
      </c>
      <c r="G375" s="8">
        <f t="shared" si="8"/>
        <v>1000</v>
      </c>
      <c r="H375" s="9" t="s">
        <v>10</v>
      </c>
    </row>
    <row r="376" spans="1:8" ht="60">
      <c r="A376" s="11" t="s">
        <v>46</v>
      </c>
      <c r="B376" s="5" t="s">
        <v>24</v>
      </c>
      <c r="C376" s="12" t="s">
        <v>432</v>
      </c>
      <c r="D376" s="6" t="s">
        <v>48</v>
      </c>
      <c r="E376" s="7">
        <v>1000</v>
      </c>
      <c r="F376" s="7">
        <v>400</v>
      </c>
      <c r="G376" s="8">
        <f t="shared" si="8"/>
        <v>1400</v>
      </c>
      <c r="H376" s="9" t="s">
        <v>10</v>
      </c>
    </row>
    <row r="377" spans="1:8" ht="60">
      <c r="A377" s="11" t="s">
        <v>42</v>
      </c>
      <c r="B377" s="5" t="s">
        <v>43</v>
      </c>
      <c r="C377" s="12" t="s">
        <v>433</v>
      </c>
      <c r="D377" s="6" t="s">
        <v>41</v>
      </c>
      <c r="E377" s="7">
        <v>1750</v>
      </c>
      <c r="F377" s="7">
        <v>500</v>
      </c>
      <c r="G377" s="8">
        <f t="shared" si="8"/>
        <v>2250</v>
      </c>
      <c r="H377" s="9" t="s">
        <v>10</v>
      </c>
    </row>
    <row r="378" spans="1:8" ht="48">
      <c r="A378" s="11" t="s">
        <v>28</v>
      </c>
      <c r="B378" s="5" t="s">
        <v>18</v>
      </c>
      <c r="C378" s="12" t="s">
        <v>434</v>
      </c>
      <c r="D378" s="6" t="s">
        <v>66</v>
      </c>
      <c r="E378" s="7">
        <f>4*1550</f>
        <v>6200</v>
      </c>
      <c r="F378" s="7">
        <v>500</v>
      </c>
      <c r="G378" s="8">
        <f t="shared" si="8"/>
        <v>6700</v>
      </c>
      <c r="H378" s="9" t="s">
        <v>10</v>
      </c>
    </row>
    <row r="379" spans="1:8" ht="48">
      <c r="A379" s="11" t="s">
        <v>59</v>
      </c>
      <c r="B379" s="5" t="s">
        <v>18</v>
      </c>
      <c r="C379" s="12" t="s">
        <v>435</v>
      </c>
      <c r="D379" s="6" t="s">
        <v>19</v>
      </c>
      <c r="E379" s="7">
        <v>1350</v>
      </c>
      <c r="F379" s="7">
        <v>500</v>
      </c>
      <c r="G379" s="8">
        <f t="shared" si="8"/>
        <v>1850</v>
      </c>
      <c r="H379" s="9" t="s">
        <v>10</v>
      </c>
    </row>
    <row r="380" spans="1:8" ht="48">
      <c r="A380" s="11" t="s">
        <v>75</v>
      </c>
      <c r="B380" s="5" t="s">
        <v>50</v>
      </c>
      <c r="C380" s="12" t="s">
        <v>435</v>
      </c>
      <c r="D380" s="6" t="s">
        <v>51</v>
      </c>
      <c r="E380" s="7">
        <v>1100</v>
      </c>
      <c r="F380" s="7">
        <v>400</v>
      </c>
      <c r="G380" s="8">
        <f t="shared" si="8"/>
        <v>1500</v>
      </c>
      <c r="H380" s="9" t="s">
        <v>10</v>
      </c>
    </row>
    <row r="381" spans="1:8" ht="48">
      <c r="A381" s="11" t="s">
        <v>8</v>
      </c>
      <c r="B381" s="5" t="s">
        <v>9</v>
      </c>
      <c r="C381" s="12" t="s">
        <v>435</v>
      </c>
      <c r="D381" s="6" t="s">
        <v>369</v>
      </c>
      <c r="E381" s="7">
        <v>700</v>
      </c>
      <c r="F381" s="7">
        <v>300</v>
      </c>
      <c r="G381" s="8">
        <f t="shared" si="8"/>
        <v>1000</v>
      </c>
      <c r="H381" s="9" t="s">
        <v>10</v>
      </c>
    </row>
    <row r="382" spans="1:8" ht="51.75" customHeight="1">
      <c r="A382" s="27"/>
      <c r="B382" s="28"/>
      <c r="C382" s="29"/>
      <c r="D382" s="30"/>
      <c r="E382" s="31"/>
      <c r="F382" s="31"/>
      <c r="G382" s="32"/>
      <c r="H382" s="33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Viáticos OP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usuario_2</cp:lastModifiedBy>
  <cp:lastPrinted>2016-11-24T19:47:29Z</cp:lastPrinted>
  <dcterms:created xsi:type="dcterms:W3CDTF">2016-04-15T20:11:56Z</dcterms:created>
  <dcterms:modified xsi:type="dcterms:W3CDTF">2017-02-22T19:25:52Z</dcterms:modified>
</cp:coreProperties>
</file>