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30" windowWidth="12405" windowHeight="10080" firstSheet="1" activeTab="1"/>
  </bookViews>
  <sheets>
    <sheet name="POA 2013 GLOBAL" sheetId="11" r:id="rId1"/>
    <sheet name="POA 1ER. TRIM 2013 GLOBAL " sheetId="13" r:id="rId2"/>
  </sheets>
  <definedNames>
    <definedName name="_xlnm.Print_Area" localSheetId="1">'POA 1ER. TRIM 2013 GLOBAL '!$A$1:$W$116</definedName>
    <definedName name="_xlnm.Print_Area" localSheetId="0">'POA 2013 GLOBAL'!$A$1:$Q$99</definedName>
    <definedName name="_xlnm.Database">#REF!</definedName>
    <definedName name="_xlnm.Print_Titles" localSheetId="1">'POA 1ER. TRIM 2013 GLOBAL '!$1:$12</definedName>
    <definedName name="_xlnm.Print_Titles" localSheetId="0">'POA 2013 GLOBAL'!$1:$12</definedName>
  </definedNames>
  <calcPr calcId="125725"/>
</workbook>
</file>

<file path=xl/calcChain.xml><?xml version="1.0" encoding="utf-8"?>
<calcChain xmlns="http://schemas.openxmlformats.org/spreadsheetml/2006/main">
  <c r="W79" i="13"/>
  <c r="R20"/>
  <c r="R31"/>
  <c r="R40"/>
  <c r="R60"/>
  <c r="R67"/>
  <c r="R74"/>
  <c r="R92"/>
  <c r="R104"/>
  <c r="M104"/>
  <c r="G7"/>
  <c r="N114"/>
  <c r="O114"/>
  <c r="P114"/>
  <c r="Q114"/>
  <c r="R114"/>
  <c r="S114"/>
  <c r="T114"/>
  <c r="U114"/>
  <c r="W20"/>
  <c r="W25"/>
  <c r="W31"/>
  <c r="W40"/>
  <c r="W60"/>
  <c r="W67"/>
  <c r="W74"/>
  <c r="W92"/>
  <c r="W104"/>
  <c r="M92"/>
  <c r="M74"/>
  <c r="M67"/>
  <c r="M60"/>
  <c r="M40"/>
  <c r="M31"/>
  <c r="M25"/>
  <c r="M20"/>
  <c r="M112" l="1"/>
  <c r="M107"/>
  <c r="M105"/>
  <c r="M96"/>
  <c r="M95"/>
  <c r="M93"/>
  <c r="M82"/>
  <c r="M81"/>
  <c r="M80"/>
  <c r="M78"/>
  <c r="M77"/>
  <c r="M76"/>
  <c r="M75"/>
  <c r="M70"/>
  <c r="M69"/>
  <c r="M68"/>
  <c r="M64"/>
  <c r="M63"/>
  <c r="M62"/>
  <c r="M61"/>
  <c r="M51"/>
  <c r="M49"/>
  <c r="M48"/>
  <c r="M47"/>
  <c r="M46"/>
  <c r="M45"/>
  <c r="M44"/>
  <c r="M43"/>
  <c r="M42"/>
  <c r="M41"/>
  <c r="M37"/>
  <c r="M36"/>
  <c r="M35"/>
  <c r="M34"/>
  <c r="M33"/>
  <c r="M28"/>
  <c r="M27"/>
  <c r="M26"/>
  <c r="M22"/>
  <c r="M21"/>
  <c r="V113"/>
  <c r="V112"/>
  <c r="L112"/>
  <c r="V108"/>
  <c r="W108" s="1"/>
  <c r="V107"/>
  <c r="L107"/>
  <c r="V105"/>
  <c r="L105"/>
  <c r="V82"/>
  <c r="L82"/>
  <c r="V81"/>
  <c r="L81"/>
  <c r="W112" l="1"/>
  <c r="M114"/>
  <c r="W107"/>
  <c r="W105"/>
  <c r="W82"/>
  <c r="W81"/>
  <c r="V64" l="1"/>
  <c r="L64"/>
  <c r="V63"/>
  <c r="L63"/>
  <c r="V62"/>
  <c r="L62"/>
  <c r="V61"/>
  <c r="L61"/>
  <c r="W62" l="1"/>
  <c r="W64"/>
  <c r="W63"/>
  <c r="W61"/>
  <c r="L77"/>
  <c r="V77"/>
  <c r="W77" l="1"/>
  <c r="L49"/>
  <c r="V42"/>
  <c r="V49"/>
  <c r="V21"/>
  <c r="V22"/>
  <c r="V26"/>
  <c r="V27"/>
  <c r="V28"/>
  <c r="V32"/>
  <c r="W32" s="1"/>
  <c r="V33"/>
  <c r="V34"/>
  <c r="V35"/>
  <c r="V36"/>
  <c r="V37"/>
  <c r="V41"/>
  <c r="V43"/>
  <c r="V44"/>
  <c r="V45"/>
  <c r="V46"/>
  <c r="V47"/>
  <c r="V48"/>
  <c r="V51"/>
  <c r="V68"/>
  <c r="V69"/>
  <c r="V70"/>
  <c r="V93"/>
  <c r="V94"/>
  <c r="W94" s="1"/>
  <c r="V95"/>
  <c r="W95" s="1"/>
  <c r="V96"/>
  <c r="V76"/>
  <c r="V78"/>
  <c r="V75"/>
  <c r="V80"/>
  <c r="L80"/>
  <c r="L75"/>
  <c r="L78"/>
  <c r="L76"/>
  <c r="L96"/>
  <c r="L95"/>
  <c r="L93"/>
  <c r="L70"/>
  <c r="L69"/>
  <c r="L68"/>
  <c r="L51"/>
  <c r="L48"/>
  <c r="L47"/>
  <c r="L46"/>
  <c r="L45"/>
  <c r="L44"/>
  <c r="L43"/>
  <c r="L42"/>
  <c r="L41"/>
  <c r="L37"/>
  <c r="L36"/>
  <c r="L35"/>
  <c r="L34"/>
  <c r="L33"/>
  <c r="L28"/>
  <c r="L27"/>
  <c r="L26"/>
  <c r="L22"/>
  <c r="L21"/>
  <c r="Q90" i="11"/>
  <c r="P90"/>
  <c r="O90"/>
  <c r="N90"/>
  <c r="L89"/>
  <c r="L87"/>
  <c r="L86"/>
  <c r="L88"/>
  <c r="L83"/>
  <c r="L79"/>
  <c r="L80"/>
  <c r="L81"/>
  <c r="L74"/>
  <c r="L75"/>
  <c r="L62"/>
  <c r="L60"/>
  <c r="L54"/>
  <c r="L56"/>
  <c r="L58"/>
  <c r="L51"/>
  <c r="L23"/>
  <c r="L27"/>
  <c r="L28"/>
  <c r="L29"/>
  <c r="L33"/>
  <c r="L34"/>
  <c r="L35"/>
  <c r="L36"/>
  <c r="L37"/>
  <c r="L38"/>
  <c r="L39"/>
  <c r="L43"/>
  <c r="L44"/>
  <c r="L45"/>
  <c r="L46"/>
  <c r="L47"/>
  <c r="L48"/>
  <c r="L49"/>
  <c r="L50"/>
  <c r="L53"/>
  <c r="L64"/>
  <c r="L65"/>
  <c r="L66"/>
  <c r="L68"/>
  <c r="L69"/>
  <c r="L70"/>
  <c r="L71"/>
  <c r="L76"/>
  <c r="L77"/>
  <c r="L22"/>
  <c r="L90" s="1"/>
  <c r="M90"/>
  <c r="V114" i="13" l="1"/>
  <c r="L114"/>
  <c r="W33"/>
  <c r="W37"/>
  <c r="W80"/>
  <c r="W45"/>
  <c r="W51"/>
  <c r="W27"/>
  <c r="W42"/>
  <c r="W48"/>
  <c r="W28"/>
  <c r="W75"/>
  <c r="W78"/>
  <c r="W68"/>
  <c r="W46"/>
  <c r="W41"/>
  <c r="W49"/>
  <c r="W47"/>
  <c r="W43"/>
  <c r="W21"/>
  <c r="W96"/>
  <c r="W36"/>
  <c r="W22"/>
  <c r="W76"/>
  <c r="W35"/>
  <c r="W34"/>
  <c r="W70"/>
  <c r="W44"/>
  <c r="W69"/>
  <c r="W93"/>
  <c r="W26"/>
  <c r="W114" l="1"/>
</calcChain>
</file>

<file path=xl/sharedStrings.xml><?xml version="1.0" encoding="utf-8"?>
<sst xmlns="http://schemas.openxmlformats.org/spreadsheetml/2006/main" count="398" uniqueCount="256">
  <si>
    <t>DESCRIPCION</t>
  </si>
  <si>
    <t/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</si>
  <si>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</si>
  <si>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</si>
  <si>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</si>
  <si>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</si>
  <si>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</si>
  <si>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</si>
  <si>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</si>
  <si>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</si>
  <si>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</si>
  <si>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</si>
  <si>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</si>
  <si>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</si>
  <si>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</si>
  <si>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</si>
  <si>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</si>
  <si>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</si>
  <si>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</si>
  <si>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</si>
  <si>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</si>
  <si>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</si>
  <si>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</si>
  <si>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</si>
  <si>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PED</t>
  </si>
  <si>
    <t>ORGANISMO: COMISION ESTATAL DEL AGUA</t>
  </si>
  <si>
    <t>4</t>
  </si>
  <si>
    <t>57</t>
  </si>
  <si>
    <t>COMISION ESTATAL DEL AGUA.</t>
  </si>
  <si>
    <t>DESARROLLO SOCIAL.</t>
  </si>
  <si>
    <t>VIVIENDA Y SERVICIOS A LA COMUNIDAD.</t>
  </si>
  <si>
    <t>DESARROLLO Y EQUIPAMIENTO URBANO.</t>
  </si>
  <si>
    <t>SONORA COMPETITIVO Y SUSTENTABLE.</t>
  </si>
  <si>
    <t>AGUA Y SANEAMIENTO PARA TODOS LOS SONORENSES.</t>
  </si>
  <si>
    <t>5701</t>
  </si>
  <si>
    <t>PLANEACION DE LA INFRAESTRUCTURA HIDRAULICA.</t>
  </si>
  <si>
    <t>PLANEACION, PROGRAMACION Y SISTEMAS DE INFORMACION PARA LA INFRAESTRUCTURA HIDRAULICA.</t>
  </si>
  <si>
    <t>Concertar reuniones de trabajo con directores de area.</t>
  </si>
  <si>
    <t>Juntas de gobierno</t>
  </si>
  <si>
    <t>Reuniòn</t>
  </si>
  <si>
    <t xml:space="preserve">Asesoría y apoyo jurídico </t>
  </si>
  <si>
    <t xml:space="preserve">Elaboración y revisión de contratos </t>
  </si>
  <si>
    <t>Asesoría y apoyo jurídico a los distintos organismos operadores de agua potable.</t>
  </si>
  <si>
    <t>Informe</t>
  </si>
  <si>
    <t>VOCALIA EJECUTIVA</t>
  </si>
  <si>
    <t>UNIDAD JURIDICA</t>
  </si>
  <si>
    <t>DIRECCION GENERAL DE ADMINISTRACION Y FINANZAS</t>
  </si>
  <si>
    <t>Concertar Reuniones de trabajo con Organismos Operadores</t>
  </si>
  <si>
    <t>Control de Parque Vehicular</t>
  </si>
  <si>
    <t>Capacitación de personal</t>
  </si>
  <si>
    <t xml:space="preserve">Reunión </t>
  </si>
  <si>
    <t>Reporte</t>
  </si>
  <si>
    <t>DIRECCION GENERAL DE DESARROLLO Y FORTALECIMIENTO INSTITUCIONAL</t>
  </si>
  <si>
    <t>Llevar a cabo talleres de capacitación para directivos y personal de los organismos operadores</t>
  </si>
  <si>
    <t>Asistir como representante de CEA a las reuniones de la junta de gobierno de los organismos operadores municipales.</t>
  </si>
  <si>
    <t>Campaña estatal del cuidado del agua.</t>
  </si>
  <si>
    <t>DIRECCION GENERAL DE INFRAESTRUCTURA HIDRAULICA URBANA</t>
  </si>
  <si>
    <t>Reunión</t>
  </si>
  <si>
    <t>Cuestionario</t>
  </si>
  <si>
    <t>Estudios</t>
  </si>
  <si>
    <t>Localidad</t>
  </si>
  <si>
    <t>Evento</t>
  </si>
  <si>
    <t>DIRECCION GENERAL DE INFRAESTRUCTURA HIDROAGRICOLA</t>
  </si>
  <si>
    <t>Catálogo de precios unitarios</t>
  </si>
  <si>
    <t>Elaboración del padrón de contratistas y proveedores.</t>
  </si>
  <si>
    <t>Contratación de obras, arrendamientos, adquisiciones y servicios</t>
  </si>
  <si>
    <t xml:space="preserve">Catalogo </t>
  </si>
  <si>
    <t>Documento</t>
  </si>
  <si>
    <t>DIRECCION GENERAL DE COSTOS CONCURSOS Y CONTRATOS</t>
  </si>
  <si>
    <t>Elaboracion de expedientes tecnicos</t>
  </si>
  <si>
    <t>Encauzamiento para proteccion de zonas urbanas y productivas</t>
  </si>
  <si>
    <t>Reporte de supervision</t>
  </si>
  <si>
    <t>Reunion con Comites Distritales y Consejos de Cuencas</t>
  </si>
  <si>
    <t>Expediente</t>
  </si>
  <si>
    <t>Documento Valor</t>
  </si>
  <si>
    <t>Reuniones</t>
  </si>
  <si>
    <t>Visitas</t>
  </si>
  <si>
    <t>5705</t>
  </si>
  <si>
    <t>COORDINACION INTERGUBERNAMENTAL Y DESARROLLO INSTITUCIONAL</t>
  </si>
  <si>
    <t>CONSOLIDACION, FORTALECIMIENTO Y APOYO A MUNICIPIOS, ORGANISMOS OPERADORES Y COMUNIDADES.</t>
  </si>
  <si>
    <t>COORDINACION INTERGUBERNAMENTAL Y DESARROLLO INSTITUCIONAL.</t>
  </si>
  <si>
    <t>CULTURA DEL AGUA Y LEGISLACION</t>
  </si>
  <si>
    <t>INVERSION Y GESTION FINANCIERA PARA LA INFRAESTRUCTURA HIDRAULICA.</t>
  </si>
  <si>
    <t>AGUA POTABLE</t>
  </si>
  <si>
    <t>DRENAJE Y ALCANTARILLADO</t>
  </si>
  <si>
    <t>TRATAMIENTO DE AGUAS RESIDUALES</t>
  </si>
  <si>
    <t>CONSTRUCCION DE INFRAESTRUCTURA PARA TRATAMIENTO DE AGUAS RESIDUALES.</t>
  </si>
  <si>
    <t>MODIFICADO ANUAL</t>
  </si>
  <si>
    <t>REALIZADO</t>
  </si>
  <si>
    <t>%AVANCE FISICO</t>
  </si>
  <si>
    <t>Recabar informacion para el sistema de gestion por comparacion.</t>
  </si>
  <si>
    <t>Elaboracion de estudios tarifarios</t>
  </si>
  <si>
    <t>Suministro e instalacion de micro medidores</t>
  </si>
  <si>
    <t>Suministro e instalacion de macro medidores</t>
  </si>
  <si>
    <t>Elaboracion de pronòsticos hidrometereològicos a corto plazo.</t>
  </si>
  <si>
    <t>Monitoreo de la red de estaciones climatologicas</t>
  </si>
  <si>
    <t>Visita a organismos operadores para realizar dictamenes de infraestructura tecnologica y comunicaciones.</t>
  </si>
  <si>
    <t>LIC. MANUEL GUADALUPE RUIZ CASTELO</t>
  </si>
  <si>
    <t>C.P. ENRIQUE MARTINEZ PRECIADO</t>
  </si>
  <si>
    <t>DIRECTOR GENERAL DE ADMINISTRACION Y FINANZAS</t>
  </si>
  <si>
    <t>VOCAL EJECUTIVO</t>
  </si>
  <si>
    <t>DIRECCION GENERAL DE AGUAS SUBTERRANEAS</t>
  </si>
  <si>
    <t>TOTAL METAS</t>
  </si>
  <si>
    <t>PROYECTO DE PRSUPUESTO</t>
  </si>
  <si>
    <t>PROGRAMA OPERATIVO ANUAL</t>
  </si>
  <si>
    <t>001</t>
  </si>
  <si>
    <t>002</t>
  </si>
  <si>
    <t>003</t>
  </si>
  <si>
    <t>Pozos</t>
  </si>
  <si>
    <t>Verificacion al cumplimiento de contratos</t>
  </si>
  <si>
    <t>Documentos</t>
  </si>
  <si>
    <t>ORGANO DE CONTROL Y DESARROLLO ADMINISTRATIVO</t>
  </si>
  <si>
    <t>PPE2013-OP</t>
  </si>
  <si>
    <t xml:space="preserve"> </t>
  </si>
  <si>
    <t>Administración y control de Recursos materiales</t>
  </si>
  <si>
    <t xml:space="preserve">Administración y control de Recursos Humanos </t>
  </si>
  <si>
    <t>reunion con los organismos operadores para evaluar nievos sistemas de informacion que les ayuden en aumentar la eficiencia comercial y operativa.</t>
  </si>
  <si>
    <t>Reunion</t>
  </si>
  <si>
    <t>Levantamiento y Elaboracion de padrones de usuarios</t>
  </si>
  <si>
    <t>Estudios y proyectos para la infraestructura hidraulica</t>
  </si>
  <si>
    <t>proyecto</t>
  </si>
  <si>
    <t>Construccion de Infraestructura de agua potable</t>
  </si>
  <si>
    <t>sistemas</t>
  </si>
  <si>
    <t>PLANEACION DE INFRAESTRUCTURA HIDRAULICA</t>
  </si>
  <si>
    <t>Construccion de infraestructura para drenaje y alcantarillado</t>
  </si>
  <si>
    <t>obra</t>
  </si>
  <si>
    <t>Programa agua limpia monitoreo de cloro residual</t>
  </si>
  <si>
    <t>sitios de muestreo</t>
  </si>
  <si>
    <t>seguimiento al proyecto fuerte mayo</t>
  </si>
  <si>
    <t>Supervisiones</t>
  </si>
  <si>
    <t>Reportes</t>
  </si>
  <si>
    <t xml:space="preserve">Perforacion de pozos para agua potable en diferentes partes del Estado. </t>
  </si>
  <si>
    <t>Evaluar portal de transparencia de la entidad</t>
  </si>
  <si>
    <t>Realizar auditorias directas y dar seguimiento a las observaciones(deben incluir informe final y dos revisiones al cumplimiento del PA de la entidad</t>
  </si>
  <si>
    <t>informes</t>
  </si>
  <si>
    <t>seguimiento a observaciones ISAF y de cuenta Publica 2011</t>
  </si>
  <si>
    <t>verificar expedientes unicos integrados al SEVI</t>
  </si>
  <si>
    <t>*(1)</t>
  </si>
  <si>
    <t>ORGANISMOS OPERADRES</t>
  </si>
  <si>
    <t>CAPTACION Y RECAUDACION DE INGRESOS</t>
  </si>
  <si>
    <t>Continuidad de micromedicion para servicios domesticos y comerciales</t>
  </si>
  <si>
    <t>Continuidad en la actualidad del padron de usuarios</t>
  </si>
  <si>
    <t>Analisis de monitoreo del cloro residual en la red de agua potable</t>
  </si>
  <si>
    <t>*(1) Dependera de la existencia de observaciones generadas por el ISAF y despacho externo.</t>
  </si>
  <si>
    <t>Concertar reuniones de trabajo con directores de área.</t>
  </si>
  <si>
    <t>Junta de Gobierno</t>
  </si>
  <si>
    <t>UNIDAD JURÍDICA</t>
  </si>
  <si>
    <t>CULTURA DEL AGUA Y LEGISLACIÓN</t>
  </si>
  <si>
    <t>DIRECCIÓN GENERAL DE ADMINISTRACIÓN Y FINANZAS</t>
  </si>
  <si>
    <t xml:space="preserve">Administración y control de recursos humanos </t>
  </si>
  <si>
    <t>Administración y control de recursos materiales</t>
  </si>
  <si>
    <t>Control de parque vehicular</t>
  </si>
  <si>
    <t>Concertar reuniones de trabajo con organismos operadores</t>
  </si>
  <si>
    <t>Visita a organismos operadores para realizar dictámenes de infraestructura tecnológica y comunicaciones.</t>
  </si>
  <si>
    <t>Reunión con los organismos operadores para evaluar nuevos sistemas de información que les ayuden en aumentar la eficiencia comercial y operativa.</t>
  </si>
  <si>
    <t>COORDINACIÓN INTERGUBERNAMENTAL Y DESARROLLO INSTITUCIONAL</t>
  </si>
  <si>
    <t>CONSOLIDACIÓN, FORTALECIMIENTO Y APOYO A MUNICIPIOS, ORGANISMOS OPERADORES Y COMUNIDADES.</t>
  </si>
  <si>
    <t>DIRECCIÓN GENERAL DE DESARROLLO Y FORTALECIMIENTO INSTITUCIONAL</t>
  </si>
  <si>
    <t>Recabar información para el sistema de gestión por comparación.</t>
  </si>
  <si>
    <t>Estudio</t>
  </si>
  <si>
    <t>Visita</t>
  </si>
  <si>
    <t>Proyecto</t>
  </si>
  <si>
    <t>Obra</t>
  </si>
  <si>
    <t>Elaboración de estudios tarifarios</t>
  </si>
  <si>
    <t>Suministro e instalación de micro medidores</t>
  </si>
  <si>
    <t>Suministro e instalación de macro medidores</t>
  </si>
  <si>
    <t>Levantamiento y elaboración de padrones de usuarios</t>
  </si>
  <si>
    <t>Elaboración de pronósticos hidrometereológicos a corto plazo.</t>
  </si>
  <si>
    <t>Monitoreo de la red de estaciones climatológicas</t>
  </si>
  <si>
    <t>DIRECCION GENERAL DE INFRAESTRUCTURA HIDRÁULICA URBANA</t>
  </si>
  <si>
    <t>PLANEACIÓN DE INFRAESTRUCTURA HIDRÁULICA</t>
  </si>
  <si>
    <t>Estudios y proyectos para la infraestructura hidráulica</t>
  </si>
  <si>
    <t>Construcción de infraestructura de agua potable</t>
  </si>
  <si>
    <t>Construcción de infraestructura para drenaje y alcantarillado</t>
  </si>
  <si>
    <t>DIRECCIÓN GENERAL DE COSTOS CONCURSOS Y CONTRATOS</t>
  </si>
  <si>
    <t>DIRECCIÓN GENERAL DE INFRAESTRUCTURA HIDROAGRÍCOLA</t>
  </si>
  <si>
    <t>Elaboración de expedientes técnicos</t>
  </si>
  <si>
    <t>Encauzamiento para protección de zonas urbanas y productivas</t>
  </si>
  <si>
    <t>Reporte de supervisión</t>
  </si>
  <si>
    <t>Reunión con Comités Distritales y Consejos de Cuencas</t>
  </si>
  <si>
    <t>DIRECCIÓN GENERAL DE AGUAS SUBTERRÁNEAS</t>
  </si>
  <si>
    <t>Seguimiento al proyecto Fuerte - Mayo</t>
  </si>
  <si>
    <t>Evaluar Portal de Transparencia de la Entidad</t>
  </si>
  <si>
    <t>Verificación al cumplimiento de contratos</t>
  </si>
  <si>
    <t>Realizar auditorias directas y dar seguimiento a las observaciones (deben incluir informe final y dos revisiones al cumplimiento del PA de la entidad</t>
  </si>
  <si>
    <t>ORGANISMOS OPERADORES</t>
  </si>
  <si>
    <t>Seguimiento a observaciones ISAF y de Cuenta Pública 2011</t>
  </si>
  <si>
    <t>Verificar expedientes únicos integrados al SEVI</t>
  </si>
  <si>
    <t>Continuidad de micromedición para servicios domésticos y comerciales</t>
  </si>
  <si>
    <t>Continuidad en la actualidad del padrón de usuarios</t>
  </si>
  <si>
    <t>Análisis de monitoreo del cloro residual en la red de agua potable</t>
  </si>
  <si>
    <t>PLANEACIÓN, PROGRAMACIÓN Y SISTEMAS DE INFORMACIÓN PARA LA INFRAESTRUCTURA HIDRÁULICA</t>
  </si>
  <si>
    <t>PLANEACIÓN DE LA INFRAESTRUCTURA HIDRÁULICA</t>
  </si>
  <si>
    <t>AGUA Y SANEAMIENTO PARA TODOS LOS SONORENSES</t>
  </si>
  <si>
    <t>DESARROLLO Y EQUIPAMIENTO URBANO</t>
  </si>
  <si>
    <t>VIVIENDA Y SERVICIOS A LA COMUNIDAD</t>
  </si>
  <si>
    <t>DESARROLLO SOCIAL</t>
  </si>
  <si>
    <t>PLANEACION DE LA INFRAESTRUCTURA HIDRÁULICA</t>
  </si>
  <si>
    <t>INVERSIÓN Y GESTIÓN FINANCIERA PARA LA INFRAESTRUCTURA HIDRÁULICA</t>
  </si>
  <si>
    <t xml:space="preserve">Catálogo </t>
  </si>
  <si>
    <t>Sistema</t>
  </si>
  <si>
    <t>Pozo</t>
  </si>
  <si>
    <t>informe</t>
  </si>
  <si>
    <t>TOTAL ACUMULADO</t>
  </si>
  <si>
    <t>EVTOP-03</t>
  </si>
  <si>
    <t>2.2.01</t>
  </si>
  <si>
    <t>5701001</t>
  </si>
  <si>
    <t>5705002</t>
  </si>
  <si>
    <t>5701002</t>
  </si>
  <si>
    <t>5705001</t>
  </si>
  <si>
    <t>5701003</t>
  </si>
  <si>
    <t>5702001</t>
  </si>
  <si>
    <t>5703001</t>
  </si>
  <si>
    <t>5704001</t>
  </si>
  <si>
    <t>E1</t>
  </si>
  <si>
    <t>SONORA SOLIDARIO</t>
  </si>
  <si>
    <t>CONSTRUCCIÓN DE INFRAESTRUCTURA PARA AGUA POTABLE</t>
  </si>
  <si>
    <t>AGUA LIMPIA</t>
  </si>
  <si>
    <t>Perforación de pozos para agua potable en diferentes partes del Estado</t>
  </si>
  <si>
    <t>E4</t>
  </si>
  <si>
    <t>PROTECCIÓN Y CONTROL DE INUNDACIONES</t>
  </si>
  <si>
    <t>PROTECCIÓN DE ÁREAS Y CAUCES</t>
  </si>
  <si>
    <t>INFRAESTRUCTURA HIDROAGRÍCOLA</t>
  </si>
  <si>
    <t>SONORA COMPETITIVO Y SUSTENTABLE</t>
  </si>
  <si>
    <t>GOBIERNO</t>
  </si>
  <si>
    <t>INVESTIGACIÓN FUNDAMENTAL (BÁSICA)</t>
  </si>
  <si>
    <t>1.8.01</t>
  </si>
  <si>
    <t>APOYO JURÍDICO</t>
  </si>
  <si>
    <t>E6</t>
  </si>
  <si>
    <t>SONORA CIUDADANO Y MUNICIPALISTA</t>
  </si>
  <si>
    <t>MODERNIZACIÓN DE LA ADMINISTRACIÓN Y PASIÓN POR EL SERVICIO PÚBLICO</t>
  </si>
  <si>
    <t>CONSOLIDACIÓN DE LA GESTIÓN PÚBLICA PARA RESULTADOS</t>
  </si>
  <si>
    <t>ADMINISTRACIÓN DE DOCUMENTOS</t>
  </si>
  <si>
    <t>CONTROL Y EVALUACIÓN DE LA GESTIÓN PÚBLICA</t>
  </si>
  <si>
    <t>CONSTRUCCIÓN DE INFRAESTRUCTURA PARA TRATAMIENTO DE AGUAS RESIDUALES</t>
  </si>
  <si>
    <t>ESTUDIOS Y PROYECTOS PARA LA INFRAESTRUCTURA HIDRÁULICA</t>
  </si>
  <si>
    <t>CONSTRUCCIÓN DE INFRAESTRUCTURA DE AGUA POTABLE</t>
  </si>
  <si>
    <t>CONSTRUCCIÓN DE INFRAESTRUCTURA PARA DRENAJE Y ALCANTARILLADO</t>
  </si>
  <si>
    <t>Construcción de infraestructura para tratamiento de aguas residuales</t>
  </si>
  <si>
    <t>Asistir como representante de CEA a las reuniones de la Junta de Gobierno de los organismos operadores municipales</t>
  </si>
  <si>
    <t>1005</t>
  </si>
  <si>
    <t>MODERNIZACIÓN Y MEJORAMIENTO INTEGRAL DE LA FUNCIÓN PÚBLICA</t>
  </si>
  <si>
    <t>1005003</t>
  </si>
  <si>
    <t>VINCULACIÓN CIUDADANA CON LA ADMINISTRACIÓN PÚBLICA "TU GOBIERNAS"</t>
  </si>
  <si>
    <t>1005004</t>
  </si>
  <si>
    <t>FISCALIZACIÓN, CONTROL Y EVALUACIÓN DE LA GESTIÓN PÚBLICA</t>
  </si>
  <si>
    <t>CONSTRUCCIÓN Y MANTENIMIENTO DE LA INFRAESTRUCTURA</t>
  </si>
  <si>
    <t>CAPTACIÓN Y ALMACENAMIENTO DE AGUA</t>
  </si>
  <si>
    <t>USO EFICIENTE DEL AGUA</t>
  </si>
  <si>
    <t>REVESTIMIENTO Y ENTUBADO DE CANALES</t>
  </si>
  <si>
    <t>CONSTRUCCIÓN DE POZOS</t>
  </si>
  <si>
    <t xml:space="preserve">SISTEMA ESTATAL DE EVALUACIÓN </t>
  </si>
  <si>
    <t>INFORME DE AVANCE PROGRAMATICO</t>
  </si>
  <si>
    <t>TRIMESTRE: PRIMERO DE 2013</t>
  </si>
  <si>
    <t xml:space="preserve">TOTALES DE METAS    </t>
  </si>
  <si>
    <t xml:space="preserve">ASIGNACIÓN PRESUPUESTAL: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</si>
</sst>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&quot;$&quot;#,##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2" fillId="0" borderId="18" xfId="0" applyNumberFormat="1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8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29" xfId="0" applyNumberFormat="1" applyFont="1" applyFill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5" fillId="0" borderId="33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" fillId="0" borderId="35" xfId="0" applyFont="1" applyFill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5" fillId="0" borderId="3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2" fillId="2" borderId="35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4" fontId="5" fillId="0" borderId="0" xfId="2" applyFont="1" applyBorder="1" applyAlignment="1">
      <alignment wrapText="1"/>
    </xf>
    <xf numFmtId="3" fontId="0" fillId="0" borderId="0" xfId="0" applyNumberFormat="1" applyFill="1"/>
    <xf numFmtId="0" fontId="5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top"/>
    </xf>
    <xf numFmtId="0" fontId="5" fillId="0" borderId="8" xfId="0" applyFont="1" applyFill="1" applyBorder="1" applyAlignment="1">
      <alignment horizontal="right" vertical="top" wrapText="1" indent="1"/>
    </xf>
    <xf numFmtId="0" fontId="2" fillId="0" borderId="8" xfId="0" applyFont="1" applyFill="1" applyBorder="1" applyAlignment="1">
      <alignment horizontal="right" vertical="top" wrapText="1" indent="1"/>
    </xf>
    <xf numFmtId="3" fontId="2" fillId="0" borderId="9" xfId="0" applyNumberFormat="1" applyFont="1" applyFill="1" applyBorder="1" applyAlignment="1">
      <alignment horizontal="right" vertical="top" wrapText="1" indent="1"/>
    </xf>
    <xf numFmtId="3" fontId="2" fillId="0" borderId="10" xfId="0" applyNumberFormat="1" applyFont="1" applyFill="1" applyBorder="1" applyAlignment="1">
      <alignment horizontal="right" vertical="top" wrapText="1" indent="1"/>
    </xf>
    <xf numFmtId="3" fontId="2" fillId="0" borderId="9" xfId="0" applyNumberFormat="1" applyFont="1" applyBorder="1" applyAlignment="1">
      <alignment horizontal="right" vertical="top" wrapText="1" indent="1"/>
    </xf>
    <xf numFmtId="3" fontId="2" fillId="0" borderId="10" xfId="0" applyNumberFormat="1" applyFont="1" applyBorder="1" applyAlignment="1">
      <alignment horizontal="right" vertical="top" wrapText="1" indent="1"/>
    </xf>
    <xf numFmtId="0" fontId="6" fillId="0" borderId="0" xfId="0" applyFont="1" applyAlignment="1"/>
    <xf numFmtId="0" fontId="0" fillId="0" borderId="0" xfId="0" applyAlignment="1"/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5" fillId="0" borderId="50" xfId="0" applyFont="1" applyFill="1" applyBorder="1" applyAlignment="1">
      <alignment horizontal="right" vertical="top" wrapText="1" indent="1"/>
    </xf>
    <xf numFmtId="0" fontId="5" fillId="0" borderId="5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right" wrapText="1" indent="1"/>
    </xf>
    <xf numFmtId="0" fontId="1" fillId="0" borderId="0" xfId="4" applyFont="1"/>
    <xf numFmtId="0" fontId="1" fillId="0" borderId="0" xfId="4" applyFont="1" applyAlignment="1">
      <alignment vertical="center" wrapText="1"/>
    </xf>
    <xf numFmtId="0" fontId="3" fillId="0" borderId="0" xfId="4" applyFont="1" applyAlignment="1">
      <alignment horizontal="right"/>
    </xf>
    <xf numFmtId="0" fontId="3" fillId="0" borderId="0" xfId="4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right" vertical="top" wrapText="1" indent="1"/>
    </xf>
    <xf numFmtId="0" fontId="2" fillId="0" borderId="18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right" vertical="top" wrapText="1" indent="1"/>
    </xf>
    <xf numFmtId="3" fontId="2" fillId="0" borderId="16" xfId="0" applyNumberFormat="1" applyFont="1" applyFill="1" applyBorder="1" applyAlignment="1">
      <alignment horizontal="right" vertical="top" wrapText="1" indent="1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66" fontId="2" fillId="0" borderId="8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vertical="top" wrapText="1"/>
    </xf>
    <xf numFmtId="166" fontId="2" fillId="0" borderId="8" xfId="0" applyNumberFormat="1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3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3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wrapText="1"/>
    </xf>
    <xf numFmtId="166" fontId="2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4" fontId="2" fillId="0" borderId="10" xfId="2" applyNumberFormat="1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 indent="1"/>
    </xf>
    <xf numFmtId="0" fontId="2" fillId="0" borderId="8" xfId="0" applyFont="1" applyBorder="1" applyAlignment="1">
      <alignment vertical="top" wrapText="1"/>
    </xf>
    <xf numFmtId="3" fontId="2" fillId="0" borderId="23" xfId="0" applyNumberFormat="1" applyFont="1" applyFill="1" applyBorder="1" applyAlignment="1">
      <alignment horizontal="right" vertical="top" wrapText="1" indent="1"/>
    </xf>
    <xf numFmtId="3" fontId="2" fillId="0" borderId="24" xfId="0" applyNumberFormat="1" applyFont="1" applyFill="1" applyBorder="1" applyAlignment="1">
      <alignment horizontal="right" vertical="top" wrapText="1" indent="1"/>
    </xf>
    <xf numFmtId="164" fontId="2" fillId="0" borderId="10" xfId="2" applyFont="1" applyFill="1" applyBorder="1" applyAlignment="1">
      <alignment horizontal="right" vertical="top" wrapText="1"/>
    </xf>
    <xf numFmtId="166" fontId="2" fillId="0" borderId="8" xfId="0" applyNumberFormat="1" applyFont="1" applyBorder="1" applyAlignment="1">
      <alignment vertical="top"/>
    </xf>
    <xf numFmtId="164" fontId="2" fillId="0" borderId="8" xfId="2" applyFont="1" applyFill="1" applyBorder="1" applyAlignment="1">
      <alignment horizontal="right" vertical="top" wrapText="1"/>
    </xf>
    <xf numFmtId="4" fontId="2" fillId="0" borderId="8" xfId="2" applyNumberFormat="1" applyFont="1" applyFill="1" applyBorder="1" applyAlignment="1">
      <alignment horizontal="right" vertical="top" wrapText="1"/>
    </xf>
    <xf numFmtId="4" fontId="2" fillId="0" borderId="35" xfId="2" applyNumberFormat="1" applyFont="1" applyFill="1" applyBorder="1" applyAlignment="1">
      <alignment horizontal="right" vertical="top" wrapText="1"/>
    </xf>
    <xf numFmtId="164" fontId="2" fillId="0" borderId="10" xfId="2" applyFont="1" applyFill="1" applyBorder="1" applyAlignment="1">
      <alignment horizontal="right" wrapText="1"/>
    </xf>
    <xf numFmtId="4" fontId="2" fillId="0" borderId="30" xfId="2" applyNumberFormat="1" applyFont="1" applyFill="1" applyBorder="1" applyAlignment="1">
      <alignment horizontal="right" vertical="top" wrapText="1"/>
    </xf>
    <xf numFmtId="3" fontId="2" fillId="0" borderId="50" xfId="0" applyNumberFormat="1" applyFont="1" applyFill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 indent="1"/>
    </xf>
    <xf numFmtId="0" fontId="5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 indent="1"/>
    </xf>
    <xf numFmtId="0" fontId="2" fillId="0" borderId="14" xfId="0" applyFont="1" applyBorder="1" applyAlignment="1">
      <alignment vertical="top" wrapText="1"/>
    </xf>
    <xf numFmtId="3" fontId="2" fillId="0" borderId="33" xfId="0" applyNumberFormat="1" applyFont="1" applyFill="1" applyBorder="1" applyAlignment="1">
      <alignment horizontal="right" vertical="top" wrapText="1" indent="1"/>
    </xf>
    <xf numFmtId="3" fontId="2" fillId="0" borderId="53" xfId="0" applyNumberFormat="1" applyFont="1" applyFill="1" applyBorder="1" applyAlignment="1">
      <alignment horizontal="right" vertical="top" wrapText="1" indent="1"/>
    </xf>
    <xf numFmtId="3" fontId="2" fillId="0" borderId="15" xfId="0" applyNumberFormat="1" applyFont="1" applyBorder="1" applyAlignment="1">
      <alignment horizontal="right" vertical="top" wrapText="1" indent="1"/>
    </xf>
    <xf numFmtId="3" fontId="2" fillId="0" borderId="16" xfId="0" applyNumberFormat="1" applyFont="1" applyBorder="1" applyAlignment="1">
      <alignment horizontal="right" vertical="top" wrapText="1" indent="1"/>
    </xf>
    <xf numFmtId="3" fontId="2" fillId="0" borderId="16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3" fontId="2" fillId="0" borderId="23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3" fontId="2" fillId="0" borderId="42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wrapText="1"/>
    </xf>
    <xf numFmtId="0" fontId="2" fillId="0" borderId="32" xfId="0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2" fillId="0" borderId="54" xfId="0" applyNumberFormat="1" applyFont="1" applyFill="1" applyBorder="1" applyAlignment="1">
      <alignment vertical="top" wrapText="1"/>
    </xf>
    <xf numFmtId="3" fontId="2" fillId="0" borderId="51" xfId="0" applyNumberFormat="1" applyFont="1" applyFill="1" applyBorder="1" applyAlignment="1">
      <alignment vertical="top" wrapText="1"/>
    </xf>
    <xf numFmtId="3" fontId="2" fillId="0" borderId="52" xfId="0" applyNumberFormat="1" applyFont="1" applyFill="1" applyBorder="1" applyAlignment="1">
      <alignment vertical="top" wrapText="1"/>
    </xf>
    <xf numFmtId="166" fontId="2" fillId="0" borderId="24" xfId="0" applyNumberFormat="1" applyFont="1" applyFill="1" applyBorder="1" applyAlignment="1">
      <alignment vertical="top" wrapText="1"/>
    </xf>
    <xf numFmtId="166" fontId="2" fillId="0" borderId="2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top" wrapText="1" indent="1"/>
    </xf>
    <xf numFmtId="0" fontId="5" fillId="0" borderId="1" xfId="0" applyFont="1" applyBorder="1" applyAlignment="1">
      <alignment horizontal="right" vertical="top" wrapText="1" indent="1"/>
    </xf>
    <xf numFmtId="0" fontId="5" fillId="0" borderId="7" xfId="0" applyFont="1" applyBorder="1" applyAlignment="1">
      <alignment horizontal="right" vertical="top" wrapText="1" indent="1"/>
    </xf>
    <xf numFmtId="0" fontId="7" fillId="0" borderId="0" xfId="4" applyFont="1" applyAlignment="1">
      <alignment horizontal="center" wrapText="1" readingOrder="1"/>
    </xf>
    <xf numFmtId="0" fontId="3" fillId="0" borderId="7" xfId="0" applyFont="1" applyBorder="1" applyAlignment="1">
      <alignment horizontal="left" vertical="center" wrapText="1"/>
    </xf>
    <xf numFmtId="0" fontId="7" fillId="0" borderId="0" xfId="4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2" xfId="4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5">
    <cellStyle name="Euro" xfId="1"/>
    <cellStyle name="Millares" xfId="2" builtinId="3"/>
    <cellStyle name="Normal" xfId="0" builtinId="0"/>
    <cellStyle name="Normal 2" xfId="4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6206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838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workbookViewId="0">
      <pane ySplit="4455" topLeftCell="A79" activePane="bottomLeft"/>
      <selection activeCell="R4" sqref="R1:W65536"/>
      <selection pane="bottomLeft" activeCell="L33" sqref="L33"/>
    </sheetView>
  </sheetViews>
  <sheetFormatPr baseColWidth="10" defaultRowHeight="12.75"/>
  <cols>
    <col min="1" max="1" width="9.7109375" customWidth="1"/>
    <col min="2" max="6" width="3.42578125" customWidth="1"/>
    <col min="7" max="7" width="6" customWidth="1"/>
    <col min="8" max="8" width="8" style="45" customWidth="1"/>
    <col min="9" max="9" width="44.42578125" style="1" customWidth="1"/>
    <col min="10" max="10" width="4.85546875" style="2" customWidth="1"/>
    <col min="11" max="11" width="9.5703125" style="1" customWidth="1"/>
    <col min="12" max="12" width="8.5703125" style="1" customWidth="1"/>
    <col min="13" max="13" width="7.28515625" style="1" customWidth="1"/>
    <col min="14" max="17" width="5" style="2" customWidth="1"/>
  </cols>
  <sheetData>
    <row r="1" spans="1:17" ht="12.75" customHeight="1">
      <c r="O1" s="261" t="s">
        <v>112</v>
      </c>
      <c r="P1" s="261"/>
      <c r="Q1" s="261"/>
    </row>
    <row r="2" spans="1:17">
      <c r="A2" s="262" t="s">
        <v>103</v>
      </c>
      <c r="B2" s="262"/>
      <c r="C2" s="262"/>
      <c r="D2" s="262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>
      <c r="A3" s="237">
        <v>2013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15" customHeight="1">
      <c r="A4" s="237" t="s">
        <v>104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ht="12" customHeight="1">
      <c r="A5" s="3"/>
      <c r="B5" s="3"/>
      <c r="C5" s="3"/>
      <c r="D5" s="3"/>
      <c r="E5" s="3"/>
      <c r="F5" s="3"/>
      <c r="G5" s="3"/>
      <c r="H5" s="75"/>
      <c r="K5" s="263"/>
      <c r="L5" s="263"/>
      <c r="M5" s="35"/>
      <c r="N5" s="4"/>
      <c r="O5" s="4"/>
      <c r="P5" s="4"/>
      <c r="Q5" s="4"/>
    </row>
    <row r="6" spans="1:17" ht="12" customHeight="1" thickBot="1">
      <c r="A6" s="3"/>
      <c r="B6" s="3"/>
      <c r="C6" s="3"/>
      <c r="D6" s="3"/>
      <c r="E6" s="3"/>
      <c r="F6" s="3"/>
      <c r="G6" s="3"/>
      <c r="H6" s="75"/>
      <c r="K6" s="34"/>
      <c r="L6" s="34"/>
      <c r="M6" s="35"/>
      <c r="N6" s="4"/>
      <c r="O6" s="4"/>
      <c r="P6" s="4"/>
      <c r="Q6" s="4"/>
    </row>
    <row r="7" spans="1:17" ht="13.5" thickBot="1">
      <c r="A7" s="259" t="s">
        <v>25</v>
      </c>
      <c r="B7" s="260"/>
      <c r="C7" s="260"/>
      <c r="D7" s="260"/>
      <c r="E7" s="260"/>
      <c r="F7" s="260"/>
      <c r="G7" s="260"/>
      <c r="H7" s="260"/>
      <c r="I7" s="260"/>
      <c r="J7" s="70"/>
      <c r="K7" s="5" t="s">
        <v>1</v>
      </c>
      <c r="L7" s="5"/>
      <c r="M7" s="5"/>
      <c r="N7" s="47"/>
      <c r="O7" s="47"/>
      <c r="P7" s="47"/>
      <c r="Q7" s="15"/>
    </row>
    <row r="8" spans="1:17" ht="48" customHeight="1" thickBot="1">
      <c r="A8" s="10" t="s">
        <v>23</v>
      </c>
      <c r="B8" s="238" t="s">
        <v>19</v>
      </c>
      <c r="C8" s="239"/>
      <c r="D8" s="239"/>
      <c r="E8" s="239"/>
      <c r="F8" s="239"/>
      <c r="G8" s="240"/>
      <c r="H8" s="76" t="s">
        <v>20</v>
      </c>
      <c r="I8" s="13"/>
      <c r="J8" s="13" t="s">
        <v>113</v>
      </c>
      <c r="K8" s="14"/>
      <c r="L8" s="6"/>
      <c r="M8" s="6"/>
      <c r="N8" s="37"/>
      <c r="O8" s="37"/>
      <c r="P8" s="37"/>
      <c r="Q8" s="16"/>
    </row>
    <row r="9" spans="1:17" ht="13.5" thickBot="1">
      <c r="A9" s="10"/>
      <c r="B9" s="241" t="s">
        <v>22</v>
      </c>
      <c r="C9" s="242"/>
      <c r="D9" s="243"/>
      <c r="E9" s="241" t="s">
        <v>24</v>
      </c>
      <c r="F9" s="242"/>
      <c r="G9" s="243"/>
      <c r="H9" s="77"/>
      <c r="I9" s="13"/>
      <c r="J9" s="13"/>
      <c r="K9" s="14"/>
      <c r="L9" s="14"/>
      <c r="M9" s="14"/>
      <c r="N9" s="108"/>
      <c r="O9" s="108"/>
      <c r="P9" s="108"/>
      <c r="Q9" s="109"/>
    </row>
    <row r="10" spans="1:17" ht="13.5" thickBot="1">
      <c r="A10" s="244" t="s">
        <v>2</v>
      </c>
      <c r="B10" s="245"/>
      <c r="C10" s="245"/>
      <c r="D10" s="245"/>
      <c r="E10" s="246"/>
      <c r="F10" s="246"/>
      <c r="G10" s="246"/>
      <c r="H10" s="246"/>
      <c r="I10" s="247" t="s">
        <v>0</v>
      </c>
      <c r="J10" s="250" t="s">
        <v>10</v>
      </c>
      <c r="K10" s="247" t="s">
        <v>3</v>
      </c>
      <c r="L10" s="253" t="s">
        <v>4</v>
      </c>
      <c r="M10" s="254"/>
      <c r="N10" s="254"/>
      <c r="O10" s="254"/>
      <c r="P10" s="254"/>
      <c r="Q10" s="254"/>
    </row>
    <row r="11" spans="1:17" ht="21" customHeight="1">
      <c r="A11" s="11"/>
      <c r="B11" s="255" t="s">
        <v>15</v>
      </c>
      <c r="C11" s="255" t="s">
        <v>16</v>
      </c>
      <c r="D11" s="255" t="s">
        <v>17</v>
      </c>
      <c r="E11" s="12"/>
      <c r="F11" s="255" t="s">
        <v>9</v>
      </c>
      <c r="G11" s="255" t="s">
        <v>18</v>
      </c>
      <c r="H11" s="265" t="s">
        <v>21</v>
      </c>
      <c r="I11" s="248"/>
      <c r="J11" s="251"/>
      <c r="K11" s="248"/>
      <c r="L11" s="248" t="s">
        <v>5</v>
      </c>
      <c r="M11" s="248" t="s">
        <v>87</v>
      </c>
      <c r="N11" s="257" t="s">
        <v>6</v>
      </c>
      <c r="O11" s="257"/>
      <c r="P11" s="257"/>
      <c r="Q11" s="258"/>
    </row>
    <row r="12" spans="1:17" ht="23.25" customHeight="1" thickBot="1">
      <c r="A12" s="11" t="s">
        <v>7</v>
      </c>
      <c r="B12" s="256"/>
      <c r="C12" s="256"/>
      <c r="D12" s="256"/>
      <c r="E12" s="12" t="s">
        <v>8</v>
      </c>
      <c r="F12" s="264"/>
      <c r="G12" s="264"/>
      <c r="H12" s="266"/>
      <c r="I12" s="249"/>
      <c r="J12" s="252"/>
      <c r="K12" s="249"/>
      <c r="L12" s="249"/>
      <c r="M12" s="249"/>
      <c r="N12" s="48" t="s">
        <v>11</v>
      </c>
      <c r="O12" s="56" t="s">
        <v>12</v>
      </c>
      <c r="P12" s="56" t="s">
        <v>13</v>
      </c>
      <c r="Q12" s="7" t="s">
        <v>14</v>
      </c>
    </row>
    <row r="13" spans="1:17">
      <c r="A13" s="19">
        <v>77</v>
      </c>
      <c r="B13" s="22"/>
      <c r="C13" s="22"/>
      <c r="D13" s="22"/>
      <c r="E13" s="22"/>
      <c r="F13" s="22"/>
      <c r="G13" s="22"/>
      <c r="H13" s="93"/>
      <c r="I13" s="85" t="s">
        <v>28</v>
      </c>
      <c r="J13" s="71"/>
      <c r="K13" s="24" t="s">
        <v>1</v>
      </c>
      <c r="L13" s="23"/>
      <c r="M13" s="23"/>
      <c r="N13" s="81"/>
      <c r="O13" s="57"/>
      <c r="P13" s="57"/>
      <c r="Q13" s="58"/>
    </row>
    <row r="14" spans="1:17">
      <c r="A14" s="20"/>
      <c r="B14" s="25">
        <v>2</v>
      </c>
      <c r="C14" s="25"/>
      <c r="D14" s="25"/>
      <c r="E14" s="25"/>
      <c r="F14" s="25"/>
      <c r="G14" s="25"/>
      <c r="H14" s="94"/>
      <c r="I14" s="86" t="s">
        <v>29</v>
      </c>
      <c r="J14" s="46"/>
      <c r="K14" s="26"/>
      <c r="L14" s="18"/>
      <c r="M14" s="18"/>
      <c r="N14" s="82"/>
      <c r="O14" s="59"/>
      <c r="P14" s="59"/>
      <c r="Q14" s="60"/>
    </row>
    <row r="15" spans="1:17">
      <c r="A15" s="20"/>
      <c r="B15" s="25"/>
      <c r="C15" s="25">
        <v>2</v>
      </c>
      <c r="D15" s="25"/>
      <c r="E15" s="25"/>
      <c r="F15" s="25"/>
      <c r="G15" s="25"/>
      <c r="H15" s="94"/>
      <c r="I15" s="87" t="s">
        <v>30</v>
      </c>
      <c r="J15" s="46"/>
      <c r="K15" s="26"/>
      <c r="L15" s="18"/>
      <c r="M15" s="18"/>
      <c r="N15" s="82"/>
      <c r="O15" s="59"/>
      <c r="P15" s="59"/>
      <c r="Q15" s="60"/>
    </row>
    <row r="16" spans="1:17">
      <c r="A16" s="20"/>
      <c r="B16" s="25"/>
      <c r="C16" s="25"/>
      <c r="D16" s="25">
        <v>1</v>
      </c>
      <c r="E16" s="25"/>
      <c r="F16" s="25"/>
      <c r="G16" s="25"/>
      <c r="H16" s="94"/>
      <c r="I16" s="86" t="s">
        <v>31</v>
      </c>
      <c r="J16" s="46"/>
      <c r="K16" s="26"/>
      <c r="L16" s="18"/>
      <c r="M16" s="18"/>
      <c r="N16" s="82"/>
      <c r="O16" s="59"/>
      <c r="P16" s="59"/>
      <c r="Q16" s="60"/>
    </row>
    <row r="17" spans="1:17">
      <c r="A17" s="20"/>
      <c r="B17" s="25"/>
      <c r="C17" s="25"/>
      <c r="D17" s="25"/>
      <c r="E17" s="27" t="s">
        <v>26</v>
      </c>
      <c r="F17" s="25"/>
      <c r="G17" s="25"/>
      <c r="H17" s="94"/>
      <c r="I17" s="87" t="s">
        <v>32</v>
      </c>
      <c r="J17" s="46"/>
      <c r="K17" s="26" t="s">
        <v>1</v>
      </c>
      <c r="L17" s="18"/>
      <c r="M17" s="18"/>
      <c r="N17" s="82"/>
      <c r="O17" s="59"/>
      <c r="P17" s="59"/>
      <c r="Q17" s="60"/>
    </row>
    <row r="18" spans="1:17">
      <c r="A18" s="20"/>
      <c r="B18" s="25"/>
      <c r="C18" s="25"/>
      <c r="D18" s="25"/>
      <c r="E18" s="25"/>
      <c r="F18" s="27" t="s">
        <v>27</v>
      </c>
      <c r="G18" s="25"/>
      <c r="H18" s="94"/>
      <c r="I18" s="86" t="s">
        <v>33</v>
      </c>
      <c r="J18" s="46"/>
      <c r="K18" s="26" t="s">
        <v>1</v>
      </c>
      <c r="L18" s="18"/>
      <c r="M18" s="18"/>
      <c r="N18" s="82"/>
      <c r="O18" s="59"/>
      <c r="P18" s="59"/>
      <c r="Q18" s="60"/>
    </row>
    <row r="19" spans="1:17">
      <c r="A19" s="20"/>
      <c r="B19" s="25"/>
      <c r="C19" s="25"/>
      <c r="D19" s="25"/>
      <c r="E19" s="25"/>
      <c r="F19" s="25"/>
      <c r="G19" s="27" t="s">
        <v>34</v>
      </c>
      <c r="H19" s="94"/>
      <c r="I19" s="87" t="s">
        <v>35</v>
      </c>
      <c r="J19" s="46"/>
      <c r="K19" s="26" t="s">
        <v>1</v>
      </c>
      <c r="L19" s="18"/>
      <c r="M19" s="18"/>
      <c r="N19" s="82"/>
      <c r="O19" s="59"/>
      <c r="P19" s="59"/>
      <c r="Q19" s="60"/>
    </row>
    <row r="20" spans="1:17" ht="21.75" customHeight="1">
      <c r="A20" s="20"/>
      <c r="B20" s="25"/>
      <c r="C20" s="25"/>
      <c r="D20" s="25"/>
      <c r="E20" s="25"/>
      <c r="F20" s="25"/>
      <c r="G20" s="27"/>
      <c r="H20" s="95" t="s">
        <v>105</v>
      </c>
      <c r="I20" s="86" t="s">
        <v>36</v>
      </c>
      <c r="J20" s="46"/>
      <c r="K20" s="26"/>
      <c r="L20" s="18"/>
      <c r="M20" s="18"/>
      <c r="N20" s="82"/>
      <c r="O20" s="59"/>
      <c r="P20" s="59"/>
      <c r="Q20" s="60"/>
    </row>
    <row r="21" spans="1:17" s="45" customFormat="1">
      <c r="A21" s="38">
        <v>1</v>
      </c>
      <c r="B21" s="39"/>
      <c r="C21" s="39"/>
      <c r="D21" s="39"/>
      <c r="E21" s="39"/>
      <c r="F21" s="39"/>
      <c r="G21" s="54"/>
      <c r="H21" s="96"/>
      <c r="I21" s="88" t="s">
        <v>44</v>
      </c>
      <c r="J21" s="46"/>
      <c r="K21" s="55"/>
      <c r="L21" s="46"/>
      <c r="M21" s="46"/>
      <c r="N21" s="82"/>
      <c r="O21" s="59"/>
      <c r="P21" s="59"/>
      <c r="Q21" s="60"/>
    </row>
    <row r="22" spans="1:17">
      <c r="A22" s="20"/>
      <c r="B22" s="25"/>
      <c r="C22" s="25"/>
      <c r="D22" s="25"/>
      <c r="E22" s="25"/>
      <c r="F22" s="25"/>
      <c r="G22" s="25"/>
      <c r="H22" s="97"/>
      <c r="I22" s="86" t="s">
        <v>37</v>
      </c>
      <c r="J22" s="40">
        <v>1</v>
      </c>
      <c r="K22" s="17" t="s">
        <v>39</v>
      </c>
      <c r="L22" s="36">
        <f>SUM(N22+O22+P22+Q22)</f>
        <v>12</v>
      </c>
      <c r="M22" s="36"/>
      <c r="N22" s="42">
        <v>3</v>
      </c>
      <c r="O22" s="43">
        <v>3</v>
      </c>
      <c r="P22" s="43">
        <v>3</v>
      </c>
      <c r="Q22" s="44">
        <v>3</v>
      </c>
    </row>
    <row r="23" spans="1:17">
      <c r="A23" s="20"/>
      <c r="B23" s="25"/>
      <c r="C23" s="25"/>
      <c r="D23" s="25"/>
      <c r="E23" s="25"/>
      <c r="F23" s="25"/>
      <c r="G23" s="25"/>
      <c r="H23" s="97"/>
      <c r="I23" s="86" t="s">
        <v>38</v>
      </c>
      <c r="J23" s="40">
        <v>2</v>
      </c>
      <c r="K23" s="17" t="s">
        <v>39</v>
      </c>
      <c r="L23" s="36">
        <f t="shared" ref="L23:L74" si="0">SUM(N23+O23+P23+Q23)</f>
        <v>4</v>
      </c>
      <c r="M23" s="36"/>
      <c r="N23" s="42">
        <v>1</v>
      </c>
      <c r="O23" s="43">
        <v>1</v>
      </c>
      <c r="P23" s="43">
        <v>1</v>
      </c>
      <c r="Q23" s="44">
        <v>1</v>
      </c>
    </row>
    <row r="24" spans="1:17" ht="22.5">
      <c r="A24" s="20"/>
      <c r="B24" s="25"/>
      <c r="C24" s="25"/>
      <c r="D24" s="25"/>
      <c r="E24" s="25"/>
      <c r="F24" s="25"/>
      <c r="G24" s="27" t="s">
        <v>77</v>
      </c>
      <c r="H24" s="94"/>
      <c r="I24" s="87" t="s">
        <v>80</v>
      </c>
      <c r="J24" s="46"/>
      <c r="K24" s="26" t="s">
        <v>1</v>
      </c>
      <c r="L24" s="36"/>
      <c r="M24" s="36"/>
      <c r="N24" s="82"/>
      <c r="O24" s="59"/>
      <c r="P24" s="59"/>
      <c r="Q24" s="60"/>
    </row>
    <row r="25" spans="1:17">
      <c r="A25" s="20"/>
      <c r="B25" s="25"/>
      <c r="C25" s="25"/>
      <c r="D25" s="25"/>
      <c r="E25" s="25"/>
      <c r="F25" s="25"/>
      <c r="G25" s="25"/>
      <c r="H25" s="95" t="s">
        <v>106</v>
      </c>
      <c r="I25" s="86" t="s">
        <v>81</v>
      </c>
      <c r="J25" s="40"/>
      <c r="K25" s="17"/>
      <c r="L25" s="36"/>
      <c r="M25" s="36"/>
      <c r="N25" s="42"/>
      <c r="O25" s="43"/>
      <c r="P25" s="43"/>
      <c r="Q25" s="44"/>
    </row>
    <row r="26" spans="1:17">
      <c r="A26" s="20">
        <v>2</v>
      </c>
      <c r="B26" s="25"/>
      <c r="C26" s="25"/>
      <c r="D26" s="25"/>
      <c r="E26" s="25"/>
      <c r="F26" s="25"/>
      <c r="G26" s="25"/>
      <c r="H26" s="97"/>
      <c r="I26" s="87" t="s">
        <v>45</v>
      </c>
      <c r="J26" s="40"/>
      <c r="K26" s="17"/>
      <c r="L26" s="36"/>
      <c r="M26" s="36"/>
      <c r="N26" s="42"/>
      <c r="O26" s="43"/>
      <c r="P26" s="43"/>
      <c r="Q26" s="44"/>
    </row>
    <row r="27" spans="1:17">
      <c r="A27" s="20"/>
      <c r="B27" s="25"/>
      <c r="C27" s="25"/>
      <c r="D27" s="25"/>
      <c r="E27" s="25"/>
      <c r="F27" s="25"/>
      <c r="G27" s="25"/>
      <c r="H27" s="98"/>
      <c r="I27" s="86" t="s">
        <v>40</v>
      </c>
      <c r="J27" s="40">
        <v>1</v>
      </c>
      <c r="K27" s="17" t="s">
        <v>43</v>
      </c>
      <c r="L27" s="36">
        <f t="shared" si="0"/>
        <v>4</v>
      </c>
      <c r="M27" s="36"/>
      <c r="N27" s="42">
        <v>1</v>
      </c>
      <c r="O27" s="43">
        <v>1</v>
      </c>
      <c r="P27" s="43">
        <v>1</v>
      </c>
      <c r="Q27" s="44">
        <v>1</v>
      </c>
    </row>
    <row r="28" spans="1:17">
      <c r="A28" s="20"/>
      <c r="B28" s="25"/>
      <c r="C28" s="25"/>
      <c r="D28" s="25"/>
      <c r="E28" s="25"/>
      <c r="F28" s="25"/>
      <c r="G28" s="25"/>
      <c r="H28" s="98"/>
      <c r="I28" s="86" t="s">
        <v>41</v>
      </c>
      <c r="J28" s="40">
        <v>2</v>
      </c>
      <c r="K28" s="17" t="s">
        <v>43</v>
      </c>
      <c r="L28" s="36">
        <f t="shared" si="0"/>
        <v>4</v>
      </c>
      <c r="M28" s="36"/>
      <c r="N28" s="42">
        <v>1</v>
      </c>
      <c r="O28" s="43">
        <v>1</v>
      </c>
      <c r="P28" s="43">
        <v>1</v>
      </c>
      <c r="Q28" s="44">
        <v>1</v>
      </c>
    </row>
    <row r="29" spans="1:17" ht="22.5">
      <c r="A29" s="20"/>
      <c r="B29" s="25"/>
      <c r="C29" s="25"/>
      <c r="D29" s="25"/>
      <c r="E29" s="25"/>
      <c r="F29" s="25"/>
      <c r="G29" s="25"/>
      <c r="H29" s="94"/>
      <c r="I29" s="86" t="s">
        <v>42</v>
      </c>
      <c r="J29" s="40">
        <v>3</v>
      </c>
      <c r="K29" s="17" t="s">
        <v>43</v>
      </c>
      <c r="L29" s="36">
        <f t="shared" si="0"/>
        <v>4</v>
      </c>
      <c r="M29" s="36"/>
      <c r="N29" s="42">
        <v>1</v>
      </c>
      <c r="O29" s="43">
        <v>1</v>
      </c>
      <c r="P29" s="43">
        <v>1</v>
      </c>
      <c r="Q29" s="44">
        <v>1</v>
      </c>
    </row>
    <row r="30" spans="1:17">
      <c r="A30" s="20"/>
      <c r="B30" s="25"/>
      <c r="C30" s="25"/>
      <c r="D30" s="25"/>
      <c r="E30" s="25"/>
      <c r="F30" s="25"/>
      <c r="G30" s="27" t="s">
        <v>34</v>
      </c>
      <c r="H30" s="94"/>
      <c r="I30" s="87" t="s">
        <v>35</v>
      </c>
      <c r="J30" s="46"/>
      <c r="K30" s="26" t="s">
        <v>1</v>
      </c>
      <c r="L30" s="36"/>
      <c r="M30" s="36"/>
      <c r="N30" s="82"/>
      <c r="O30" s="59"/>
      <c r="P30" s="59"/>
      <c r="Q30" s="60"/>
    </row>
    <row r="31" spans="1:17" ht="22.5">
      <c r="A31" s="20"/>
      <c r="B31" s="25"/>
      <c r="C31" s="25"/>
      <c r="D31" s="25"/>
      <c r="E31" s="25"/>
      <c r="F31" s="25"/>
      <c r="G31" s="25"/>
      <c r="H31" s="95" t="s">
        <v>106</v>
      </c>
      <c r="I31" s="86" t="s">
        <v>82</v>
      </c>
      <c r="J31" s="40"/>
      <c r="K31" s="17"/>
      <c r="L31" s="36"/>
      <c r="M31" s="36"/>
      <c r="N31" s="42"/>
      <c r="O31" s="43"/>
      <c r="P31" s="43"/>
      <c r="Q31" s="44"/>
    </row>
    <row r="32" spans="1:17" s="45" customFormat="1">
      <c r="A32" s="38">
        <v>3</v>
      </c>
      <c r="B32" s="39"/>
      <c r="C32" s="39"/>
      <c r="D32" s="39"/>
      <c r="E32" s="39"/>
      <c r="F32" s="39"/>
      <c r="G32" s="39"/>
      <c r="H32" s="94"/>
      <c r="I32" s="88" t="s">
        <v>46</v>
      </c>
      <c r="J32" s="40"/>
      <c r="K32" s="40"/>
      <c r="L32" s="36"/>
      <c r="M32" s="41"/>
      <c r="N32" s="42"/>
      <c r="O32" s="43"/>
      <c r="P32" s="43"/>
      <c r="Q32" s="44"/>
    </row>
    <row r="33" spans="1:17">
      <c r="A33" s="20"/>
      <c r="B33" s="25"/>
      <c r="C33" s="25"/>
      <c r="D33" s="25"/>
      <c r="E33" s="25"/>
      <c r="F33" s="25"/>
      <c r="G33" s="25"/>
      <c r="H33" s="94"/>
      <c r="I33" s="86" t="s">
        <v>47</v>
      </c>
      <c r="J33" s="40">
        <v>1</v>
      </c>
      <c r="K33" s="17" t="s">
        <v>50</v>
      </c>
      <c r="L33" s="36">
        <f t="shared" si="0"/>
        <v>8</v>
      </c>
      <c r="M33" s="36"/>
      <c r="N33" s="42">
        <v>2</v>
      </c>
      <c r="O33" s="43">
        <v>2</v>
      </c>
      <c r="P33" s="43">
        <v>2</v>
      </c>
      <c r="Q33" s="44">
        <v>2</v>
      </c>
    </row>
    <row r="34" spans="1:17">
      <c r="A34" s="20"/>
      <c r="B34" s="25"/>
      <c r="C34" s="25"/>
      <c r="D34" s="25"/>
      <c r="E34" s="25"/>
      <c r="F34" s="25"/>
      <c r="G34" s="25"/>
      <c r="H34" s="94"/>
      <c r="I34" s="86" t="s">
        <v>115</v>
      </c>
      <c r="J34" s="40">
        <v>2</v>
      </c>
      <c r="K34" s="17" t="s">
        <v>51</v>
      </c>
      <c r="L34" s="36">
        <f t="shared" si="0"/>
        <v>12</v>
      </c>
      <c r="M34" s="36"/>
      <c r="N34" s="42">
        <v>3</v>
      </c>
      <c r="O34" s="43">
        <v>3</v>
      </c>
      <c r="P34" s="43">
        <v>3</v>
      </c>
      <c r="Q34" s="44">
        <v>3</v>
      </c>
    </row>
    <row r="35" spans="1:17">
      <c r="A35" s="20"/>
      <c r="B35" s="25"/>
      <c r="C35" s="25"/>
      <c r="D35" s="25"/>
      <c r="E35" s="25"/>
      <c r="F35" s="25"/>
      <c r="G35" s="25"/>
      <c r="H35" s="94"/>
      <c r="I35" s="86" t="s">
        <v>114</v>
      </c>
      <c r="J35" s="40">
        <v>3</v>
      </c>
      <c r="K35" s="17" t="s">
        <v>51</v>
      </c>
      <c r="L35" s="36">
        <f t="shared" si="0"/>
        <v>4</v>
      </c>
      <c r="M35" s="36"/>
      <c r="N35" s="42">
        <v>1</v>
      </c>
      <c r="O35" s="43">
        <v>1</v>
      </c>
      <c r="P35" s="43">
        <v>1</v>
      </c>
      <c r="Q35" s="44">
        <v>1</v>
      </c>
    </row>
    <row r="36" spans="1:17">
      <c r="A36" s="20"/>
      <c r="B36" s="25"/>
      <c r="C36" s="25"/>
      <c r="D36" s="25"/>
      <c r="E36" s="25"/>
      <c r="F36" s="25"/>
      <c r="G36" s="25"/>
      <c r="H36" s="94"/>
      <c r="I36" s="86" t="s">
        <v>48</v>
      </c>
      <c r="J36" s="40">
        <v>4</v>
      </c>
      <c r="K36" s="17" t="s">
        <v>51</v>
      </c>
      <c r="L36" s="36">
        <f t="shared" si="0"/>
        <v>12</v>
      </c>
      <c r="M36" s="36"/>
      <c r="N36" s="42">
        <v>3</v>
      </c>
      <c r="O36" s="43">
        <v>3</v>
      </c>
      <c r="P36" s="43">
        <v>3</v>
      </c>
      <c r="Q36" s="44">
        <v>3</v>
      </c>
    </row>
    <row r="37" spans="1:17">
      <c r="A37" s="20"/>
      <c r="B37" s="25"/>
      <c r="C37" s="25"/>
      <c r="D37" s="25"/>
      <c r="E37" s="25"/>
      <c r="F37" s="25"/>
      <c r="G37" s="25"/>
      <c r="H37" s="94"/>
      <c r="I37" s="86" t="s">
        <v>49</v>
      </c>
      <c r="J37" s="40">
        <v>5</v>
      </c>
      <c r="K37" s="17" t="s">
        <v>43</v>
      </c>
      <c r="L37" s="36">
        <f t="shared" si="0"/>
        <v>4</v>
      </c>
      <c r="M37" s="36"/>
      <c r="N37" s="42">
        <v>1</v>
      </c>
      <c r="O37" s="43">
        <v>1</v>
      </c>
      <c r="P37" s="43">
        <v>1</v>
      </c>
      <c r="Q37" s="44">
        <v>1</v>
      </c>
    </row>
    <row r="38" spans="1:17" s="45" customFormat="1" ht="22.5">
      <c r="A38" s="38"/>
      <c r="B38" s="39"/>
      <c r="C38" s="39"/>
      <c r="D38" s="39"/>
      <c r="E38" s="39"/>
      <c r="F38" s="39"/>
      <c r="G38" s="39"/>
      <c r="H38" s="94"/>
      <c r="I38" s="89" t="s">
        <v>96</v>
      </c>
      <c r="J38" s="40">
        <v>6</v>
      </c>
      <c r="K38" s="40" t="s">
        <v>43</v>
      </c>
      <c r="L38" s="36">
        <f t="shared" si="0"/>
        <v>6</v>
      </c>
      <c r="M38" s="41"/>
      <c r="N38" s="42">
        <v>1</v>
      </c>
      <c r="O38" s="43">
        <v>2</v>
      </c>
      <c r="P38" s="43">
        <v>2</v>
      </c>
      <c r="Q38" s="44">
        <v>1</v>
      </c>
    </row>
    <row r="39" spans="1:17" s="45" customFormat="1" ht="33.75">
      <c r="A39" s="38"/>
      <c r="B39" s="39"/>
      <c r="C39" s="39"/>
      <c r="D39" s="39"/>
      <c r="E39" s="39"/>
      <c r="F39" s="39"/>
      <c r="G39" s="39"/>
      <c r="H39" s="94"/>
      <c r="I39" s="89" t="s">
        <v>116</v>
      </c>
      <c r="J39" s="40">
        <v>7</v>
      </c>
      <c r="K39" s="40" t="s">
        <v>117</v>
      </c>
      <c r="L39" s="36">
        <f t="shared" si="0"/>
        <v>6</v>
      </c>
      <c r="M39" s="41"/>
      <c r="N39" s="42">
        <v>1</v>
      </c>
      <c r="O39" s="43">
        <v>2</v>
      </c>
      <c r="P39" s="43">
        <v>2</v>
      </c>
      <c r="Q39" s="44">
        <v>1</v>
      </c>
    </row>
    <row r="40" spans="1:17" s="45" customFormat="1" ht="22.5">
      <c r="A40" s="38"/>
      <c r="B40" s="39"/>
      <c r="C40" s="39"/>
      <c r="D40" s="39"/>
      <c r="E40" s="39"/>
      <c r="F40" s="39"/>
      <c r="G40" s="54" t="s">
        <v>77</v>
      </c>
      <c r="H40" s="94"/>
      <c r="I40" s="88" t="s">
        <v>78</v>
      </c>
      <c r="J40" s="46"/>
      <c r="K40" s="55"/>
      <c r="L40" s="36"/>
      <c r="M40" s="41"/>
      <c r="N40" s="42"/>
      <c r="O40" s="43"/>
      <c r="P40" s="43"/>
      <c r="Q40" s="44"/>
    </row>
    <row r="41" spans="1:17" ht="22.5">
      <c r="A41" s="20"/>
      <c r="B41" s="25"/>
      <c r="C41" s="25"/>
      <c r="D41" s="25"/>
      <c r="E41" s="25"/>
      <c r="F41" s="25"/>
      <c r="G41" s="27"/>
      <c r="H41" s="95" t="s">
        <v>105</v>
      </c>
      <c r="I41" s="86" t="s">
        <v>79</v>
      </c>
      <c r="J41" s="46"/>
      <c r="K41" s="26"/>
      <c r="L41" s="36"/>
      <c r="M41" s="36"/>
      <c r="N41" s="42"/>
      <c r="O41" s="43"/>
      <c r="P41" s="43"/>
      <c r="Q41" s="44"/>
    </row>
    <row r="42" spans="1:17" s="45" customFormat="1" ht="22.5">
      <c r="A42" s="38">
        <v>4</v>
      </c>
      <c r="B42" s="39"/>
      <c r="C42" s="39"/>
      <c r="D42" s="39"/>
      <c r="E42" s="39"/>
      <c r="F42" s="39"/>
      <c r="G42" s="39"/>
      <c r="H42" s="94"/>
      <c r="I42" s="88" t="s">
        <v>52</v>
      </c>
      <c r="J42" s="40"/>
      <c r="K42" s="40"/>
      <c r="L42" s="36"/>
      <c r="M42" s="41"/>
      <c r="N42" s="42"/>
      <c r="O42" s="43"/>
      <c r="P42" s="43"/>
      <c r="Q42" s="44"/>
    </row>
    <row r="43" spans="1:17" ht="22.5">
      <c r="A43" s="20"/>
      <c r="B43" s="25"/>
      <c r="C43" s="25"/>
      <c r="D43" s="25"/>
      <c r="E43" s="25"/>
      <c r="F43" s="25"/>
      <c r="G43" s="25"/>
      <c r="H43" s="94"/>
      <c r="I43" s="86" t="s">
        <v>53</v>
      </c>
      <c r="J43" s="40">
        <v>1</v>
      </c>
      <c r="K43" s="17" t="s">
        <v>57</v>
      </c>
      <c r="L43" s="36">
        <f t="shared" si="0"/>
        <v>6</v>
      </c>
      <c r="M43" s="36"/>
      <c r="N43" s="42">
        <v>2</v>
      </c>
      <c r="O43" s="43">
        <v>1</v>
      </c>
      <c r="P43" s="43">
        <v>2</v>
      </c>
      <c r="Q43" s="44">
        <v>1</v>
      </c>
    </row>
    <row r="44" spans="1:17" ht="22.5">
      <c r="A44" s="31"/>
      <c r="B44" s="32"/>
      <c r="C44" s="32"/>
      <c r="D44" s="32"/>
      <c r="E44" s="32"/>
      <c r="F44" s="32"/>
      <c r="G44" s="32"/>
      <c r="H44" s="99"/>
      <c r="I44" s="90" t="s">
        <v>54</v>
      </c>
      <c r="J44" s="72">
        <v>2</v>
      </c>
      <c r="K44" s="33" t="s">
        <v>57</v>
      </c>
      <c r="L44" s="36">
        <f t="shared" si="0"/>
        <v>16</v>
      </c>
      <c r="M44" s="68"/>
      <c r="N44" s="49">
        <v>3</v>
      </c>
      <c r="O44" s="61">
        <v>3</v>
      </c>
      <c r="P44" s="61">
        <v>5</v>
      </c>
      <c r="Q44" s="62">
        <v>5</v>
      </c>
    </row>
    <row r="45" spans="1:17" s="45" customFormat="1" ht="22.5">
      <c r="A45" s="38"/>
      <c r="B45" s="39"/>
      <c r="C45" s="39"/>
      <c r="D45" s="39"/>
      <c r="E45" s="39"/>
      <c r="F45" s="39"/>
      <c r="G45" s="39"/>
      <c r="H45" s="94"/>
      <c r="I45" s="89" t="s">
        <v>90</v>
      </c>
      <c r="J45" s="40">
        <v>3</v>
      </c>
      <c r="K45" s="40" t="s">
        <v>58</v>
      </c>
      <c r="L45" s="36">
        <f t="shared" si="0"/>
        <v>72</v>
      </c>
      <c r="M45" s="41"/>
      <c r="N45" s="42">
        <v>20</v>
      </c>
      <c r="O45" s="43">
        <v>30</v>
      </c>
      <c r="P45" s="43">
        <v>22</v>
      </c>
      <c r="Q45" s="44">
        <v>0</v>
      </c>
    </row>
    <row r="46" spans="1:17" s="45" customFormat="1">
      <c r="A46" s="38"/>
      <c r="B46" s="39"/>
      <c r="C46" s="39"/>
      <c r="D46" s="39"/>
      <c r="E46" s="39"/>
      <c r="F46" s="39"/>
      <c r="G46" s="39"/>
      <c r="H46" s="94"/>
      <c r="I46" s="89" t="s">
        <v>91</v>
      </c>
      <c r="J46" s="40">
        <v>4</v>
      </c>
      <c r="K46" s="40" t="s">
        <v>59</v>
      </c>
      <c r="L46" s="36">
        <f t="shared" si="0"/>
        <v>8</v>
      </c>
      <c r="M46" s="41"/>
      <c r="N46" s="42">
        <v>0</v>
      </c>
      <c r="O46" s="43">
        <v>3</v>
      </c>
      <c r="P46" s="43">
        <v>0</v>
      </c>
      <c r="Q46" s="44">
        <v>5</v>
      </c>
    </row>
    <row r="47" spans="1:17" s="45" customFormat="1">
      <c r="A47" s="38"/>
      <c r="B47" s="39"/>
      <c r="C47" s="39"/>
      <c r="D47" s="39"/>
      <c r="E47" s="39"/>
      <c r="F47" s="39"/>
      <c r="G47" s="39"/>
      <c r="H47" s="94"/>
      <c r="I47" s="89" t="s">
        <v>92</v>
      </c>
      <c r="J47" s="40">
        <v>5</v>
      </c>
      <c r="K47" s="40" t="s">
        <v>60</v>
      </c>
      <c r="L47" s="36">
        <f t="shared" si="0"/>
        <v>2</v>
      </c>
      <c r="M47" s="41"/>
      <c r="N47" s="42">
        <v>0</v>
      </c>
      <c r="O47" s="43">
        <v>0</v>
      </c>
      <c r="P47" s="43">
        <v>2</v>
      </c>
      <c r="Q47" s="44">
        <v>0</v>
      </c>
    </row>
    <row r="48" spans="1:17" s="45" customFormat="1">
      <c r="A48" s="38"/>
      <c r="B48" s="39"/>
      <c r="C48" s="39"/>
      <c r="D48" s="39"/>
      <c r="E48" s="39"/>
      <c r="F48" s="39"/>
      <c r="G48" s="39"/>
      <c r="H48" s="94"/>
      <c r="I48" s="89" t="s">
        <v>93</v>
      </c>
      <c r="J48" s="40">
        <v>6</v>
      </c>
      <c r="K48" s="40" t="s">
        <v>60</v>
      </c>
      <c r="L48" s="36">
        <f t="shared" si="0"/>
        <v>2</v>
      </c>
      <c r="M48" s="41"/>
      <c r="N48" s="42">
        <v>0</v>
      </c>
      <c r="O48" s="43">
        <v>0</v>
      </c>
      <c r="P48" s="43">
        <v>2</v>
      </c>
      <c r="Q48" s="44">
        <v>0</v>
      </c>
    </row>
    <row r="49" spans="1:17">
      <c r="A49" s="20"/>
      <c r="B49" s="25"/>
      <c r="C49" s="25"/>
      <c r="D49" s="25"/>
      <c r="E49" s="25"/>
      <c r="F49" s="25"/>
      <c r="G49" s="25"/>
      <c r="H49" s="94"/>
      <c r="I49" s="86" t="s">
        <v>118</v>
      </c>
      <c r="J49" s="40">
        <v>7</v>
      </c>
      <c r="K49" s="17" t="s">
        <v>60</v>
      </c>
      <c r="L49" s="36">
        <f t="shared" si="0"/>
        <v>3</v>
      </c>
      <c r="M49" s="36"/>
      <c r="N49" s="42">
        <v>0</v>
      </c>
      <c r="O49" s="43">
        <v>0</v>
      </c>
      <c r="P49" s="43">
        <v>3</v>
      </c>
      <c r="Q49" s="44">
        <v>0</v>
      </c>
    </row>
    <row r="50" spans="1:17" ht="13.5" customHeight="1">
      <c r="A50" s="20"/>
      <c r="B50" s="25"/>
      <c r="C50" s="25"/>
      <c r="D50" s="25"/>
      <c r="E50" s="25"/>
      <c r="F50" s="25"/>
      <c r="G50" s="25"/>
      <c r="H50" s="94"/>
      <c r="I50" s="86" t="s">
        <v>94</v>
      </c>
      <c r="J50" s="40">
        <v>8</v>
      </c>
      <c r="K50" s="17" t="s">
        <v>51</v>
      </c>
      <c r="L50" s="36">
        <f t="shared" si="0"/>
        <v>145</v>
      </c>
      <c r="M50" s="36"/>
      <c r="N50" s="42">
        <v>35</v>
      </c>
      <c r="O50" s="43">
        <v>38</v>
      </c>
      <c r="P50" s="43">
        <v>38</v>
      </c>
      <c r="Q50" s="44">
        <v>34</v>
      </c>
    </row>
    <row r="51" spans="1:17" ht="12.75" customHeight="1">
      <c r="A51" s="20"/>
      <c r="B51" s="25"/>
      <c r="C51" s="25"/>
      <c r="D51" s="25"/>
      <c r="E51" s="25"/>
      <c r="F51" s="25"/>
      <c r="G51" s="25"/>
      <c r="H51" s="94"/>
      <c r="I51" s="86" t="s">
        <v>95</v>
      </c>
      <c r="J51" s="40">
        <v>9</v>
      </c>
      <c r="K51" s="17" t="s">
        <v>76</v>
      </c>
      <c r="L51" s="36">
        <f t="shared" si="0"/>
        <v>40</v>
      </c>
      <c r="M51" s="36"/>
      <c r="N51" s="42">
        <v>7</v>
      </c>
      <c r="O51" s="43">
        <v>11</v>
      </c>
      <c r="P51" s="43">
        <v>11</v>
      </c>
      <c r="Q51" s="44">
        <v>11</v>
      </c>
    </row>
    <row r="52" spans="1:17">
      <c r="A52" s="20"/>
      <c r="B52" s="25"/>
      <c r="C52" s="25"/>
      <c r="D52" s="25"/>
      <c r="E52" s="25"/>
      <c r="F52" s="25"/>
      <c r="G52" s="25"/>
      <c r="H52" s="95" t="s">
        <v>106</v>
      </c>
      <c r="I52" s="87" t="s">
        <v>81</v>
      </c>
      <c r="J52" s="40"/>
      <c r="K52" s="17"/>
      <c r="L52" s="36"/>
      <c r="M52" s="36"/>
      <c r="N52" s="42"/>
      <c r="O52" s="43"/>
      <c r="P52" s="43"/>
      <c r="Q52" s="44"/>
    </row>
    <row r="53" spans="1:17">
      <c r="A53" s="20"/>
      <c r="B53" s="25"/>
      <c r="C53" s="25"/>
      <c r="D53" s="25"/>
      <c r="E53" s="25"/>
      <c r="F53" s="25"/>
      <c r="G53" s="25"/>
      <c r="H53" s="94"/>
      <c r="I53" s="86" t="s">
        <v>55</v>
      </c>
      <c r="J53" s="40">
        <v>10</v>
      </c>
      <c r="K53" s="17" t="s">
        <v>61</v>
      </c>
      <c r="L53" s="36">
        <f t="shared" si="0"/>
        <v>6</v>
      </c>
      <c r="M53" s="36"/>
      <c r="N53" s="42">
        <v>1</v>
      </c>
      <c r="O53" s="43">
        <v>1</v>
      </c>
      <c r="P53" s="43">
        <v>1</v>
      </c>
      <c r="Q53" s="44">
        <v>3</v>
      </c>
    </row>
    <row r="54" spans="1:17" s="45" customFormat="1" ht="22.5">
      <c r="A54" s="38">
        <v>5</v>
      </c>
      <c r="B54" s="39"/>
      <c r="C54" s="39"/>
      <c r="D54" s="39"/>
      <c r="E54" s="39"/>
      <c r="F54" s="39"/>
      <c r="G54" s="39"/>
      <c r="H54" s="95"/>
      <c r="I54" s="88" t="s">
        <v>56</v>
      </c>
      <c r="J54" s="40"/>
      <c r="K54" s="40"/>
      <c r="L54" s="36">
        <f t="shared" si="0"/>
        <v>0</v>
      </c>
      <c r="M54" s="41"/>
      <c r="N54" s="42"/>
      <c r="O54" s="43"/>
      <c r="P54" s="43"/>
      <c r="Q54" s="44"/>
    </row>
    <row r="55" spans="1:17" s="45" customFormat="1">
      <c r="A55" s="38"/>
      <c r="B55" s="39"/>
      <c r="C55" s="39"/>
      <c r="D55" s="39"/>
      <c r="E55" s="39"/>
      <c r="F55" s="39"/>
      <c r="G55" s="39">
        <v>1</v>
      </c>
      <c r="H55" s="95"/>
      <c r="I55" s="88" t="s">
        <v>123</v>
      </c>
      <c r="J55" s="40"/>
      <c r="K55" s="40"/>
      <c r="L55" s="36"/>
      <c r="M55" s="41"/>
      <c r="N55" s="42"/>
      <c r="O55" s="43"/>
      <c r="P55" s="43"/>
      <c r="Q55" s="44"/>
    </row>
    <row r="56" spans="1:17" ht="16.5" customHeight="1">
      <c r="A56" s="20"/>
      <c r="B56" s="25"/>
      <c r="C56" s="25"/>
      <c r="D56" s="25"/>
      <c r="E56" s="25"/>
      <c r="F56" s="25"/>
      <c r="G56" s="25"/>
      <c r="H56" s="95" t="s">
        <v>107</v>
      </c>
      <c r="I56" s="86" t="s">
        <v>119</v>
      </c>
      <c r="J56" s="40">
        <v>1</v>
      </c>
      <c r="K56" s="17" t="s">
        <v>120</v>
      </c>
      <c r="L56" s="36">
        <f t="shared" si="0"/>
        <v>70</v>
      </c>
      <c r="M56" s="36"/>
      <c r="N56" s="42">
        <v>0</v>
      </c>
      <c r="O56" s="43">
        <v>0</v>
      </c>
      <c r="P56" s="43">
        <v>35</v>
      </c>
      <c r="Q56" s="44">
        <v>35</v>
      </c>
    </row>
    <row r="57" spans="1:17" ht="16.5" customHeight="1">
      <c r="A57" s="20"/>
      <c r="B57" s="25"/>
      <c r="C57" s="25"/>
      <c r="D57" s="25"/>
      <c r="E57" s="25"/>
      <c r="F57" s="25"/>
      <c r="G57" s="25">
        <v>2</v>
      </c>
      <c r="H57" s="95"/>
      <c r="I57" s="87" t="s">
        <v>83</v>
      </c>
      <c r="J57" s="40"/>
      <c r="K57" s="17"/>
      <c r="L57" s="36"/>
      <c r="M57" s="36"/>
      <c r="N57" s="42"/>
      <c r="O57" s="43"/>
      <c r="P57" s="43"/>
      <c r="Q57" s="44"/>
    </row>
    <row r="58" spans="1:17" ht="14.25" customHeight="1">
      <c r="A58" s="20"/>
      <c r="B58" s="25"/>
      <c r="C58" s="25"/>
      <c r="D58" s="25"/>
      <c r="E58" s="25"/>
      <c r="F58" s="25"/>
      <c r="G58" s="25"/>
      <c r="H58" s="95" t="s">
        <v>105</v>
      </c>
      <c r="I58" s="86" t="s">
        <v>121</v>
      </c>
      <c r="J58" s="40">
        <v>2</v>
      </c>
      <c r="K58" s="17" t="s">
        <v>122</v>
      </c>
      <c r="L58" s="36">
        <f t="shared" si="0"/>
        <v>25</v>
      </c>
      <c r="M58" s="41"/>
      <c r="N58" s="42">
        <v>0</v>
      </c>
      <c r="O58" s="43">
        <v>0</v>
      </c>
      <c r="P58" s="43">
        <v>10</v>
      </c>
      <c r="Q58" s="44">
        <v>15</v>
      </c>
    </row>
    <row r="59" spans="1:17" ht="14.25" customHeight="1">
      <c r="A59" s="20"/>
      <c r="B59" s="25"/>
      <c r="C59" s="25"/>
      <c r="D59" s="25"/>
      <c r="E59" s="25"/>
      <c r="F59" s="25"/>
      <c r="G59" s="25">
        <v>3</v>
      </c>
      <c r="H59" s="95"/>
      <c r="I59" s="87" t="s">
        <v>84</v>
      </c>
      <c r="J59" s="40"/>
      <c r="K59" s="17"/>
      <c r="L59" s="36"/>
      <c r="M59" s="41"/>
      <c r="N59" s="42"/>
      <c r="O59" s="43"/>
      <c r="P59" s="43"/>
      <c r="Q59" s="44"/>
    </row>
    <row r="60" spans="1:17" ht="17.25" customHeight="1">
      <c r="A60" s="20"/>
      <c r="B60" s="25"/>
      <c r="C60" s="25"/>
      <c r="D60" s="25"/>
      <c r="E60" s="25"/>
      <c r="F60" s="25"/>
      <c r="G60" s="25"/>
      <c r="H60" s="95" t="s">
        <v>105</v>
      </c>
      <c r="I60" s="79" t="s">
        <v>124</v>
      </c>
      <c r="J60" s="40">
        <v>3</v>
      </c>
      <c r="K60" s="17" t="s">
        <v>125</v>
      </c>
      <c r="L60" s="36">
        <f t="shared" si="0"/>
        <v>6</v>
      </c>
      <c r="M60" s="41"/>
      <c r="N60" s="42">
        <v>0</v>
      </c>
      <c r="O60" s="43">
        <v>0</v>
      </c>
      <c r="P60" s="43">
        <v>3</v>
      </c>
      <c r="Q60" s="44">
        <v>3</v>
      </c>
    </row>
    <row r="61" spans="1:17" ht="14.25" customHeight="1">
      <c r="A61" s="20"/>
      <c r="B61" s="25"/>
      <c r="C61" s="25"/>
      <c r="D61" s="25"/>
      <c r="E61" s="25"/>
      <c r="F61" s="25"/>
      <c r="G61" s="25">
        <v>4</v>
      </c>
      <c r="H61" s="95"/>
      <c r="I61" s="87" t="s">
        <v>85</v>
      </c>
      <c r="J61" s="40"/>
      <c r="K61" s="17"/>
      <c r="L61" s="36"/>
      <c r="M61" s="41"/>
      <c r="N61" s="42"/>
      <c r="O61" s="43"/>
      <c r="P61" s="43"/>
      <c r="Q61" s="44"/>
    </row>
    <row r="62" spans="1:17" ht="24.75" customHeight="1">
      <c r="A62" s="20"/>
      <c r="B62" s="25"/>
      <c r="C62" s="25"/>
      <c r="D62" s="25"/>
      <c r="E62" s="25"/>
      <c r="F62" s="25"/>
      <c r="G62" s="25"/>
      <c r="H62" s="95" t="s">
        <v>105</v>
      </c>
      <c r="I62" s="86" t="s">
        <v>86</v>
      </c>
      <c r="J62" s="40">
        <v>4</v>
      </c>
      <c r="K62" s="17" t="s">
        <v>125</v>
      </c>
      <c r="L62" s="36">
        <f t="shared" si="0"/>
        <v>27</v>
      </c>
      <c r="M62" s="41"/>
      <c r="N62" s="42">
        <v>0</v>
      </c>
      <c r="O62" s="43">
        <v>0</v>
      </c>
      <c r="P62" s="43">
        <v>10</v>
      </c>
      <c r="Q62" s="44">
        <v>17</v>
      </c>
    </row>
    <row r="63" spans="1:17" s="45" customFormat="1" ht="22.5">
      <c r="A63" s="38">
        <v>6</v>
      </c>
      <c r="B63" s="39"/>
      <c r="C63" s="39"/>
      <c r="D63" s="39"/>
      <c r="E63" s="39"/>
      <c r="F63" s="39"/>
      <c r="G63" s="39"/>
      <c r="H63" s="94"/>
      <c r="I63" s="88" t="s">
        <v>68</v>
      </c>
      <c r="J63" s="40"/>
      <c r="K63" s="40"/>
      <c r="L63" s="36"/>
      <c r="M63" s="41"/>
      <c r="N63" s="42"/>
      <c r="O63" s="43"/>
      <c r="P63" s="43"/>
      <c r="Q63" s="44"/>
    </row>
    <row r="64" spans="1:17">
      <c r="A64" s="20"/>
      <c r="B64" s="25"/>
      <c r="C64" s="25"/>
      <c r="D64" s="25"/>
      <c r="E64" s="25"/>
      <c r="F64" s="25"/>
      <c r="G64" s="25"/>
      <c r="H64" s="94"/>
      <c r="I64" s="86" t="s">
        <v>63</v>
      </c>
      <c r="J64" s="40">
        <v>1</v>
      </c>
      <c r="K64" s="17" t="s">
        <v>66</v>
      </c>
      <c r="L64" s="36">
        <f t="shared" si="0"/>
        <v>3</v>
      </c>
      <c r="M64" s="36"/>
      <c r="N64" s="42">
        <v>0</v>
      </c>
      <c r="O64" s="43">
        <v>1</v>
      </c>
      <c r="P64" s="43">
        <v>1</v>
      </c>
      <c r="Q64" s="44">
        <v>1</v>
      </c>
    </row>
    <row r="65" spans="1:17" ht="15" customHeight="1">
      <c r="A65" s="20"/>
      <c r="B65" s="25"/>
      <c r="C65" s="25"/>
      <c r="D65" s="25"/>
      <c r="E65" s="25"/>
      <c r="F65" s="25"/>
      <c r="G65" s="25"/>
      <c r="H65" s="94"/>
      <c r="I65" s="86" t="s">
        <v>64</v>
      </c>
      <c r="J65" s="40">
        <v>2</v>
      </c>
      <c r="K65" s="17" t="s">
        <v>67</v>
      </c>
      <c r="L65" s="36">
        <f t="shared" si="0"/>
        <v>1</v>
      </c>
      <c r="M65" s="36"/>
      <c r="N65" s="42">
        <v>0</v>
      </c>
      <c r="O65" s="43">
        <v>0</v>
      </c>
      <c r="P65" s="43">
        <v>0</v>
      </c>
      <c r="Q65" s="44">
        <v>1</v>
      </c>
    </row>
    <row r="66" spans="1:17" ht="22.5">
      <c r="A66" s="20"/>
      <c r="B66" s="25"/>
      <c r="C66" s="25"/>
      <c r="D66" s="25"/>
      <c r="E66" s="25"/>
      <c r="F66" s="25"/>
      <c r="G66" s="25"/>
      <c r="H66" s="94"/>
      <c r="I66" s="86" t="s">
        <v>65</v>
      </c>
      <c r="J66" s="40">
        <v>3</v>
      </c>
      <c r="K66" s="17" t="s">
        <v>43</v>
      </c>
      <c r="L66" s="36">
        <f t="shared" si="0"/>
        <v>4</v>
      </c>
      <c r="M66" s="36"/>
      <c r="N66" s="42">
        <v>1</v>
      </c>
      <c r="O66" s="43">
        <v>1</v>
      </c>
      <c r="P66" s="43">
        <v>1</v>
      </c>
      <c r="Q66" s="44">
        <v>1</v>
      </c>
    </row>
    <row r="67" spans="1:17" ht="22.5">
      <c r="A67" s="20">
        <v>7</v>
      </c>
      <c r="B67" s="25"/>
      <c r="C67" s="25"/>
      <c r="D67" s="25"/>
      <c r="E67" s="25"/>
      <c r="F67" s="25"/>
      <c r="G67" s="25"/>
      <c r="H67" s="94"/>
      <c r="I67" s="87" t="s">
        <v>62</v>
      </c>
      <c r="J67" s="40"/>
      <c r="K67" s="17"/>
      <c r="L67" s="36"/>
      <c r="M67" s="36"/>
      <c r="N67" s="42"/>
      <c r="O67" s="43"/>
      <c r="P67" s="43"/>
      <c r="Q67" s="44"/>
    </row>
    <row r="68" spans="1:17">
      <c r="A68" s="20"/>
      <c r="B68" s="25"/>
      <c r="C68" s="25"/>
      <c r="D68" s="25"/>
      <c r="E68" s="25"/>
      <c r="F68" s="25"/>
      <c r="G68" s="25"/>
      <c r="H68" s="94"/>
      <c r="I68" s="86" t="s">
        <v>69</v>
      </c>
      <c r="J68" s="40">
        <v>1</v>
      </c>
      <c r="K68" s="17" t="s">
        <v>73</v>
      </c>
      <c r="L68" s="36">
        <f t="shared" si="0"/>
        <v>4</v>
      </c>
      <c r="M68" s="36"/>
      <c r="N68" s="42">
        <v>0</v>
      </c>
      <c r="O68" s="43">
        <v>2</v>
      </c>
      <c r="P68" s="43">
        <v>2</v>
      </c>
      <c r="Q68" s="44">
        <v>0</v>
      </c>
    </row>
    <row r="69" spans="1:17" ht="22.5">
      <c r="A69" s="20"/>
      <c r="B69" s="25"/>
      <c r="C69" s="25"/>
      <c r="D69" s="25"/>
      <c r="E69" s="25"/>
      <c r="F69" s="25"/>
      <c r="G69" s="25"/>
      <c r="H69" s="94"/>
      <c r="I69" s="102" t="s">
        <v>70</v>
      </c>
      <c r="J69" s="103">
        <v>2</v>
      </c>
      <c r="K69" s="103" t="s">
        <v>74</v>
      </c>
      <c r="L69" s="104">
        <f t="shared" si="0"/>
        <v>4</v>
      </c>
      <c r="M69" s="104"/>
      <c r="N69" s="105">
        <v>0</v>
      </c>
      <c r="O69" s="106">
        <v>0</v>
      </c>
      <c r="P69" s="106">
        <v>2</v>
      </c>
      <c r="Q69" s="107">
        <v>2</v>
      </c>
    </row>
    <row r="70" spans="1:17" ht="14.25" customHeight="1">
      <c r="A70" s="20"/>
      <c r="B70" s="25"/>
      <c r="C70" s="25"/>
      <c r="D70" s="25"/>
      <c r="E70" s="25"/>
      <c r="F70" s="25"/>
      <c r="G70" s="25"/>
      <c r="H70" s="94"/>
      <c r="I70" s="86" t="s">
        <v>71</v>
      </c>
      <c r="J70" s="40">
        <v>3</v>
      </c>
      <c r="K70" s="17" t="s">
        <v>51</v>
      </c>
      <c r="L70" s="36">
        <f t="shared" si="0"/>
        <v>11</v>
      </c>
      <c r="M70" s="36"/>
      <c r="N70" s="42">
        <v>2</v>
      </c>
      <c r="O70" s="43">
        <v>3</v>
      </c>
      <c r="P70" s="43">
        <v>4</v>
      </c>
      <c r="Q70" s="44">
        <v>2</v>
      </c>
    </row>
    <row r="71" spans="1:17">
      <c r="A71" s="20"/>
      <c r="B71" s="25"/>
      <c r="C71" s="25"/>
      <c r="D71" s="25"/>
      <c r="E71" s="25"/>
      <c r="F71" s="25"/>
      <c r="G71" s="25"/>
      <c r="H71" s="94"/>
      <c r="I71" s="80" t="s">
        <v>72</v>
      </c>
      <c r="J71" s="40">
        <v>4</v>
      </c>
      <c r="K71" s="17" t="s">
        <v>75</v>
      </c>
      <c r="L71" s="36">
        <f t="shared" si="0"/>
        <v>3</v>
      </c>
      <c r="M71" s="36"/>
      <c r="N71" s="42">
        <v>0</v>
      </c>
      <c r="O71" s="43">
        <v>2</v>
      </c>
      <c r="P71" s="43">
        <v>1</v>
      </c>
      <c r="Q71" s="44">
        <v>0</v>
      </c>
    </row>
    <row r="72" spans="1:17">
      <c r="A72" s="20"/>
      <c r="B72" s="25"/>
      <c r="C72" s="25"/>
      <c r="D72" s="25"/>
      <c r="E72" s="25"/>
      <c r="F72" s="25"/>
      <c r="G72" s="25"/>
      <c r="H72" s="94"/>
      <c r="I72" s="86"/>
      <c r="J72" s="40"/>
      <c r="K72" s="17"/>
      <c r="L72" s="36"/>
      <c r="M72" s="36"/>
      <c r="N72" s="42"/>
      <c r="O72" s="43"/>
      <c r="P72" s="43"/>
      <c r="Q72" s="44"/>
    </row>
    <row r="73" spans="1:17" s="45" customFormat="1">
      <c r="A73" s="38">
        <v>8</v>
      </c>
      <c r="B73" s="39"/>
      <c r="C73" s="39"/>
      <c r="D73" s="39"/>
      <c r="E73" s="39"/>
      <c r="F73" s="39"/>
      <c r="G73" s="39"/>
      <c r="H73" s="94"/>
      <c r="I73" s="88" t="s">
        <v>101</v>
      </c>
      <c r="J73" s="40"/>
      <c r="K73" s="40"/>
      <c r="L73" s="36"/>
      <c r="M73" s="41"/>
      <c r="N73" s="42"/>
      <c r="O73" s="43"/>
      <c r="P73" s="43"/>
      <c r="Q73" s="44"/>
    </row>
    <row r="74" spans="1:17" s="45" customFormat="1" ht="21.75" customHeight="1">
      <c r="A74" s="38"/>
      <c r="B74" s="39"/>
      <c r="C74" s="39"/>
      <c r="D74" s="39"/>
      <c r="E74" s="39"/>
      <c r="F74" s="39"/>
      <c r="G74" s="39"/>
      <c r="H74" s="94"/>
      <c r="I74" s="89" t="s">
        <v>126</v>
      </c>
      <c r="J74" s="40">
        <v>1</v>
      </c>
      <c r="K74" s="40" t="s">
        <v>127</v>
      </c>
      <c r="L74" s="36">
        <f t="shared" si="0"/>
        <v>500</v>
      </c>
      <c r="M74" s="41"/>
      <c r="N74" s="42">
        <v>125</v>
      </c>
      <c r="O74" s="43">
        <v>125</v>
      </c>
      <c r="P74" s="43">
        <v>125</v>
      </c>
      <c r="Q74" s="44">
        <v>125</v>
      </c>
    </row>
    <row r="75" spans="1:17" s="45" customFormat="1" ht="12.75" customHeight="1">
      <c r="A75" s="38"/>
      <c r="B75" s="39"/>
      <c r="C75" s="39"/>
      <c r="D75" s="39"/>
      <c r="E75" s="39"/>
      <c r="F75" s="39"/>
      <c r="G75" s="39"/>
      <c r="H75" s="94"/>
      <c r="I75" s="89" t="s">
        <v>128</v>
      </c>
      <c r="J75" s="40">
        <v>2</v>
      </c>
      <c r="K75" s="40" t="s">
        <v>75</v>
      </c>
      <c r="L75" s="36">
        <f>SUM(N75+O75+P75+Q75)</f>
        <v>4</v>
      </c>
      <c r="M75" s="41"/>
      <c r="N75" s="42">
        <v>0</v>
      </c>
      <c r="O75" s="43">
        <v>0</v>
      </c>
      <c r="P75" s="43">
        <v>2</v>
      </c>
      <c r="Q75" s="44">
        <v>2</v>
      </c>
    </row>
    <row r="76" spans="1:17" s="45" customFormat="1">
      <c r="A76" s="38"/>
      <c r="B76" s="39"/>
      <c r="C76" s="39"/>
      <c r="D76" s="39"/>
      <c r="E76" s="39"/>
      <c r="F76" s="39"/>
      <c r="G76" s="39"/>
      <c r="H76" s="94"/>
      <c r="I76" s="89" t="s">
        <v>129</v>
      </c>
      <c r="J76" s="40">
        <v>3</v>
      </c>
      <c r="K76" s="40" t="s">
        <v>130</v>
      </c>
      <c r="L76" s="36">
        <f>SUM(N76+O76+P76+Q76)</f>
        <v>4</v>
      </c>
      <c r="M76" s="41"/>
      <c r="N76" s="42">
        <v>0</v>
      </c>
      <c r="O76" s="43">
        <v>0</v>
      </c>
      <c r="P76" s="43">
        <v>2</v>
      </c>
      <c r="Q76" s="44">
        <v>2</v>
      </c>
    </row>
    <row r="77" spans="1:17" s="45" customFormat="1" ht="22.5">
      <c r="A77" s="38"/>
      <c r="B77" s="39"/>
      <c r="C77" s="39"/>
      <c r="D77" s="39"/>
      <c r="E77" s="39"/>
      <c r="F77" s="39"/>
      <c r="G77" s="39"/>
      <c r="H77" s="94"/>
      <c r="I77" s="89" t="s">
        <v>131</v>
      </c>
      <c r="J77" s="40">
        <v>4</v>
      </c>
      <c r="K77" s="40" t="s">
        <v>108</v>
      </c>
      <c r="L77" s="36">
        <f>SUM(N77+O77+P77+Q77)</f>
        <v>4</v>
      </c>
      <c r="M77" s="41"/>
      <c r="N77" s="42">
        <v>0</v>
      </c>
      <c r="O77" s="43">
        <v>0</v>
      </c>
      <c r="P77" s="43">
        <v>0</v>
      </c>
      <c r="Q77" s="44">
        <v>4</v>
      </c>
    </row>
    <row r="78" spans="1:17" s="45" customFormat="1">
      <c r="A78" s="38">
        <v>9</v>
      </c>
      <c r="B78" s="39"/>
      <c r="C78" s="39"/>
      <c r="D78" s="39"/>
      <c r="E78" s="39"/>
      <c r="F78" s="39"/>
      <c r="G78" s="39"/>
      <c r="H78" s="94"/>
      <c r="I78" s="88" t="s">
        <v>111</v>
      </c>
      <c r="J78" s="40"/>
      <c r="K78" s="40"/>
      <c r="L78" s="36"/>
      <c r="M78" s="41"/>
      <c r="N78" s="42"/>
      <c r="O78" s="43"/>
      <c r="P78" s="43"/>
      <c r="Q78" s="44"/>
    </row>
    <row r="79" spans="1:17" s="45" customFormat="1">
      <c r="A79" s="38"/>
      <c r="B79" s="39"/>
      <c r="C79" s="39"/>
      <c r="D79" s="39"/>
      <c r="E79" s="39"/>
      <c r="F79" s="39"/>
      <c r="G79" s="39"/>
      <c r="H79" s="94"/>
      <c r="I79" s="89" t="s">
        <v>132</v>
      </c>
      <c r="J79" s="40">
        <v>1</v>
      </c>
      <c r="K79" s="40" t="s">
        <v>110</v>
      </c>
      <c r="L79" s="36">
        <f>SUM(N79+O79+P79+Q79)</f>
        <v>8</v>
      </c>
      <c r="M79" s="41"/>
      <c r="N79" s="42">
        <v>2</v>
      </c>
      <c r="O79" s="43">
        <v>2</v>
      </c>
      <c r="P79" s="43">
        <v>2</v>
      </c>
      <c r="Q79" s="44">
        <v>2</v>
      </c>
    </row>
    <row r="80" spans="1:17" s="45" customFormat="1">
      <c r="A80" s="38"/>
      <c r="B80" s="39"/>
      <c r="C80" s="39"/>
      <c r="D80" s="39"/>
      <c r="E80" s="39"/>
      <c r="F80" s="39"/>
      <c r="G80" s="39"/>
      <c r="H80" s="94"/>
      <c r="I80" s="89" t="s">
        <v>109</v>
      </c>
      <c r="J80" s="40">
        <v>2</v>
      </c>
      <c r="K80" s="40" t="s">
        <v>110</v>
      </c>
      <c r="L80" s="36">
        <f>SUM(N80+O80+P80+Q80)</f>
        <v>4</v>
      </c>
      <c r="M80" s="41"/>
      <c r="N80" s="42">
        <v>1</v>
      </c>
      <c r="O80" s="43">
        <v>1</v>
      </c>
      <c r="P80" s="43">
        <v>1</v>
      </c>
      <c r="Q80" s="44">
        <v>1</v>
      </c>
    </row>
    <row r="81" spans="1:17" s="45" customFormat="1" ht="33.75">
      <c r="A81" s="38"/>
      <c r="B81" s="39"/>
      <c r="C81" s="39"/>
      <c r="D81" s="39"/>
      <c r="E81" s="39"/>
      <c r="F81" s="39"/>
      <c r="G81" s="39"/>
      <c r="H81" s="94"/>
      <c r="I81" s="89" t="s">
        <v>133</v>
      </c>
      <c r="J81" s="40">
        <v>3</v>
      </c>
      <c r="K81" s="40" t="s">
        <v>134</v>
      </c>
      <c r="L81" s="36">
        <f>SUM(N81+O81+P81+Q81)</f>
        <v>15</v>
      </c>
      <c r="M81" s="41"/>
      <c r="N81" s="42">
        <v>4</v>
      </c>
      <c r="O81" s="43">
        <v>4</v>
      </c>
      <c r="P81" s="43">
        <v>4</v>
      </c>
      <c r="Q81" s="44">
        <v>3</v>
      </c>
    </row>
    <row r="82" spans="1:17" s="45" customFormat="1">
      <c r="A82" s="38"/>
      <c r="B82" s="39"/>
      <c r="C82" s="39"/>
      <c r="D82" s="39"/>
      <c r="E82" s="39"/>
      <c r="F82" s="39"/>
      <c r="G82" s="39"/>
      <c r="H82" s="94"/>
      <c r="I82" s="89" t="s">
        <v>135</v>
      </c>
      <c r="J82" s="40"/>
      <c r="K82" s="40" t="s">
        <v>110</v>
      </c>
      <c r="L82" s="36" t="s">
        <v>137</v>
      </c>
      <c r="M82" s="41"/>
      <c r="N82" s="42"/>
      <c r="O82" s="43"/>
      <c r="P82" s="43"/>
      <c r="Q82" s="44"/>
    </row>
    <row r="83" spans="1:17" s="45" customFormat="1">
      <c r="A83" s="38"/>
      <c r="B83" s="39"/>
      <c r="C83" s="39"/>
      <c r="D83" s="39"/>
      <c r="E83" s="39"/>
      <c r="F83" s="39"/>
      <c r="G83" s="39"/>
      <c r="H83" s="94"/>
      <c r="I83" s="89" t="s">
        <v>136</v>
      </c>
      <c r="J83" s="40"/>
      <c r="K83" s="40" t="s">
        <v>110</v>
      </c>
      <c r="L83" s="36">
        <f>SUM(N83+O83+P83+Q83)</f>
        <v>4</v>
      </c>
      <c r="M83" s="41"/>
      <c r="N83" s="42">
        <v>2</v>
      </c>
      <c r="O83" s="43">
        <v>0</v>
      </c>
      <c r="P83" s="43">
        <v>2</v>
      </c>
      <c r="Q83" s="44">
        <v>0</v>
      </c>
    </row>
    <row r="84" spans="1:17" s="45" customFormat="1">
      <c r="A84" s="38">
        <v>10</v>
      </c>
      <c r="B84" s="39"/>
      <c r="C84" s="39"/>
      <c r="D84" s="39"/>
      <c r="E84" s="39"/>
      <c r="F84" s="39"/>
      <c r="G84" s="39"/>
      <c r="H84" s="94"/>
      <c r="I84" s="88" t="s">
        <v>138</v>
      </c>
      <c r="J84" s="40"/>
      <c r="K84" s="40"/>
      <c r="L84" s="36"/>
      <c r="M84" s="41"/>
      <c r="N84" s="42"/>
      <c r="O84" s="43"/>
      <c r="P84" s="43"/>
      <c r="Q84" s="44"/>
    </row>
    <row r="85" spans="1:17" s="45" customFormat="1">
      <c r="A85" s="38"/>
      <c r="B85" s="39"/>
      <c r="C85" s="39"/>
      <c r="D85" s="39"/>
      <c r="E85" s="39"/>
      <c r="F85" s="39"/>
      <c r="G85" s="39"/>
      <c r="H85" s="94">
        <v>193</v>
      </c>
      <c r="I85" s="89" t="s">
        <v>139</v>
      </c>
      <c r="J85" s="40"/>
      <c r="K85" s="40"/>
      <c r="L85" s="36"/>
      <c r="M85" s="41"/>
      <c r="N85" s="42"/>
      <c r="O85" s="43"/>
      <c r="P85" s="43"/>
      <c r="Q85" s="44"/>
    </row>
    <row r="86" spans="1:17" s="45" customFormat="1" ht="22.5">
      <c r="A86" s="38"/>
      <c r="B86" s="39"/>
      <c r="C86" s="39"/>
      <c r="D86" s="39"/>
      <c r="E86" s="39"/>
      <c r="F86" s="39"/>
      <c r="G86" s="39"/>
      <c r="H86" s="94"/>
      <c r="I86" s="89" t="s">
        <v>140</v>
      </c>
      <c r="J86" s="40">
        <v>1</v>
      </c>
      <c r="K86" s="40" t="s">
        <v>51</v>
      </c>
      <c r="L86" s="36">
        <f>SUM(N86+O86+P86+Q86)</f>
        <v>12</v>
      </c>
      <c r="M86" s="41"/>
      <c r="N86" s="42">
        <v>3</v>
      </c>
      <c r="O86" s="43">
        <v>3</v>
      </c>
      <c r="P86" s="43">
        <v>3</v>
      </c>
      <c r="Q86" s="44">
        <v>3</v>
      </c>
    </row>
    <row r="87" spans="1:17" s="45" customFormat="1">
      <c r="A87" s="38"/>
      <c r="B87" s="39"/>
      <c r="C87" s="39"/>
      <c r="D87" s="39"/>
      <c r="E87" s="39"/>
      <c r="F87" s="39"/>
      <c r="G87" s="39"/>
      <c r="H87" s="94"/>
      <c r="I87" s="89" t="s">
        <v>141</v>
      </c>
      <c r="J87" s="40">
        <v>2</v>
      </c>
      <c r="K87" s="40" t="s">
        <v>51</v>
      </c>
      <c r="L87" s="36">
        <f>SUM(N87+O87+P87+Q87)</f>
        <v>12</v>
      </c>
      <c r="M87" s="41"/>
      <c r="N87" s="42">
        <v>3</v>
      </c>
      <c r="O87" s="43">
        <v>3</v>
      </c>
      <c r="P87" s="43">
        <v>3</v>
      </c>
      <c r="Q87" s="44">
        <v>3</v>
      </c>
    </row>
    <row r="88" spans="1:17" s="45" customFormat="1" ht="14.25" customHeight="1">
      <c r="A88" s="38"/>
      <c r="B88" s="39"/>
      <c r="C88" s="39"/>
      <c r="D88" s="39"/>
      <c r="E88" s="39"/>
      <c r="F88" s="39"/>
      <c r="G88" s="39">
        <v>5702</v>
      </c>
      <c r="H88" s="94"/>
      <c r="I88" s="89" t="s">
        <v>83</v>
      </c>
      <c r="J88" s="40"/>
      <c r="K88" s="40"/>
      <c r="L88" s="36">
        <f>SUM(N88+O88+P88+Q88)</f>
        <v>0</v>
      </c>
      <c r="M88" s="41"/>
      <c r="N88" s="42"/>
      <c r="O88" s="43"/>
      <c r="P88" s="43"/>
      <c r="Q88" s="44"/>
    </row>
    <row r="89" spans="1:17" s="45" customFormat="1" ht="22.5">
      <c r="A89" s="38"/>
      <c r="B89" s="39"/>
      <c r="C89" s="39"/>
      <c r="D89" s="39"/>
      <c r="E89" s="39"/>
      <c r="F89" s="39"/>
      <c r="G89" s="39"/>
      <c r="H89" s="94"/>
      <c r="I89" s="89" t="s">
        <v>142</v>
      </c>
      <c r="J89" s="40">
        <v>3</v>
      </c>
      <c r="K89" s="40" t="s">
        <v>51</v>
      </c>
      <c r="L89" s="36">
        <f>SUM(N89+O89+P89+Q89)</f>
        <v>12</v>
      </c>
      <c r="M89" s="41"/>
      <c r="N89" s="42">
        <v>3</v>
      </c>
      <c r="O89" s="43">
        <v>3</v>
      </c>
      <c r="P89" s="43">
        <v>3</v>
      </c>
      <c r="Q89" s="44">
        <v>3</v>
      </c>
    </row>
    <row r="90" spans="1:17" s="45" customFormat="1">
      <c r="A90" s="38"/>
      <c r="B90" s="39"/>
      <c r="C90" s="39"/>
      <c r="D90" s="39"/>
      <c r="E90" s="39"/>
      <c r="F90" s="39"/>
      <c r="G90" s="39"/>
      <c r="H90" s="94"/>
      <c r="I90" s="91" t="s">
        <v>102</v>
      </c>
      <c r="J90" s="55">
        <v>43</v>
      </c>
      <c r="K90" s="55"/>
      <c r="L90" s="63">
        <f>SUM(L22:L89)</f>
        <v>1117</v>
      </c>
      <c r="M90" s="67">
        <f>SUM(M22:M83)</f>
        <v>0</v>
      </c>
      <c r="N90" s="83">
        <f>SUM(N22:N89)</f>
        <v>233</v>
      </c>
      <c r="O90" s="63">
        <f>SUM(O22:O89)</f>
        <v>258</v>
      </c>
      <c r="P90" s="63">
        <f>SUM(P22:P89)</f>
        <v>323</v>
      </c>
      <c r="Q90" s="64">
        <f>SUM(Q22:Q89)</f>
        <v>303</v>
      </c>
    </row>
    <row r="91" spans="1:17" ht="13.5" thickBot="1">
      <c r="A91" s="21" t="s">
        <v>1</v>
      </c>
      <c r="B91" s="28"/>
      <c r="C91" s="28"/>
      <c r="D91" s="28"/>
      <c r="E91" s="28"/>
      <c r="F91" s="28"/>
      <c r="G91" s="28"/>
      <c r="H91" s="100"/>
      <c r="I91" s="92"/>
      <c r="J91" s="73"/>
      <c r="K91" s="29"/>
      <c r="L91" s="30"/>
      <c r="M91" s="30"/>
      <c r="N91" s="84"/>
      <c r="O91" s="65"/>
      <c r="P91" s="65"/>
      <c r="Q91" s="66"/>
    </row>
    <row r="92" spans="1:17">
      <c r="A92" s="50"/>
      <c r="B92" s="50"/>
      <c r="C92" s="50"/>
      <c r="D92" s="50"/>
      <c r="E92" s="50"/>
      <c r="F92" s="50"/>
      <c r="G92" s="50"/>
      <c r="H92" s="78"/>
      <c r="I92" s="51"/>
      <c r="J92" s="74"/>
      <c r="K92" s="50"/>
      <c r="L92" s="52"/>
      <c r="M92" s="52"/>
      <c r="N92" s="53"/>
      <c r="O92" s="53"/>
      <c r="P92" s="53"/>
      <c r="Q92" s="53"/>
    </row>
    <row r="93" spans="1:17">
      <c r="A93" s="50"/>
      <c r="B93" s="50"/>
      <c r="C93" s="50"/>
      <c r="D93" s="50"/>
      <c r="E93" s="50"/>
      <c r="F93" s="50"/>
      <c r="G93" s="50"/>
      <c r="H93" s="78"/>
      <c r="I93" s="101" t="s">
        <v>143</v>
      </c>
      <c r="J93" s="74"/>
      <c r="K93" s="50"/>
      <c r="L93" s="52"/>
      <c r="M93" s="52"/>
      <c r="N93" s="53"/>
      <c r="O93" s="53"/>
      <c r="P93" s="53"/>
      <c r="Q93" s="53"/>
    </row>
    <row r="94" spans="1:17">
      <c r="A94" s="50"/>
      <c r="B94" s="50"/>
      <c r="C94" s="50"/>
      <c r="D94" s="50"/>
      <c r="E94" s="50"/>
      <c r="F94" s="50"/>
      <c r="G94" s="50"/>
      <c r="H94" s="78"/>
      <c r="I94" s="51"/>
      <c r="J94" s="74"/>
      <c r="K94" s="50"/>
      <c r="L94" s="52"/>
      <c r="M94" s="52"/>
      <c r="N94" s="53"/>
      <c r="O94" s="53"/>
      <c r="P94" s="53"/>
      <c r="Q94" s="53"/>
    </row>
    <row r="95" spans="1:17">
      <c r="I95" s="9"/>
      <c r="J95" s="69"/>
      <c r="K95" s="8"/>
      <c r="L95" s="8"/>
      <c r="M95" s="8"/>
    </row>
    <row r="98" spans="1:17">
      <c r="A98" s="236" t="s">
        <v>97</v>
      </c>
      <c r="B98" s="236"/>
      <c r="C98" s="236"/>
      <c r="D98" s="236"/>
      <c r="E98" s="236"/>
      <c r="F98" s="236"/>
      <c r="G98" s="236"/>
      <c r="H98" s="236"/>
      <c r="I98" s="236"/>
      <c r="J98" s="236"/>
      <c r="K98" s="237" t="s">
        <v>98</v>
      </c>
      <c r="L98" s="237"/>
      <c r="M98" s="237"/>
      <c r="N98" s="237"/>
      <c r="O98" s="237"/>
      <c r="P98" s="237"/>
      <c r="Q98" s="237"/>
    </row>
    <row r="99" spans="1:17">
      <c r="A99" s="236" t="s">
        <v>99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7" t="s">
        <v>100</v>
      </c>
      <c r="L99" s="237"/>
      <c r="M99" s="237"/>
      <c r="N99" s="237"/>
      <c r="O99" s="237"/>
      <c r="P99" s="237"/>
      <c r="Q99" s="237"/>
    </row>
  </sheetData>
  <mergeCells count="27">
    <mergeCell ref="A7:I7"/>
    <mergeCell ref="C11:C12"/>
    <mergeCell ref="O1:Q1"/>
    <mergeCell ref="A2:Q2"/>
    <mergeCell ref="A3:Q3"/>
    <mergeCell ref="A4:Q4"/>
    <mergeCell ref="K5:L5"/>
    <mergeCell ref="D11:D12"/>
    <mergeCell ref="F11:F12"/>
    <mergeCell ref="G11:G12"/>
    <mergeCell ref="H11:H12"/>
    <mergeCell ref="A98:J98"/>
    <mergeCell ref="K98:Q98"/>
    <mergeCell ref="A99:J99"/>
    <mergeCell ref="K99:Q99"/>
    <mergeCell ref="B8:G8"/>
    <mergeCell ref="B9:D9"/>
    <mergeCell ref="E9:G9"/>
    <mergeCell ref="A10:H10"/>
    <mergeCell ref="I10:I12"/>
    <mergeCell ref="J10:J12"/>
    <mergeCell ref="L10:Q10"/>
    <mergeCell ref="K10:K12"/>
    <mergeCell ref="B11:B12"/>
    <mergeCell ref="L11:L12"/>
    <mergeCell ref="M11:M12"/>
    <mergeCell ref="N11:Q11"/>
  </mergeCells>
  <printOptions horizontalCentered="1"/>
  <pageMargins left="0.47244094488188981" right="0.47244094488188981" top="0.3" bottom="0.92" header="0" footer="0"/>
  <pageSetup scale="75" orientation="landscape" horizontalDpi="300" verticalDpi="300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tabSelected="1" zoomScaleNormal="100" workbookViewId="0">
      <selection activeCell="G7" sqref="G7:H7"/>
    </sheetView>
  </sheetViews>
  <sheetFormatPr baseColWidth="10" defaultRowHeight="12.75"/>
  <cols>
    <col min="1" max="1" width="12.28515625" customWidth="1"/>
    <col min="2" max="2" width="3.42578125" customWidth="1"/>
    <col min="3" max="3" width="3.28515625" customWidth="1"/>
    <col min="4" max="4" width="5.140625" customWidth="1"/>
    <col min="5" max="6" width="3.42578125" customWidth="1"/>
    <col min="7" max="7" width="6" customWidth="1"/>
    <col min="8" max="8" width="7.5703125" style="45" customWidth="1"/>
    <col min="9" max="9" width="44.42578125" style="1" customWidth="1"/>
    <col min="10" max="10" width="6" style="2" customWidth="1"/>
    <col min="11" max="11" width="10.85546875" style="1" customWidth="1"/>
    <col min="12" max="12" width="11.28515625" style="1" bestFit="1" customWidth="1"/>
    <col min="13" max="13" width="12.28515625" style="1" customWidth="1"/>
    <col min="14" max="17" width="6.42578125" style="2" customWidth="1"/>
    <col min="18" max="18" width="9.5703125" style="1" bestFit="1" customWidth="1"/>
    <col min="19" max="21" width="6.42578125" customWidth="1"/>
    <col min="22" max="23" width="11.5703125" customWidth="1"/>
  </cols>
  <sheetData>
    <row r="1" spans="1:23" s="158" customFormat="1" ht="15.75" customHeight="1">
      <c r="I1" s="159"/>
      <c r="J1" s="159"/>
      <c r="K1" s="159"/>
      <c r="L1" s="159"/>
      <c r="M1" s="159"/>
      <c r="N1" s="159"/>
      <c r="O1" s="278"/>
      <c r="P1" s="278"/>
      <c r="Q1" s="278"/>
      <c r="R1" s="8"/>
      <c r="W1" s="160" t="s">
        <v>204</v>
      </c>
    </row>
    <row r="2" spans="1:23" s="158" customFormat="1" ht="18.75" customHeight="1">
      <c r="A2" s="270" t="s">
        <v>251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3" s="158" customFormat="1" ht="20.25" customHeight="1">
      <c r="A3" s="272" t="s">
        <v>252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s="158" customFormat="1" ht="19.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23" s="158" customFormat="1" ht="18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279" t="s">
        <v>253</v>
      </c>
      <c r="N5" s="279"/>
      <c r="O5" s="279"/>
      <c r="P5" s="279"/>
      <c r="Q5" s="279"/>
      <c r="R5" s="279"/>
      <c r="S5" s="279"/>
      <c r="T5" s="279"/>
      <c r="U5" s="279"/>
      <c r="V5" s="279"/>
      <c r="W5" s="279"/>
    </row>
    <row r="6" spans="1:23" ht="13.5" customHeight="1" thickBot="1">
      <c r="A6" s="259" t="s">
        <v>25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71"/>
    </row>
    <row r="7" spans="1:23" ht="13.5" customHeight="1" thickBot="1">
      <c r="A7" s="216" t="s">
        <v>255</v>
      </c>
      <c r="B7" s="214"/>
      <c r="C7" s="214"/>
      <c r="D7" s="214"/>
      <c r="E7" s="214"/>
      <c r="F7" s="214"/>
      <c r="G7" s="280">
        <f>SUM(L20,L25,L31,L40,L60,L67,L74,L92,L104)</f>
        <v>624777683.56999993</v>
      </c>
      <c r="H7" s="280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5"/>
    </row>
    <row r="8" spans="1:23" ht="48" customHeight="1" thickBot="1">
      <c r="A8" s="115" t="s">
        <v>23</v>
      </c>
      <c r="B8" s="238" t="s">
        <v>19</v>
      </c>
      <c r="C8" s="239"/>
      <c r="D8" s="239"/>
      <c r="E8" s="239"/>
      <c r="F8" s="239"/>
      <c r="G8" s="240"/>
      <c r="H8" s="76" t="s">
        <v>20</v>
      </c>
      <c r="I8" s="281" t="s">
        <v>113</v>
      </c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3"/>
    </row>
    <row r="9" spans="1:23" ht="13.5" thickBot="1">
      <c r="A9" s="10"/>
      <c r="B9" s="241" t="s">
        <v>22</v>
      </c>
      <c r="C9" s="242"/>
      <c r="D9" s="243"/>
      <c r="E9" s="241" t="s">
        <v>24</v>
      </c>
      <c r="F9" s="242"/>
      <c r="G9" s="243"/>
      <c r="H9" s="77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3"/>
    </row>
    <row r="10" spans="1:23" ht="24.75" customHeight="1" thickBot="1">
      <c r="A10" s="244" t="s">
        <v>2</v>
      </c>
      <c r="B10" s="245"/>
      <c r="C10" s="245"/>
      <c r="D10" s="245"/>
      <c r="E10" s="246"/>
      <c r="F10" s="246"/>
      <c r="G10" s="246"/>
      <c r="H10" s="246"/>
      <c r="I10" s="247" t="s">
        <v>0</v>
      </c>
      <c r="J10" s="250" t="s">
        <v>10</v>
      </c>
      <c r="K10" s="247" t="s">
        <v>3</v>
      </c>
      <c r="L10" s="253" t="s">
        <v>4</v>
      </c>
      <c r="M10" s="254"/>
      <c r="N10" s="254"/>
      <c r="O10" s="254"/>
      <c r="P10" s="254"/>
      <c r="Q10" s="254"/>
      <c r="R10" s="254"/>
      <c r="S10" s="254"/>
      <c r="T10" s="254"/>
      <c r="U10" s="254"/>
      <c r="V10" s="250" t="s">
        <v>203</v>
      </c>
      <c r="W10" s="275" t="s">
        <v>89</v>
      </c>
    </row>
    <row r="11" spans="1:23" ht="31.5" customHeight="1">
      <c r="A11" s="11"/>
      <c r="B11" s="255" t="s">
        <v>15</v>
      </c>
      <c r="C11" s="255" t="s">
        <v>16</v>
      </c>
      <c r="D11" s="255" t="s">
        <v>17</v>
      </c>
      <c r="E11" s="12"/>
      <c r="F11" s="255" t="s">
        <v>9</v>
      </c>
      <c r="G11" s="255" t="s">
        <v>18</v>
      </c>
      <c r="H11" s="265" t="s">
        <v>21</v>
      </c>
      <c r="I11" s="248"/>
      <c r="J11" s="251"/>
      <c r="K11" s="248"/>
      <c r="L11" s="248" t="s">
        <v>5</v>
      </c>
      <c r="M11" s="248" t="s">
        <v>87</v>
      </c>
      <c r="N11" s="257" t="s">
        <v>6</v>
      </c>
      <c r="O11" s="257"/>
      <c r="P11" s="257"/>
      <c r="Q11" s="258"/>
      <c r="R11" s="284" t="s">
        <v>88</v>
      </c>
      <c r="S11" s="285"/>
      <c r="T11" s="285"/>
      <c r="U11" s="285"/>
      <c r="V11" s="273"/>
      <c r="W11" s="276"/>
    </row>
    <row r="12" spans="1:23" ht="31.5" customHeight="1" thickBot="1">
      <c r="A12" s="146" t="s">
        <v>7</v>
      </c>
      <c r="B12" s="256"/>
      <c r="C12" s="256"/>
      <c r="D12" s="256"/>
      <c r="E12" s="147" t="s">
        <v>8</v>
      </c>
      <c r="F12" s="264"/>
      <c r="G12" s="264"/>
      <c r="H12" s="266"/>
      <c r="I12" s="249"/>
      <c r="J12" s="252"/>
      <c r="K12" s="249"/>
      <c r="L12" s="249"/>
      <c r="M12" s="249"/>
      <c r="N12" s="148" t="s">
        <v>11</v>
      </c>
      <c r="O12" s="149" t="s">
        <v>12</v>
      </c>
      <c r="P12" s="149" t="s">
        <v>13</v>
      </c>
      <c r="Q12" s="150" t="s">
        <v>14</v>
      </c>
      <c r="R12" s="148" t="s">
        <v>11</v>
      </c>
      <c r="S12" s="149" t="s">
        <v>12</v>
      </c>
      <c r="T12" s="151" t="s">
        <v>13</v>
      </c>
      <c r="U12" s="152" t="s">
        <v>14</v>
      </c>
      <c r="V12" s="274"/>
      <c r="W12" s="277"/>
    </row>
    <row r="13" spans="1:23" s="121" customFormat="1" ht="12.75" customHeight="1">
      <c r="A13" s="166"/>
      <c r="B13" s="167">
        <v>2</v>
      </c>
      <c r="C13" s="167"/>
      <c r="D13" s="167"/>
      <c r="E13" s="167"/>
      <c r="F13" s="167"/>
      <c r="G13" s="167"/>
      <c r="H13" s="168"/>
      <c r="I13" s="200" t="s">
        <v>196</v>
      </c>
      <c r="J13" s="201"/>
      <c r="K13" s="202"/>
      <c r="L13" s="203"/>
      <c r="M13" s="204"/>
      <c r="N13" s="205"/>
      <c r="O13" s="169"/>
      <c r="P13" s="169"/>
      <c r="Q13" s="170"/>
      <c r="R13" s="206"/>
      <c r="S13" s="169"/>
      <c r="T13" s="207"/>
      <c r="U13" s="208"/>
      <c r="V13" s="209"/>
      <c r="W13" s="209"/>
    </row>
    <row r="14" spans="1:23" s="121" customFormat="1" ht="12.75" customHeight="1">
      <c r="A14" s="117"/>
      <c r="B14" s="118"/>
      <c r="C14" s="118">
        <v>2.2000000000000002</v>
      </c>
      <c r="D14" s="118"/>
      <c r="E14" s="118"/>
      <c r="F14" s="118"/>
      <c r="G14" s="118"/>
      <c r="H14" s="119"/>
      <c r="I14" s="126" t="s">
        <v>195</v>
      </c>
      <c r="J14" s="138"/>
      <c r="K14" s="125"/>
      <c r="L14" s="188"/>
      <c r="M14" s="189"/>
      <c r="N14" s="190"/>
      <c r="O14" s="140"/>
      <c r="P14" s="140"/>
      <c r="Q14" s="141"/>
      <c r="R14" s="191"/>
      <c r="S14" s="140"/>
      <c r="T14" s="142"/>
      <c r="U14" s="143"/>
      <c r="V14" s="183"/>
      <c r="W14" s="183"/>
    </row>
    <row r="15" spans="1:23" s="121" customFormat="1" ht="12.75" customHeight="1">
      <c r="A15" s="117"/>
      <c r="B15" s="118"/>
      <c r="C15" s="118"/>
      <c r="D15" s="118" t="s">
        <v>205</v>
      </c>
      <c r="E15" s="118"/>
      <c r="F15" s="118"/>
      <c r="G15" s="118"/>
      <c r="H15" s="119"/>
      <c r="I15" s="116" t="s">
        <v>194</v>
      </c>
      <c r="J15" s="138"/>
      <c r="K15" s="125"/>
      <c r="L15" s="188"/>
      <c r="M15" s="189"/>
      <c r="N15" s="190"/>
      <c r="O15" s="140"/>
      <c r="P15" s="140"/>
      <c r="Q15" s="141"/>
      <c r="R15" s="191"/>
      <c r="S15" s="140"/>
      <c r="T15" s="142"/>
      <c r="U15" s="143"/>
      <c r="V15" s="183"/>
      <c r="W15" s="183"/>
    </row>
    <row r="16" spans="1:23" s="124" customFormat="1" ht="12.75" customHeight="1">
      <c r="A16" s="122"/>
      <c r="B16" s="123"/>
      <c r="C16" s="123"/>
      <c r="D16" s="123"/>
      <c r="E16" s="128" t="s">
        <v>214</v>
      </c>
      <c r="F16" s="123"/>
      <c r="G16" s="123"/>
      <c r="H16" s="119"/>
      <c r="I16" s="129" t="s">
        <v>215</v>
      </c>
      <c r="J16" s="138"/>
      <c r="K16" s="130" t="s">
        <v>1</v>
      </c>
      <c r="L16" s="139"/>
      <c r="M16" s="174"/>
      <c r="N16" s="190"/>
      <c r="O16" s="140"/>
      <c r="P16" s="140"/>
      <c r="Q16" s="141"/>
      <c r="R16" s="191"/>
      <c r="S16" s="140"/>
      <c r="T16" s="140"/>
      <c r="U16" s="141"/>
      <c r="V16" s="181"/>
      <c r="W16" s="181"/>
    </row>
    <row r="17" spans="1:26" s="121" customFormat="1" ht="12.75" customHeight="1">
      <c r="A17" s="117"/>
      <c r="B17" s="118"/>
      <c r="C17" s="118"/>
      <c r="D17" s="118"/>
      <c r="E17" s="118"/>
      <c r="F17" s="127" t="s">
        <v>27</v>
      </c>
      <c r="G17" s="118"/>
      <c r="H17" s="119"/>
      <c r="I17" s="116" t="s">
        <v>193</v>
      </c>
      <c r="J17" s="138"/>
      <c r="K17" s="125" t="s">
        <v>1</v>
      </c>
      <c r="L17" s="188"/>
      <c r="M17" s="189"/>
      <c r="N17" s="190"/>
      <c r="O17" s="140"/>
      <c r="P17" s="140"/>
      <c r="Q17" s="141"/>
      <c r="R17" s="191"/>
      <c r="S17" s="140"/>
      <c r="T17" s="142"/>
      <c r="U17" s="143"/>
      <c r="V17" s="183"/>
      <c r="W17" s="183"/>
    </row>
    <row r="18" spans="1:26" s="121" customFormat="1" ht="12.75" customHeight="1">
      <c r="A18" s="117"/>
      <c r="B18" s="118"/>
      <c r="C18" s="118"/>
      <c r="D18" s="118"/>
      <c r="E18" s="118"/>
      <c r="F18" s="118"/>
      <c r="G18" s="127" t="s">
        <v>34</v>
      </c>
      <c r="H18" s="119"/>
      <c r="I18" s="126" t="s">
        <v>192</v>
      </c>
      <c r="J18" s="138"/>
      <c r="K18" s="125" t="s">
        <v>1</v>
      </c>
      <c r="L18" s="188"/>
      <c r="M18" s="189"/>
      <c r="N18" s="190"/>
      <c r="O18" s="140"/>
      <c r="P18" s="140"/>
      <c r="Q18" s="141"/>
      <c r="R18" s="191"/>
      <c r="S18" s="140"/>
      <c r="T18" s="142"/>
      <c r="U18" s="143"/>
      <c r="V18" s="183"/>
      <c r="W18" s="183"/>
    </row>
    <row r="19" spans="1:26" s="121" customFormat="1" ht="22.5" customHeight="1">
      <c r="A19" s="117"/>
      <c r="B19" s="118"/>
      <c r="C19" s="118"/>
      <c r="D19" s="118"/>
      <c r="E19" s="118"/>
      <c r="F19" s="118"/>
      <c r="G19" s="127"/>
      <c r="H19" s="95" t="s">
        <v>206</v>
      </c>
      <c r="I19" s="116" t="s">
        <v>191</v>
      </c>
      <c r="J19" s="138"/>
      <c r="K19" s="125"/>
      <c r="L19" s="188"/>
      <c r="M19" s="189"/>
      <c r="N19" s="190"/>
      <c r="O19" s="140"/>
      <c r="P19" s="140"/>
      <c r="Q19" s="141"/>
      <c r="R19" s="191"/>
      <c r="S19" s="140"/>
      <c r="T19" s="142"/>
      <c r="U19" s="143"/>
      <c r="V19" s="183"/>
      <c r="W19" s="183"/>
    </row>
    <row r="20" spans="1:26" s="124" customFormat="1">
      <c r="A20" s="122">
        <v>1</v>
      </c>
      <c r="B20" s="123"/>
      <c r="C20" s="123"/>
      <c r="D20" s="123"/>
      <c r="E20" s="123"/>
      <c r="F20" s="123"/>
      <c r="G20" s="128"/>
      <c r="H20" s="95"/>
      <c r="I20" s="129" t="s">
        <v>44</v>
      </c>
      <c r="J20" s="138"/>
      <c r="K20" s="210"/>
      <c r="L20" s="173">
        <v>4145359</v>
      </c>
      <c r="M20" s="173">
        <f>L20</f>
        <v>4145359</v>
      </c>
      <c r="N20" s="217"/>
      <c r="O20" s="218"/>
      <c r="P20" s="218"/>
      <c r="Q20" s="177"/>
      <c r="R20" s="234">
        <f>V20</f>
        <v>339593</v>
      </c>
      <c r="S20" s="218"/>
      <c r="T20" s="220"/>
      <c r="U20" s="179"/>
      <c r="V20" s="186">
        <v>339593</v>
      </c>
      <c r="W20" s="192">
        <f>V20/L20*100</f>
        <v>8.1921252176228894</v>
      </c>
    </row>
    <row r="21" spans="1:26" s="121" customFormat="1">
      <c r="A21" s="117"/>
      <c r="B21" s="118"/>
      <c r="C21" s="118"/>
      <c r="D21" s="118"/>
      <c r="E21" s="118"/>
      <c r="F21" s="118"/>
      <c r="G21" s="118"/>
      <c r="H21" s="131"/>
      <c r="I21" s="136" t="s">
        <v>144</v>
      </c>
      <c r="J21" s="139">
        <v>1</v>
      </c>
      <c r="K21" s="133" t="s">
        <v>57</v>
      </c>
      <c r="L21" s="175">
        <f>SUM(N21+O21+P21+Q21)</f>
        <v>12</v>
      </c>
      <c r="M21" s="175">
        <f>SUM(O21+P21+Q21+R21)</f>
        <v>12</v>
      </c>
      <c r="N21" s="221">
        <v>3</v>
      </c>
      <c r="O21" s="218">
        <v>3</v>
      </c>
      <c r="P21" s="218">
        <v>3</v>
      </c>
      <c r="Q21" s="177">
        <v>3</v>
      </c>
      <c r="R21" s="221">
        <v>3</v>
      </c>
      <c r="S21" s="218"/>
      <c r="T21" s="218"/>
      <c r="U21" s="177"/>
      <c r="V21" s="181">
        <f t="shared" ref="V21:V70" si="0">SUM(R21:U21)</f>
        <v>3</v>
      </c>
      <c r="W21" s="192">
        <f>V21/L21*100</f>
        <v>25</v>
      </c>
    </row>
    <row r="22" spans="1:26" s="121" customFormat="1">
      <c r="A22" s="117"/>
      <c r="B22" s="118"/>
      <c r="C22" s="118"/>
      <c r="D22" s="118"/>
      <c r="E22" s="118"/>
      <c r="F22" s="118"/>
      <c r="G22" s="118"/>
      <c r="H22" s="131"/>
      <c r="I22" s="136" t="s">
        <v>145</v>
      </c>
      <c r="J22" s="139">
        <v>2</v>
      </c>
      <c r="K22" s="133" t="s">
        <v>57</v>
      </c>
      <c r="L22" s="175">
        <f t="shared" ref="L22:M70" si="1">SUM(N22+O22+P22+Q22)</f>
        <v>4</v>
      </c>
      <c r="M22" s="175">
        <f t="shared" si="1"/>
        <v>4</v>
      </c>
      <c r="N22" s="221">
        <v>1</v>
      </c>
      <c r="O22" s="218">
        <v>1</v>
      </c>
      <c r="P22" s="218">
        <v>1</v>
      </c>
      <c r="Q22" s="177">
        <v>1</v>
      </c>
      <c r="R22" s="221">
        <v>1</v>
      </c>
      <c r="S22" s="218"/>
      <c r="T22" s="218"/>
      <c r="U22" s="177"/>
      <c r="V22" s="181">
        <f t="shared" si="0"/>
        <v>1</v>
      </c>
      <c r="W22" s="192">
        <f>V22/L22*100</f>
        <v>25</v>
      </c>
      <c r="Y22" s="132"/>
    </row>
    <row r="23" spans="1:26" s="121" customFormat="1" ht="22.5">
      <c r="A23" s="117"/>
      <c r="B23" s="118"/>
      <c r="C23" s="118"/>
      <c r="D23" s="118"/>
      <c r="E23" s="118"/>
      <c r="F23" s="118"/>
      <c r="G23" s="127" t="s">
        <v>77</v>
      </c>
      <c r="H23" s="119"/>
      <c r="I23" s="129" t="s">
        <v>155</v>
      </c>
      <c r="J23" s="138"/>
      <c r="K23" s="130" t="s">
        <v>1</v>
      </c>
      <c r="L23" s="175"/>
      <c r="M23" s="175"/>
      <c r="N23" s="217"/>
      <c r="O23" s="218"/>
      <c r="P23" s="218"/>
      <c r="Q23" s="177"/>
      <c r="R23" s="219"/>
      <c r="S23" s="218"/>
      <c r="T23" s="218"/>
      <c r="U23" s="177"/>
      <c r="V23" s="181"/>
      <c r="W23" s="181"/>
      <c r="Y23" s="132"/>
      <c r="Z23" s="132"/>
    </row>
    <row r="24" spans="1:26" s="121" customFormat="1" ht="12.75" customHeight="1">
      <c r="A24" s="117"/>
      <c r="B24" s="118"/>
      <c r="C24" s="118"/>
      <c r="D24" s="118"/>
      <c r="E24" s="118"/>
      <c r="F24" s="118"/>
      <c r="G24" s="118"/>
      <c r="H24" s="95" t="s">
        <v>207</v>
      </c>
      <c r="I24" s="136" t="s">
        <v>147</v>
      </c>
      <c r="J24" s="139"/>
      <c r="K24" s="133"/>
      <c r="L24" s="175"/>
      <c r="M24" s="175"/>
      <c r="N24" s="221"/>
      <c r="O24" s="218"/>
      <c r="P24" s="218"/>
      <c r="Q24" s="177"/>
      <c r="R24" s="222"/>
      <c r="S24" s="218"/>
      <c r="T24" s="218"/>
      <c r="U24" s="177"/>
      <c r="V24" s="181"/>
      <c r="W24" s="181"/>
    </row>
    <row r="25" spans="1:26" s="121" customFormat="1" ht="12.75" customHeight="1">
      <c r="A25" s="117">
        <v>2</v>
      </c>
      <c r="B25" s="118"/>
      <c r="C25" s="118"/>
      <c r="D25" s="118"/>
      <c r="E25" s="118"/>
      <c r="F25" s="118"/>
      <c r="G25" s="118"/>
      <c r="H25" s="131"/>
      <c r="I25" s="129" t="s">
        <v>146</v>
      </c>
      <c r="J25" s="139"/>
      <c r="K25" s="211"/>
      <c r="L25" s="193">
        <v>2952768</v>
      </c>
      <c r="M25" s="193">
        <f>L25</f>
        <v>2952768</v>
      </c>
      <c r="N25" s="221"/>
      <c r="O25" s="218"/>
      <c r="P25" s="218"/>
      <c r="Q25" s="177"/>
      <c r="R25" s="185">
        <v>181853</v>
      </c>
      <c r="S25" s="218"/>
      <c r="T25" s="218"/>
      <c r="U25" s="177"/>
      <c r="V25" s="185">
        <v>181853</v>
      </c>
      <c r="W25" s="192">
        <f>V25/L25*100</f>
        <v>6.1587297071764526</v>
      </c>
      <c r="Z25" s="132"/>
    </row>
    <row r="26" spans="1:26" s="121" customFormat="1" ht="12.75" customHeight="1">
      <c r="A26" s="117"/>
      <c r="B26" s="118"/>
      <c r="C26" s="118"/>
      <c r="D26" s="118"/>
      <c r="E26" s="118"/>
      <c r="F26" s="118"/>
      <c r="G26" s="118"/>
      <c r="H26" s="134"/>
      <c r="I26" s="136" t="s">
        <v>40</v>
      </c>
      <c r="J26" s="139">
        <v>1</v>
      </c>
      <c r="K26" s="133" t="s">
        <v>43</v>
      </c>
      <c r="L26" s="175">
        <f t="shared" si="1"/>
        <v>4</v>
      </c>
      <c r="M26" s="175">
        <f t="shared" si="1"/>
        <v>4</v>
      </c>
      <c r="N26" s="221">
        <v>1</v>
      </c>
      <c r="O26" s="218">
        <v>1</v>
      </c>
      <c r="P26" s="218">
        <v>1</v>
      </c>
      <c r="Q26" s="177">
        <v>1</v>
      </c>
      <c r="R26" s="221">
        <v>1</v>
      </c>
      <c r="S26" s="218"/>
      <c r="T26" s="218"/>
      <c r="U26" s="177"/>
      <c r="V26" s="181">
        <f t="shared" si="0"/>
        <v>1</v>
      </c>
      <c r="W26" s="192">
        <f>V26/L26*100</f>
        <v>25</v>
      </c>
    </row>
    <row r="27" spans="1:26" s="121" customFormat="1" ht="12.75" customHeight="1">
      <c r="A27" s="117"/>
      <c r="B27" s="118"/>
      <c r="C27" s="118"/>
      <c r="D27" s="118"/>
      <c r="E27" s="118"/>
      <c r="F27" s="118"/>
      <c r="G27" s="118"/>
      <c r="H27" s="134"/>
      <c r="I27" s="136" t="s">
        <v>41</v>
      </c>
      <c r="J27" s="139">
        <v>2</v>
      </c>
      <c r="K27" s="133" t="s">
        <v>43</v>
      </c>
      <c r="L27" s="175">
        <f t="shared" si="1"/>
        <v>4</v>
      </c>
      <c r="M27" s="175">
        <f t="shared" si="1"/>
        <v>4</v>
      </c>
      <c r="N27" s="221">
        <v>1</v>
      </c>
      <c r="O27" s="218">
        <v>1</v>
      </c>
      <c r="P27" s="218">
        <v>1</v>
      </c>
      <c r="Q27" s="177">
        <v>1</v>
      </c>
      <c r="R27" s="221">
        <v>1</v>
      </c>
      <c r="S27" s="218"/>
      <c r="T27" s="218"/>
      <c r="U27" s="177"/>
      <c r="V27" s="181">
        <f t="shared" si="0"/>
        <v>1</v>
      </c>
      <c r="W27" s="192">
        <f>V27/L27*100</f>
        <v>25</v>
      </c>
      <c r="Z27" s="132"/>
    </row>
    <row r="28" spans="1:26" s="121" customFormat="1" ht="22.5">
      <c r="A28" s="117"/>
      <c r="B28" s="118"/>
      <c r="C28" s="118"/>
      <c r="D28" s="118"/>
      <c r="E28" s="118"/>
      <c r="F28" s="118"/>
      <c r="G28" s="118"/>
      <c r="H28" s="119"/>
      <c r="I28" s="136" t="s">
        <v>42</v>
      </c>
      <c r="J28" s="139">
        <v>3</v>
      </c>
      <c r="K28" s="133" t="s">
        <v>43</v>
      </c>
      <c r="L28" s="175">
        <f t="shared" si="1"/>
        <v>4</v>
      </c>
      <c r="M28" s="175">
        <f t="shared" si="1"/>
        <v>4</v>
      </c>
      <c r="N28" s="221">
        <v>1</v>
      </c>
      <c r="O28" s="218">
        <v>1</v>
      </c>
      <c r="P28" s="218">
        <v>1</v>
      </c>
      <c r="Q28" s="177">
        <v>1</v>
      </c>
      <c r="R28" s="221">
        <v>1</v>
      </c>
      <c r="S28" s="218"/>
      <c r="T28" s="218"/>
      <c r="U28" s="177"/>
      <c r="V28" s="181">
        <f t="shared" si="0"/>
        <v>1</v>
      </c>
      <c r="W28" s="192">
        <f>V28/L28*100</f>
        <v>25</v>
      </c>
    </row>
    <row r="29" spans="1:26" s="121" customFormat="1">
      <c r="A29" s="117"/>
      <c r="B29" s="118"/>
      <c r="C29" s="118"/>
      <c r="D29" s="118"/>
      <c r="E29" s="118"/>
      <c r="F29" s="118"/>
      <c r="G29" s="127" t="s">
        <v>34</v>
      </c>
      <c r="H29" s="119"/>
      <c r="I29" s="129" t="s">
        <v>197</v>
      </c>
      <c r="J29" s="138"/>
      <c r="K29" s="130" t="s">
        <v>1</v>
      </c>
      <c r="L29" s="175"/>
      <c r="M29" s="175"/>
      <c r="N29" s="217"/>
      <c r="O29" s="218"/>
      <c r="P29" s="218"/>
      <c r="Q29" s="177"/>
      <c r="R29" s="219"/>
      <c r="S29" s="218"/>
      <c r="T29" s="218"/>
      <c r="U29" s="177"/>
      <c r="V29" s="181"/>
      <c r="W29" s="181"/>
    </row>
    <row r="30" spans="1:26" s="121" customFormat="1" ht="22.5">
      <c r="A30" s="117"/>
      <c r="B30" s="118"/>
      <c r="C30" s="118"/>
      <c r="D30" s="118"/>
      <c r="E30" s="118"/>
      <c r="F30" s="118"/>
      <c r="G30" s="118"/>
      <c r="H30" s="95" t="s">
        <v>208</v>
      </c>
      <c r="I30" s="136" t="s">
        <v>198</v>
      </c>
      <c r="J30" s="139"/>
      <c r="K30" s="133"/>
      <c r="L30" s="175"/>
      <c r="M30" s="175"/>
      <c r="N30" s="221"/>
      <c r="O30" s="218"/>
      <c r="P30" s="218"/>
      <c r="Q30" s="177"/>
      <c r="R30" s="222"/>
      <c r="S30" s="218"/>
      <c r="T30" s="218"/>
      <c r="U30" s="177"/>
      <c r="V30" s="181"/>
      <c r="W30" s="181"/>
    </row>
    <row r="31" spans="1:26" s="124" customFormat="1">
      <c r="A31" s="122">
        <v>3</v>
      </c>
      <c r="B31" s="123"/>
      <c r="C31" s="123"/>
      <c r="D31" s="123"/>
      <c r="E31" s="123"/>
      <c r="F31" s="123"/>
      <c r="G31" s="123"/>
      <c r="H31" s="119"/>
      <c r="I31" s="129" t="s">
        <v>148</v>
      </c>
      <c r="J31" s="139"/>
      <c r="K31" s="210"/>
      <c r="L31" s="173">
        <v>36917115.57</v>
      </c>
      <c r="M31" s="173">
        <f>L31</f>
        <v>36917115.57</v>
      </c>
      <c r="N31" s="221"/>
      <c r="O31" s="218"/>
      <c r="P31" s="218"/>
      <c r="Q31" s="177"/>
      <c r="R31" s="234">
        <f>V31</f>
        <v>2601866</v>
      </c>
      <c r="S31" s="218"/>
      <c r="T31" s="218"/>
      <c r="U31" s="177"/>
      <c r="V31" s="185">
        <v>2601866</v>
      </c>
      <c r="W31" s="192">
        <f t="shared" ref="W31:W37" si="2">V31/L31*100</f>
        <v>7.0478583167379343</v>
      </c>
    </row>
    <row r="32" spans="1:26" s="121" customFormat="1" ht="12.75" customHeight="1">
      <c r="A32" s="117"/>
      <c r="B32" s="118"/>
      <c r="C32" s="118"/>
      <c r="D32" s="118"/>
      <c r="E32" s="118"/>
      <c r="F32" s="118"/>
      <c r="G32" s="118"/>
      <c r="H32" s="119"/>
      <c r="I32" s="136" t="s">
        <v>152</v>
      </c>
      <c r="J32" s="139">
        <v>1</v>
      </c>
      <c r="K32" s="133" t="s">
        <v>50</v>
      </c>
      <c r="L32" s="175">
        <v>7</v>
      </c>
      <c r="M32" s="175">
        <v>7</v>
      </c>
      <c r="N32" s="221">
        <v>1</v>
      </c>
      <c r="O32" s="218">
        <v>2</v>
      </c>
      <c r="P32" s="218">
        <v>2</v>
      </c>
      <c r="Q32" s="177">
        <v>2</v>
      </c>
      <c r="R32" s="221">
        <v>1</v>
      </c>
      <c r="S32" s="218"/>
      <c r="T32" s="218"/>
      <c r="U32" s="177"/>
      <c r="V32" s="181">
        <f t="shared" si="0"/>
        <v>1</v>
      </c>
      <c r="W32" s="192">
        <f t="shared" si="2"/>
        <v>14.285714285714285</v>
      </c>
      <c r="X32" s="120"/>
    </row>
    <row r="33" spans="1:24" s="121" customFormat="1" ht="12.75" customHeight="1">
      <c r="A33" s="117"/>
      <c r="B33" s="118"/>
      <c r="C33" s="118"/>
      <c r="D33" s="118"/>
      <c r="E33" s="118"/>
      <c r="F33" s="118"/>
      <c r="G33" s="118"/>
      <c r="H33" s="119"/>
      <c r="I33" s="136" t="s">
        <v>149</v>
      </c>
      <c r="J33" s="139">
        <v>2</v>
      </c>
      <c r="K33" s="133" t="s">
        <v>51</v>
      </c>
      <c r="L33" s="175">
        <f t="shared" si="1"/>
        <v>12</v>
      </c>
      <c r="M33" s="175">
        <f t="shared" si="1"/>
        <v>12</v>
      </c>
      <c r="N33" s="221">
        <v>3</v>
      </c>
      <c r="O33" s="218">
        <v>3</v>
      </c>
      <c r="P33" s="218">
        <v>3</v>
      </c>
      <c r="Q33" s="177">
        <v>3</v>
      </c>
      <c r="R33" s="221">
        <v>3</v>
      </c>
      <c r="S33" s="218"/>
      <c r="T33" s="218"/>
      <c r="U33" s="177"/>
      <c r="V33" s="181">
        <f t="shared" si="0"/>
        <v>3</v>
      </c>
      <c r="W33" s="192">
        <f t="shared" si="2"/>
        <v>25</v>
      </c>
      <c r="X33" s="120"/>
    </row>
    <row r="34" spans="1:24" s="121" customFormat="1" ht="12.75" customHeight="1">
      <c r="A34" s="117"/>
      <c r="B34" s="118"/>
      <c r="C34" s="118"/>
      <c r="D34" s="118"/>
      <c r="E34" s="118"/>
      <c r="F34" s="118"/>
      <c r="G34" s="118"/>
      <c r="H34" s="119"/>
      <c r="I34" s="136" t="s">
        <v>150</v>
      </c>
      <c r="J34" s="139">
        <v>3</v>
      </c>
      <c r="K34" s="133" t="s">
        <v>51</v>
      </c>
      <c r="L34" s="175">
        <f t="shared" si="1"/>
        <v>4</v>
      </c>
      <c r="M34" s="175">
        <f t="shared" si="1"/>
        <v>4</v>
      </c>
      <c r="N34" s="221">
        <v>1</v>
      </c>
      <c r="O34" s="218">
        <v>1</v>
      </c>
      <c r="P34" s="218">
        <v>1</v>
      </c>
      <c r="Q34" s="177">
        <v>1</v>
      </c>
      <c r="R34" s="221">
        <v>1</v>
      </c>
      <c r="S34" s="218"/>
      <c r="T34" s="218"/>
      <c r="U34" s="177"/>
      <c r="V34" s="181">
        <f t="shared" si="0"/>
        <v>1</v>
      </c>
      <c r="W34" s="192">
        <f t="shared" si="2"/>
        <v>25</v>
      </c>
    </row>
    <row r="35" spans="1:24" s="121" customFormat="1" ht="12.75" customHeight="1">
      <c r="A35" s="117"/>
      <c r="B35" s="118"/>
      <c r="C35" s="118"/>
      <c r="D35" s="118"/>
      <c r="E35" s="118"/>
      <c r="F35" s="118"/>
      <c r="G35" s="118"/>
      <c r="H35" s="119"/>
      <c r="I35" s="136" t="s">
        <v>151</v>
      </c>
      <c r="J35" s="139">
        <v>4</v>
      </c>
      <c r="K35" s="133" t="s">
        <v>51</v>
      </c>
      <c r="L35" s="175">
        <f t="shared" si="1"/>
        <v>12</v>
      </c>
      <c r="M35" s="175">
        <f t="shared" si="1"/>
        <v>12</v>
      </c>
      <c r="N35" s="221">
        <v>3</v>
      </c>
      <c r="O35" s="218">
        <v>3</v>
      </c>
      <c r="P35" s="218">
        <v>3</v>
      </c>
      <c r="Q35" s="177">
        <v>3</v>
      </c>
      <c r="R35" s="221">
        <v>3</v>
      </c>
      <c r="S35" s="218"/>
      <c r="T35" s="218"/>
      <c r="U35" s="177"/>
      <c r="V35" s="181">
        <f t="shared" si="0"/>
        <v>3</v>
      </c>
      <c r="W35" s="192">
        <f t="shared" si="2"/>
        <v>25</v>
      </c>
    </row>
    <row r="36" spans="1:24" s="124" customFormat="1" ht="21.75" customHeight="1">
      <c r="A36" s="122"/>
      <c r="B36" s="123"/>
      <c r="C36" s="123"/>
      <c r="D36" s="123"/>
      <c r="E36" s="123"/>
      <c r="F36" s="123"/>
      <c r="G36" s="123"/>
      <c r="H36" s="119"/>
      <c r="I36" s="136" t="s">
        <v>153</v>
      </c>
      <c r="J36" s="139">
        <v>5</v>
      </c>
      <c r="K36" s="133" t="s">
        <v>43</v>
      </c>
      <c r="L36" s="175">
        <f t="shared" si="1"/>
        <v>6</v>
      </c>
      <c r="M36" s="175">
        <f t="shared" si="1"/>
        <v>6</v>
      </c>
      <c r="N36" s="221">
        <v>1</v>
      </c>
      <c r="O36" s="218">
        <v>2</v>
      </c>
      <c r="P36" s="218">
        <v>2</v>
      </c>
      <c r="Q36" s="177">
        <v>1</v>
      </c>
      <c r="R36" s="221">
        <v>1</v>
      </c>
      <c r="S36" s="218"/>
      <c r="T36" s="218"/>
      <c r="U36" s="177"/>
      <c r="V36" s="181">
        <f t="shared" si="0"/>
        <v>1</v>
      </c>
      <c r="W36" s="192">
        <f t="shared" si="2"/>
        <v>16.666666666666664</v>
      </c>
    </row>
    <row r="37" spans="1:24" s="124" customFormat="1" ht="33.75" customHeight="1">
      <c r="A37" s="122"/>
      <c r="B37" s="123"/>
      <c r="C37" s="123"/>
      <c r="D37" s="123"/>
      <c r="E37" s="123"/>
      <c r="F37" s="123"/>
      <c r="G37" s="123"/>
      <c r="H37" s="119"/>
      <c r="I37" s="136" t="s">
        <v>154</v>
      </c>
      <c r="J37" s="139">
        <v>6</v>
      </c>
      <c r="K37" s="133" t="s">
        <v>57</v>
      </c>
      <c r="L37" s="175">
        <f t="shared" si="1"/>
        <v>6</v>
      </c>
      <c r="M37" s="175">
        <f t="shared" si="1"/>
        <v>6</v>
      </c>
      <c r="N37" s="221">
        <v>1</v>
      </c>
      <c r="O37" s="218">
        <v>2</v>
      </c>
      <c r="P37" s="218">
        <v>2</v>
      </c>
      <c r="Q37" s="177">
        <v>1</v>
      </c>
      <c r="R37" s="221">
        <v>1</v>
      </c>
      <c r="S37" s="218"/>
      <c r="T37" s="218"/>
      <c r="U37" s="177"/>
      <c r="V37" s="181">
        <f t="shared" si="0"/>
        <v>1</v>
      </c>
      <c r="W37" s="192">
        <f t="shared" si="2"/>
        <v>16.666666666666664</v>
      </c>
    </row>
    <row r="38" spans="1:24" s="124" customFormat="1" ht="22.5">
      <c r="A38" s="122"/>
      <c r="B38" s="123"/>
      <c r="C38" s="123"/>
      <c r="D38" s="123"/>
      <c r="E38" s="123"/>
      <c r="F38" s="123"/>
      <c r="G38" s="128" t="s">
        <v>77</v>
      </c>
      <c r="H38" s="119"/>
      <c r="I38" s="129" t="s">
        <v>155</v>
      </c>
      <c r="J38" s="138"/>
      <c r="K38" s="130"/>
      <c r="L38" s="175"/>
      <c r="M38" s="175"/>
      <c r="N38" s="221"/>
      <c r="O38" s="218"/>
      <c r="P38" s="218"/>
      <c r="Q38" s="177"/>
      <c r="R38" s="221"/>
      <c r="S38" s="218"/>
      <c r="T38" s="218"/>
      <c r="U38" s="177"/>
      <c r="V38" s="181"/>
      <c r="W38" s="181"/>
    </row>
    <row r="39" spans="1:24" s="121" customFormat="1" ht="22.5">
      <c r="A39" s="117"/>
      <c r="B39" s="118"/>
      <c r="C39" s="118"/>
      <c r="D39" s="118"/>
      <c r="E39" s="118"/>
      <c r="F39" s="118"/>
      <c r="G39" s="127"/>
      <c r="H39" s="95" t="s">
        <v>209</v>
      </c>
      <c r="I39" s="136" t="s">
        <v>156</v>
      </c>
      <c r="J39" s="138"/>
      <c r="K39" s="130"/>
      <c r="L39" s="175"/>
      <c r="M39" s="175"/>
      <c r="N39" s="221"/>
      <c r="O39" s="218"/>
      <c r="P39" s="218"/>
      <c r="Q39" s="177"/>
      <c r="R39" s="222"/>
      <c r="S39" s="218"/>
      <c r="T39" s="218"/>
      <c r="U39" s="177"/>
      <c r="V39" s="181"/>
      <c r="W39" s="181"/>
    </row>
    <row r="40" spans="1:24" s="124" customFormat="1" ht="22.5">
      <c r="A40" s="122">
        <v>4</v>
      </c>
      <c r="B40" s="123"/>
      <c r="C40" s="123"/>
      <c r="D40" s="123"/>
      <c r="E40" s="123"/>
      <c r="F40" s="123"/>
      <c r="G40" s="123"/>
      <c r="H40" s="119"/>
      <c r="I40" s="129" t="s">
        <v>157</v>
      </c>
      <c r="J40" s="139"/>
      <c r="K40" s="210"/>
      <c r="L40" s="173">
        <v>21911790</v>
      </c>
      <c r="M40" s="173">
        <f>L40</f>
        <v>21911790</v>
      </c>
      <c r="N40" s="221"/>
      <c r="O40" s="218"/>
      <c r="P40" s="218"/>
      <c r="Q40" s="177"/>
      <c r="R40" s="234">
        <f>V40</f>
        <v>441203</v>
      </c>
      <c r="S40" s="218"/>
      <c r="T40" s="218"/>
      <c r="U40" s="177"/>
      <c r="V40" s="185">
        <v>441203</v>
      </c>
      <c r="W40" s="194">
        <f t="shared" ref="W40:W48" si="3">V40/L40*100</f>
        <v>2.0135415682607403</v>
      </c>
      <c r="X40" s="135"/>
    </row>
    <row r="41" spans="1:24" s="121" customFormat="1" ht="22.5" customHeight="1">
      <c r="A41" s="117"/>
      <c r="B41" s="118"/>
      <c r="C41" s="118"/>
      <c r="D41" s="118"/>
      <c r="E41" s="118"/>
      <c r="F41" s="118"/>
      <c r="G41" s="118"/>
      <c r="H41" s="119"/>
      <c r="I41" s="136" t="s">
        <v>53</v>
      </c>
      <c r="J41" s="139">
        <v>1</v>
      </c>
      <c r="K41" s="133" t="s">
        <v>57</v>
      </c>
      <c r="L41" s="175">
        <f t="shared" si="1"/>
        <v>6</v>
      </c>
      <c r="M41" s="175">
        <f t="shared" si="1"/>
        <v>6</v>
      </c>
      <c r="N41" s="221">
        <v>2</v>
      </c>
      <c r="O41" s="218">
        <v>1</v>
      </c>
      <c r="P41" s="218">
        <v>2</v>
      </c>
      <c r="Q41" s="177">
        <v>1</v>
      </c>
      <c r="R41" s="221">
        <v>2</v>
      </c>
      <c r="S41" s="218"/>
      <c r="T41" s="218"/>
      <c r="U41" s="177"/>
      <c r="V41" s="181">
        <f t="shared" si="0"/>
        <v>2</v>
      </c>
      <c r="W41" s="194">
        <f t="shared" si="3"/>
        <v>33.333333333333329</v>
      </c>
      <c r="X41" s="135"/>
    </row>
    <row r="42" spans="1:24" s="121" customFormat="1" ht="22.5" customHeight="1">
      <c r="A42" s="117"/>
      <c r="B42" s="118"/>
      <c r="C42" s="118"/>
      <c r="D42" s="118"/>
      <c r="E42" s="118"/>
      <c r="F42" s="118"/>
      <c r="G42" s="118"/>
      <c r="H42" s="119"/>
      <c r="I42" s="136" t="s">
        <v>239</v>
      </c>
      <c r="J42" s="139">
        <v>2</v>
      </c>
      <c r="K42" s="133" t="s">
        <v>57</v>
      </c>
      <c r="L42" s="175">
        <f t="shared" si="1"/>
        <v>16</v>
      </c>
      <c r="M42" s="175">
        <f t="shared" si="1"/>
        <v>16</v>
      </c>
      <c r="N42" s="221">
        <v>3</v>
      </c>
      <c r="O42" s="218">
        <v>3</v>
      </c>
      <c r="P42" s="218">
        <v>5</v>
      </c>
      <c r="Q42" s="177">
        <v>5</v>
      </c>
      <c r="R42" s="221">
        <v>3</v>
      </c>
      <c r="S42" s="218"/>
      <c r="T42" s="218"/>
      <c r="U42" s="177"/>
      <c r="V42" s="181">
        <f t="shared" si="0"/>
        <v>3</v>
      </c>
      <c r="W42" s="194">
        <f t="shared" si="3"/>
        <v>18.75</v>
      </c>
      <c r="X42" s="135"/>
    </row>
    <row r="43" spans="1:24" s="124" customFormat="1" ht="12.75" customHeight="1">
      <c r="A43" s="122"/>
      <c r="B43" s="123"/>
      <c r="C43" s="123"/>
      <c r="D43" s="123"/>
      <c r="E43" s="123"/>
      <c r="F43" s="123"/>
      <c r="G43" s="123"/>
      <c r="H43" s="119"/>
      <c r="I43" s="136" t="s">
        <v>158</v>
      </c>
      <c r="J43" s="139">
        <v>3</v>
      </c>
      <c r="K43" s="133" t="s">
        <v>58</v>
      </c>
      <c r="L43" s="175">
        <f t="shared" si="1"/>
        <v>72</v>
      </c>
      <c r="M43" s="175">
        <f t="shared" si="1"/>
        <v>72</v>
      </c>
      <c r="N43" s="221">
        <v>20</v>
      </c>
      <c r="O43" s="218">
        <v>30</v>
      </c>
      <c r="P43" s="218">
        <v>22</v>
      </c>
      <c r="Q43" s="177">
        <v>0</v>
      </c>
      <c r="R43" s="221">
        <v>20</v>
      </c>
      <c r="S43" s="218"/>
      <c r="T43" s="218"/>
      <c r="U43" s="177"/>
      <c r="V43" s="181">
        <f t="shared" si="0"/>
        <v>20</v>
      </c>
      <c r="W43" s="194">
        <f t="shared" si="3"/>
        <v>27.777777777777779</v>
      </c>
      <c r="X43" s="135"/>
    </row>
    <row r="44" spans="1:24" s="124" customFormat="1" ht="12.75" customHeight="1">
      <c r="A44" s="122"/>
      <c r="B44" s="123"/>
      <c r="C44" s="123"/>
      <c r="D44" s="123"/>
      <c r="E44" s="123"/>
      <c r="F44" s="123"/>
      <c r="G44" s="123"/>
      <c r="H44" s="119"/>
      <c r="I44" s="136" t="s">
        <v>163</v>
      </c>
      <c r="J44" s="139">
        <v>4</v>
      </c>
      <c r="K44" s="133" t="s">
        <v>159</v>
      </c>
      <c r="L44" s="175">
        <f t="shared" si="1"/>
        <v>8</v>
      </c>
      <c r="M44" s="175">
        <f t="shared" si="1"/>
        <v>8</v>
      </c>
      <c r="N44" s="221">
        <v>0</v>
      </c>
      <c r="O44" s="218">
        <v>3</v>
      </c>
      <c r="P44" s="218">
        <v>0</v>
      </c>
      <c r="Q44" s="177">
        <v>5</v>
      </c>
      <c r="R44" s="221">
        <v>0</v>
      </c>
      <c r="S44" s="218"/>
      <c r="T44" s="218"/>
      <c r="U44" s="177"/>
      <c r="V44" s="181">
        <f t="shared" si="0"/>
        <v>0</v>
      </c>
      <c r="W44" s="195">
        <f t="shared" si="3"/>
        <v>0</v>
      </c>
      <c r="X44" s="135"/>
    </row>
    <row r="45" spans="1:24" s="124" customFormat="1" ht="12.75" customHeight="1">
      <c r="A45" s="122"/>
      <c r="B45" s="123"/>
      <c r="C45" s="123"/>
      <c r="D45" s="123"/>
      <c r="E45" s="123"/>
      <c r="F45" s="123"/>
      <c r="G45" s="123"/>
      <c r="H45" s="119"/>
      <c r="I45" s="136" t="s">
        <v>164</v>
      </c>
      <c r="J45" s="139">
        <v>5</v>
      </c>
      <c r="K45" s="133" t="s">
        <v>60</v>
      </c>
      <c r="L45" s="175">
        <f t="shared" si="1"/>
        <v>2</v>
      </c>
      <c r="M45" s="175">
        <f t="shared" si="1"/>
        <v>2</v>
      </c>
      <c r="N45" s="221">
        <v>0</v>
      </c>
      <c r="O45" s="218">
        <v>0</v>
      </c>
      <c r="P45" s="218">
        <v>2</v>
      </c>
      <c r="Q45" s="177">
        <v>0</v>
      </c>
      <c r="R45" s="221">
        <v>0</v>
      </c>
      <c r="S45" s="218"/>
      <c r="T45" s="218"/>
      <c r="U45" s="177"/>
      <c r="V45" s="181">
        <f t="shared" si="0"/>
        <v>0</v>
      </c>
      <c r="W45" s="195">
        <f t="shared" si="3"/>
        <v>0</v>
      </c>
      <c r="X45" s="135"/>
    </row>
    <row r="46" spans="1:24" s="124" customFormat="1" ht="12.75" customHeight="1">
      <c r="A46" s="122"/>
      <c r="B46" s="123"/>
      <c r="C46" s="123"/>
      <c r="D46" s="123"/>
      <c r="E46" s="123"/>
      <c r="F46" s="123"/>
      <c r="G46" s="123"/>
      <c r="H46" s="119"/>
      <c r="I46" s="136" t="s">
        <v>165</v>
      </c>
      <c r="J46" s="139">
        <v>6</v>
      </c>
      <c r="K46" s="133" t="s">
        <v>60</v>
      </c>
      <c r="L46" s="175">
        <f t="shared" si="1"/>
        <v>2</v>
      </c>
      <c r="M46" s="175">
        <f t="shared" si="1"/>
        <v>2</v>
      </c>
      <c r="N46" s="221">
        <v>0</v>
      </c>
      <c r="O46" s="218">
        <v>0</v>
      </c>
      <c r="P46" s="218">
        <v>2</v>
      </c>
      <c r="Q46" s="177">
        <v>0</v>
      </c>
      <c r="R46" s="221">
        <v>0</v>
      </c>
      <c r="S46" s="218"/>
      <c r="T46" s="218"/>
      <c r="U46" s="177"/>
      <c r="V46" s="181">
        <f t="shared" si="0"/>
        <v>0</v>
      </c>
      <c r="W46" s="195">
        <f t="shared" si="3"/>
        <v>0</v>
      </c>
      <c r="X46" s="135"/>
    </row>
    <row r="47" spans="1:24" s="121" customFormat="1" ht="12.75" customHeight="1">
      <c r="A47" s="117"/>
      <c r="B47" s="118"/>
      <c r="C47" s="118"/>
      <c r="D47" s="118"/>
      <c r="E47" s="118"/>
      <c r="F47" s="118"/>
      <c r="G47" s="118"/>
      <c r="H47" s="119"/>
      <c r="I47" s="136" t="s">
        <v>166</v>
      </c>
      <c r="J47" s="139">
        <v>7</v>
      </c>
      <c r="K47" s="133" t="s">
        <v>60</v>
      </c>
      <c r="L47" s="175">
        <f t="shared" si="1"/>
        <v>3</v>
      </c>
      <c r="M47" s="175">
        <f t="shared" si="1"/>
        <v>3</v>
      </c>
      <c r="N47" s="221">
        <v>0</v>
      </c>
      <c r="O47" s="218">
        <v>0</v>
      </c>
      <c r="P47" s="218">
        <v>3</v>
      </c>
      <c r="Q47" s="177">
        <v>0</v>
      </c>
      <c r="R47" s="221">
        <v>0</v>
      </c>
      <c r="S47" s="218"/>
      <c r="T47" s="218"/>
      <c r="U47" s="177"/>
      <c r="V47" s="181">
        <f t="shared" si="0"/>
        <v>0</v>
      </c>
      <c r="W47" s="195">
        <f t="shared" si="3"/>
        <v>0</v>
      </c>
      <c r="X47" s="135"/>
    </row>
    <row r="48" spans="1:24" s="121" customFormat="1" ht="12.75" customHeight="1">
      <c r="A48" s="117"/>
      <c r="B48" s="118"/>
      <c r="C48" s="118"/>
      <c r="D48" s="118"/>
      <c r="E48" s="118"/>
      <c r="F48" s="118"/>
      <c r="G48" s="118"/>
      <c r="H48" s="119"/>
      <c r="I48" s="136" t="s">
        <v>167</v>
      </c>
      <c r="J48" s="139">
        <v>8</v>
      </c>
      <c r="K48" s="133" t="s">
        <v>51</v>
      </c>
      <c r="L48" s="175">
        <f t="shared" si="1"/>
        <v>145</v>
      </c>
      <c r="M48" s="175">
        <f t="shared" si="1"/>
        <v>145</v>
      </c>
      <c r="N48" s="221">
        <v>35</v>
      </c>
      <c r="O48" s="218">
        <v>38</v>
      </c>
      <c r="P48" s="218">
        <v>38</v>
      </c>
      <c r="Q48" s="177">
        <v>34</v>
      </c>
      <c r="R48" s="221">
        <v>35</v>
      </c>
      <c r="S48" s="218"/>
      <c r="T48" s="218"/>
      <c r="U48" s="177"/>
      <c r="V48" s="181">
        <f t="shared" si="0"/>
        <v>35</v>
      </c>
      <c r="W48" s="194">
        <f t="shared" si="3"/>
        <v>24.137931034482758</v>
      </c>
      <c r="X48" s="135"/>
    </row>
    <row r="49" spans="1:24" s="121" customFormat="1" ht="12.75" customHeight="1">
      <c r="A49" s="117"/>
      <c r="B49" s="118"/>
      <c r="C49" s="118"/>
      <c r="D49" s="118"/>
      <c r="E49" s="118"/>
      <c r="F49" s="118"/>
      <c r="G49" s="118"/>
      <c r="H49" s="119"/>
      <c r="I49" s="136" t="s">
        <v>168</v>
      </c>
      <c r="J49" s="139">
        <v>9</v>
      </c>
      <c r="K49" s="133" t="s">
        <v>160</v>
      </c>
      <c r="L49" s="175">
        <f>SUM(N49+O49+P49+Q49)</f>
        <v>33</v>
      </c>
      <c r="M49" s="175">
        <f>SUM(O49+P49+Q49+R49)</f>
        <v>33</v>
      </c>
      <c r="N49" s="221">
        <v>0</v>
      </c>
      <c r="O49" s="218">
        <v>11</v>
      </c>
      <c r="P49" s="218">
        <v>11</v>
      </c>
      <c r="Q49" s="177">
        <v>11</v>
      </c>
      <c r="R49" s="221">
        <v>0</v>
      </c>
      <c r="S49" s="218"/>
      <c r="T49" s="218"/>
      <c r="U49" s="177"/>
      <c r="V49" s="181">
        <f t="shared" si="0"/>
        <v>0</v>
      </c>
      <c r="W49" s="194">
        <f>V49/L49*100</f>
        <v>0</v>
      </c>
      <c r="X49" s="135"/>
    </row>
    <row r="50" spans="1:24" s="121" customFormat="1" ht="12" customHeight="1">
      <c r="A50" s="117"/>
      <c r="B50" s="118"/>
      <c r="C50" s="118"/>
      <c r="D50" s="118"/>
      <c r="E50" s="118"/>
      <c r="F50" s="118"/>
      <c r="G50" s="118"/>
      <c r="H50" s="95" t="s">
        <v>207</v>
      </c>
      <c r="I50" s="136" t="s">
        <v>147</v>
      </c>
      <c r="J50" s="139"/>
      <c r="K50" s="133"/>
      <c r="L50" s="175"/>
      <c r="M50" s="175"/>
      <c r="N50" s="221"/>
      <c r="O50" s="218"/>
      <c r="P50" s="218"/>
      <c r="Q50" s="177"/>
      <c r="R50" s="221"/>
      <c r="S50" s="218"/>
      <c r="T50" s="218"/>
      <c r="U50" s="177"/>
      <c r="V50" s="181"/>
      <c r="W50" s="192"/>
    </row>
    <row r="51" spans="1:24" s="121" customFormat="1" ht="12" customHeight="1">
      <c r="A51" s="117"/>
      <c r="B51" s="118"/>
      <c r="C51" s="118"/>
      <c r="D51" s="118"/>
      <c r="E51" s="118"/>
      <c r="F51" s="118"/>
      <c r="G51" s="118"/>
      <c r="H51" s="119"/>
      <c r="I51" s="136" t="s">
        <v>55</v>
      </c>
      <c r="J51" s="139">
        <v>10</v>
      </c>
      <c r="K51" s="133" t="s">
        <v>61</v>
      </c>
      <c r="L51" s="175">
        <f t="shared" si="1"/>
        <v>6</v>
      </c>
      <c r="M51" s="175">
        <f t="shared" si="1"/>
        <v>6</v>
      </c>
      <c r="N51" s="221">
        <v>1</v>
      </c>
      <c r="O51" s="218">
        <v>1</v>
      </c>
      <c r="P51" s="218">
        <v>1</v>
      </c>
      <c r="Q51" s="177">
        <v>3</v>
      </c>
      <c r="R51" s="221">
        <v>1</v>
      </c>
      <c r="S51" s="218"/>
      <c r="T51" s="218"/>
      <c r="U51" s="177"/>
      <c r="V51" s="181">
        <f t="shared" si="0"/>
        <v>1</v>
      </c>
      <c r="W51" s="192">
        <f>V51/L51*100</f>
        <v>16.666666666666664</v>
      </c>
    </row>
    <row r="52" spans="1:24" s="124" customFormat="1" ht="12" customHeight="1">
      <c r="A52" s="122"/>
      <c r="B52" s="123"/>
      <c r="C52" s="123"/>
      <c r="D52" s="123"/>
      <c r="E52" s="123"/>
      <c r="F52" s="123"/>
      <c r="G52" s="123">
        <v>5701</v>
      </c>
      <c r="H52" s="95"/>
      <c r="I52" s="129" t="s">
        <v>170</v>
      </c>
      <c r="J52" s="139"/>
      <c r="K52" s="133"/>
      <c r="L52" s="175"/>
      <c r="M52" s="175"/>
      <c r="N52" s="221"/>
      <c r="O52" s="218"/>
      <c r="P52" s="218"/>
      <c r="Q52" s="177"/>
      <c r="R52" s="222"/>
      <c r="S52" s="218"/>
      <c r="T52" s="218"/>
      <c r="U52" s="177"/>
      <c r="V52" s="181"/>
      <c r="W52" s="192"/>
    </row>
    <row r="53" spans="1:24" s="124" customFormat="1" ht="22.5" customHeight="1">
      <c r="A53" s="122"/>
      <c r="B53" s="123"/>
      <c r="C53" s="123"/>
      <c r="D53" s="123"/>
      <c r="E53" s="123"/>
      <c r="F53" s="123"/>
      <c r="G53" s="123"/>
      <c r="H53" s="95" t="s">
        <v>210</v>
      </c>
      <c r="I53" s="136" t="s">
        <v>235</v>
      </c>
      <c r="J53" s="139"/>
      <c r="K53" s="133"/>
      <c r="L53" s="175"/>
      <c r="M53" s="175"/>
      <c r="N53" s="221"/>
      <c r="O53" s="218"/>
      <c r="P53" s="218"/>
      <c r="Q53" s="177"/>
      <c r="R53" s="222"/>
      <c r="S53" s="218"/>
      <c r="T53" s="218"/>
      <c r="U53" s="177"/>
      <c r="V53" s="181"/>
      <c r="W53" s="187"/>
      <c r="X53" s="153"/>
    </row>
    <row r="54" spans="1:24" s="124" customFormat="1" ht="12" customHeight="1">
      <c r="A54" s="122"/>
      <c r="B54" s="123"/>
      <c r="C54" s="123"/>
      <c r="D54" s="123"/>
      <c r="E54" s="123"/>
      <c r="F54" s="123"/>
      <c r="G54" s="123">
        <v>5702</v>
      </c>
      <c r="H54" s="95"/>
      <c r="I54" s="129" t="s">
        <v>83</v>
      </c>
      <c r="J54" s="139"/>
      <c r="K54" s="133"/>
      <c r="L54" s="175"/>
      <c r="M54" s="175"/>
      <c r="N54" s="221"/>
      <c r="O54" s="218"/>
      <c r="P54" s="218"/>
      <c r="Q54" s="177"/>
      <c r="R54" s="222"/>
      <c r="S54" s="218"/>
      <c r="T54" s="218"/>
      <c r="U54" s="177"/>
      <c r="V54" s="181"/>
      <c r="W54" s="187"/>
    </row>
    <row r="55" spans="1:24" s="124" customFormat="1" ht="22.5" customHeight="1">
      <c r="A55" s="122"/>
      <c r="B55" s="123"/>
      <c r="C55" s="123"/>
      <c r="D55" s="123"/>
      <c r="E55" s="123"/>
      <c r="F55" s="123"/>
      <c r="G55" s="123"/>
      <c r="H55" s="95" t="s">
        <v>211</v>
      </c>
      <c r="I55" s="136" t="s">
        <v>236</v>
      </c>
      <c r="J55" s="139"/>
      <c r="K55" s="133"/>
      <c r="L55" s="175"/>
      <c r="M55" s="175"/>
      <c r="N55" s="221"/>
      <c r="O55" s="218"/>
      <c r="P55" s="218"/>
      <c r="Q55" s="177"/>
      <c r="R55" s="222"/>
      <c r="S55" s="218"/>
      <c r="T55" s="218"/>
      <c r="U55" s="177"/>
      <c r="V55" s="181"/>
      <c r="W55" s="187"/>
    </row>
    <row r="56" spans="1:24" s="124" customFormat="1" ht="12" customHeight="1">
      <c r="A56" s="122"/>
      <c r="B56" s="123"/>
      <c r="C56" s="123"/>
      <c r="D56" s="123"/>
      <c r="E56" s="123"/>
      <c r="F56" s="123"/>
      <c r="G56" s="123">
        <v>5703</v>
      </c>
      <c r="H56" s="95"/>
      <c r="I56" s="129" t="s">
        <v>84</v>
      </c>
      <c r="J56" s="139"/>
      <c r="K56" s="133"/>
      <c r="L56" s="175"/>
      <c r="M56" s="175"/>
      <c r="N56" s="221"/>
      <c r="O56" s="218"/>
      <c r="P56" s="218"/>
      <c r="Q56" s="177"/>
      <c r="R56" s="222"/>
      <c r="S56" s="218"/>
      <c r="T56" s="218"/>
      <c r="U56" s="177"/>
      <c r="V56" s="181"/>
      <c r="W56" s="187"/>
    </row>
    <row r="57" spans="1:24" s="124" customFormat="1" ht="22.5" customHeight="1">
      <c r="A57" s="122"/>
      <c r="B57" s="123"/>
      <c r="C57" s="123"/>
      <c r="D57" s="123"/>
      <c r="E57" s="123"/>
      <c r="F57" s="123"/>
      <c r="G57" s="123"/>
      <c r="H57" s="95" t="s">
        <v>212</v>
      </c>
      <c r="I57" s="156" t="s">
        <v>237</v>
      </c>
      <c r="J57" s="139"/>
      <c r="K57" s="133"/>
      <c r="L57" s="175"/>
      <c r="M57" s="175"/>
      <c r="N57" s="221"/>
      <c r="O57" s="218"/>
      <c r="P57" s="218"/>
      <c r="Q57" s="177"/>
      <c r="R57" s="222"/>
      <c r="S57" s="218"/>
      <c r="T57" s="218"/>
      <c r="U57" s="177"/>
      <c r="V57" s="181"/>
      <c r="W57" s="187"/>
    </row>
    <row r="58" spans="1:24" s="124" customFormat="1" ht="12" customHeight="1">
      <c r="A58" s="122"/>
      <c r="B58" s="123"/>
      <c r="C58" s="123"/>
      <c r="D58" s="123"/>
      <c r="E58" s="123"/>
      <c r="F58" s="123"/>
      <c r="G58" s="123">
        <v>5704</v>
      </c>
      <c r="H58" s="95"/>
      <c r="I58" s="129" t="s">
        <v>85</v>
      </c>
      <c r="J58" s="139"/>
      <c r="K58" s="133"/>
      <c r="L58" s="175"/>
      <c r="M58" s="175"/>
      <c r="N58" s="221"/>
      <c r="O58" s="218"/>
      <c r="P58" s="218"/>
      <c r="Q58" s="177"/>
      <c r="R58" s="222"/>
      <c r="S58" s="218"/>
      <c r="T58" s="218"/>
      <c r="U58" s="177"/>
      <c r="V58" s="181"/>
      <c r="W58" s="187"/>
    </row>
    <row r="59" spans="1:24" s="124" customFormat="1" ht="22.5" customHeight="1">
      <c r="A59" s="122"/>
      <c r="B59" s="123"/>
      <c r="C59" s="123"/>
      <c r="D59" s="123"/>
      <c r="E59" s="123"/>
      <c r="F59" s="123"/>
      <c r="G59" s="123"/>
      <c r="H59" s="95" t="s">
        <v>213</v>
      </c>
      <c r="I59" s="136" t="s">
        <v>234</v>
      </c>
      <c r="J59" s="139"/>
      <c r="K59" s="133"/>
      <c r="L59" s="175"/>
      <c r="M59" s="175"/>
      <c r="N59" s="221"/>
      <c r="O59" s="218"/>
      <c r="P59" s="218"/>
      <c r="Q59" s="177"/>
      <c r="R59" s="221"/>
      <c r="S59" s="218"/>
      <c r="T59" s="218"/>
      <c r="U59" s="177"/>
      <c r="V59" s="181"/>
      <c r="W59" s="187"/>
    </row>
    <row r="60" spans="1:24" s="124" customFormat="1" ht="22.5" customHeight="1">
      <c r="A60" s="122">
        <v>5</v>
      </c>
      <c r="B60" s="123"/>
      <c r="C60" s="123"/>
      <c r="D60" s="123"/>
      <c r="E60" s="123"/>
      <c r="F60" s="123"/>
      <c r="G60" s="123"/>
      <c r="H60" s="95"/>
      <c r="I60" s="129" t="s">
        <v>169</v>
      </c>
      <c r="J60" s="139"/>
      <c r="K60" s="210"/>
      <c r="L60" s="173">
        <v>457162167</v>
      </c>
      <c r="M60" s="173">
        <f>L60</f>
        <v>457162167</v>
      </c>
      <c r="N60" s="221"/>
      <c r="O60" s="218"/>
      <c r="P60" s="218"/>
      <c r="Q60" s="177"/>
      <c r="R60" s="234">
        <f>V60</f>
        <v>440770</v>
      </c>
      <c r="S60" s="218"/>
      <c r="T60" s="218"/>
      <c r="U60" s="177"/>
      <c r="V60" s="185">
        <v>440770</v>
      </c>
      <c r="W60" s="187">
        <f t="shared" ref="W60:W64" si="4">V60/L60*100</f>
        <v>9.6414364927095986E-2</v>
      </c>
    </row>
    <row r="61" spans="1:24" s="124" customFormat="1" ht="12" customHeight="1">
      <c r="A61" s="122"/>
      <c r="B61" s="123"/>
      <c r="C61" s="123"/>
      <c r="D61" s="123"/>
      <c r="E61" s="123"/>
      <c r="F61" s="123"/>
      <c r="G61" s="123"/>
      <c r="H61" s="95"/>
      <c r="I61" s="136" t="s">
        <v>171</v>
      </c>
      <c r="J61" s="139">
        <v>1</v>
      </c>
      <c r="K61" s="133" t="s">
        <v>161</v>
      </c>
      <c r="L61" s="175">
        <f t="shared" ref="L61:M64" si="5">SUM(N61+O61+P61+Q61)</f>
        <v>70</v>
      </c>
      <c r="M61" s="175">
        <f t="shared" si="5"/>
        <v>70</v>
      </c>
      <c r="N61" s="221">
        <v>0</v>
      </c>
      <c r="O61" s="218">
        <v>0</v>
      </c>
      <c r="P61" s="218">
        <v>35</v>
      </c>
      <c r="Q61" s="177">
        <v>35</v>
      </c>
      <c r="R61" s="222">
        <v>0</v>
      </c>
      <c r="S61" s="218"/>
      <c r="T61" s="218"/>
      <c r="U61" s="177"/>
      <c r="V61" s="181">
        <f t="shared" ref="V61:V64" si="6">SUM(R61:U61)</f>
        <v>0</v>
      </c>
      <c r="W61" s="187">
        <f t="shared" si="4"/>
        <v>0</v>
      </c>
      <c r="X61" s="153"/>
    </row>
    <row r="62" spans="1:24" s="124" customFormat="1" ht="12" customHeight="1">
      <c r="A62" s="122"/>
      <c r="B62" s="123"/>
      <c r="C62" s="123"/>
      <c r="D62" s="123"/>
      <c r="E62" s="123"/>
      <c r="F62" s="123"/>
      <c r="G62" s="123"/>
      <c r="H62" s="95"/>
      <c r="I62" s="136" t="s">
        <v>172</v>
      </c>
      <c r="J62" s="139">
        <v>2</v>
      </c>
      <c r="K62" s="133" t="s">
        <v>200</v>
      </c>
      <c r="L62" s="175">
        <f t="shared" si="5"/>
        <v>25</v>
      </c>
      <c r="M62" s="175">
        <f t="shared" si="5"/>
        <v>25</v>
      </c>
      <c r="N62" s="221">
        <v>0</v>
      </c>
      <c r="O62" s="218">
        <v>0</v>
      </c>
      <c r="P62" s="218">
        <v>10</v>
      </c>
      <c r="Q62" s="177">
        <v>15</v>
      </c>
      <c r="R62" s="222">
        <v>0</v>
      </c>
      <c r="S62" s="218"/>
      <c r="T62" s="218"/>
      <c r="U62" s="177"/>
      <c r="V62" s="181">
        <f t="shared" si="6"/>
        <v>0</v>
      </c>
      <c r="W62" s="187">
        <f t="shared" si="4"/>
        <v>0</v>
      </c>
    </row>
    <row r="63" spans="1:24" s="124" customFormat="1" ht="12" customHeight="1">
      <c r="A63" s="122"/>
      <c r="B63" s="123"/>
      <c r="C63" s="123"/>
      <c r="D63" s="123"/>
      <c r="E63" s="123"/>
      <c r="F63" s="123"/>
      <c r="G63" s="123"/>
      <c r="H63" s="95"/>
      <c r="I63" s="156" t="s">
        <v>173</v>
      </c>
      <c r="J63" s="139">
        <v>3</v>
      </c>
      <c r="K63" s="133" t="s">
        <v>162</v>
      </c>
      <c r="L63" s="175">
        <f t="shared" si="5"/>
        <v>6</v>
      </c>
      <c r="M63" s="175">
        <f t="shared" si="5"/>
        <v>6</v>
      </c>
      <c r="N63" s="221">
        <v>0</v>
      </c>
      <c r="O63" s="218">
        <v>0</v>
      </c>
      <c r="P63" s="218">
        <v>3</v>
      </c>
      <c r="Q63" s="177">
        <v>3</v>
      </c>
      <c r="R63" s="222">
        <v>0</v>
      </c>
      <c r="S63" s="218"/>
      <c r="T63" s="218"/>
      <c r="U63" s="177"/>
      <c r="V63" s="181">
        <f t="shared" si="6"/>
        <v>0</v>
      </c>
      <c r="W63" s="187">
        <f t="shared" si="4"/>
        <v>0</v>
      </c>
    </row>
    <row r="64" spans="1:24" s="124" customFormat="1" ht="22.5" customHeight="1">
      <c r="A64" s="122"/>
      <c r="B64" s="123"/>
      <c r="C64" s="123"/>
      <c r="D64" s="123"/>
      <c r="E64" s="123"/>
      <c r="F64" s="123"/>
      <c r="G64" s="123"/>
      <c r="H64" s="95"/>
      <c r="I64" s="136" t="s">
        <v>238</v>
      </c>
      <c r="J64" s="139">
        <v>4</v>
      </c>
      <c r="K64" s="133" t="s">
        <v>162</v>
      </c>
      <c r="L64" s="175">
        <f t="shared" si="5"/>
        <v>27</v>
      </c>
      <c r="M64" s="175">
        <f t="shared" si="5"/>
        <v>27</v>
      </c>
      <c r="N64" s="221">
        <v>0</v>
      </c>
      <c r="O64" s="218">
        <v>0</v>
      </c>
      <c r="P64" s="218">
        <v>10</v>
      </c>
      <c r="Q64" s="177">
        <v>17</v>
      </c>
      <c r="R64" s="221">
        <v>0</v>
      </c>
      <c r="S64" s="218"/>
      <c r="T64" s="218"/>
      <c r="U64" s="177"/>
      <c r="V64" s="181">
        <f t="shared" si="6"/>
        <v>0</v>
      </c>
      <c r="W64" s="187">
        <f t="shared" si="4"/>
        <v>0</v>
      </c>
    </row>
    <row r="65" spans="1:26" s="124" customFormat="1" ht="22.5" customHeight="1">
      <c r="A65" s="122"/>
      <c r="B65" s="123"/>
      <c r="C65" s="123"/>
      <c r="D65" s="123"/>
      <c r="E65" s="123"/>
      <c r="F65" s="123"/>
      <c r="G65" s="127" t="s">
        <v>77</v>
      </c>
      <c r="H65" s="119"/>
      <c r="I65" s="129" t="s">
        <v>155</v>
      </c>
      <c r="J65" s="139"/>
      <c r="K65" s="133"/>
      <c r="L65" s="175"/>
      <c r="M65" s="175"/>
      <c r="N65" s="221"/>
      <c r="O65" s="218"/>
      <c r="P65" s="218"/>
      <c r="Q65" s="177"/>
      <c r="R65" s="222"/>
      <c r="S65" s="218"/>
      <c r="T65" s="218"/>
      <c r="U65" s="177"/>
      <c r="V65" s="181"/>
      <c r="W65" s="187"/>
    </row>
    <row r="66" spans="1:26" s="124" customFormat="1" ht="12.75" customHeight="1">
      <c r="A66" s="122"/>
      <c r="B66" s="123"/>
      <c r="C66" s="123"/>
      <c r="D66" s="123"/>
      <c r="E66" s="123"/>
      <c r="F66" s="123"/>
      <c r="G66" s="118"/>
      <c r="H66" s="95" t="s">
        <v>207</v>
      </c>
      <c r="I66" s="136" t="s">
        <v>147</v>
      </c>
      <c r="J66" s="139"/>
      <c r="K66" s="133"/>
      <c r="L66" s="175"/>
      <c r="M66" s="175"/>
      <c r="N66" s="221"/>
      <c r="O66" s="218"/>
      <c r="P66" s="218"/>
      <c r="Q66" s="177"/>
      <c r="R66" s="222"/>
      <c r="S66" s="218"/>
      <c r="T66" s="218"/>
      <c r="U66" s="177"/>
      <c r="V66" s="181"/>
      <c r="W66" s="187"/>
    </row>
    <row r="67" spans="1:26" s="124" customFormat="1" ht="12.75" customHeight="1">
      <c r="A67" s="122">
        <v>6</v>
      </c>
      <c r="B67" s="123"/>
      <c r="C67" s="123"/>
      <c r="D67" s="123"/>
      <c r="E67" s="123"/>
      <c r="F67" s="123"/>
      <c r="G67" s="123"/>
      <c r="H67" s="119"/>
      <c r="I67" s="129" t="s">
        <v>174</v>
      </c>
      <c r="J67" s="139"/>
      <c r="K67" s="210"/>
      <c r="L67" s="173">
        <v>4274737</v>
      </c>
      <c r="M67" s="176">
        <f>L67</f>
        <v>4274737</v>
      </c>
      <c r="N67" s="221"/>
      <c r="O67" s="218"/>
      <c r="P67" s="218"/>
      <c r="Q67" s="177"/>
      <c r="R67" s="234">
        <f>V67</f>
        <v>91146</v>
      </c>
      <c r="S67" s="218"/>
      <c r="T67" s="220"/>
      <c r="U67" s="179"/>
      <c r="V67" s="186">
        <v>91146</v>
      </c>
      <c r="W67" s="187">
        <f t="shared" ref="W67:W78" si="7">V67/L67*100</f>
        <v>2.1322013494631364</v>
      </c>
    </row>
    <row r="68" spans="1:26" s="121" customFormat="1" ht="12.75" customHeight="1">
      <c r="A68" s="117"/>
      <c r="B68" s="118"/>
      <c r="C68" s="118"/>
      <c r="D68" s="118"/>
      <c r="E68" s="118"/>
      <c r="F68" s="118"/>
      <c r="G68" s="118"/>
      <c r="H68" s="119"/>
      <c r="I68" s="136" t="s">
        <v>63</v>
      </c>
      <c r="J68" s="139">
        <v>1</v>
      </c>
      <c r="K68" s="133" t="s">
        <v>199</v>
      </c>
      <c r="L68" s="175">
        <f t="shared" si="1"/>
        <v>3</v>
      </c>
      <c r="M68" s="175">
        <f t="shared" si="1"/>
        <v>3</v>
      </c>
      <c r="N68" s="221">
        <v>0</v>
      </c>
      <c r="O68" s="218">
        <v>1</v>
      </c>
      <c r="P68" s="218">
        <v>1</v>
      </c>
      <c r="Q68" s="177">
        <v>1</v>
      </c>
      <c r="R68" s="222">
        <v>0</v>
      </c>
      <c r="S68" s="218"/>
      <c r="T68" s="218"/>
      <c r="U68" s="177"/>
      <c r="V68" s="181">
        <f t="shared" si="0"/>
        <v>0</v>
      </c>
      <c r="W68" s="187">
        <f t="shared" si="7"/>
        <v>0</v>
      </c>
      <c r="X68" s="120"/>
    </row>
    <row r="69" spans="1:26" s="121" customFormat="1" ht="12.75" customHeight="1">
      <c r="A69" s="117"/>
      <c r="B69" s="118"/>
      <c r="C69" s="118"/>
      <c r="D69" s="118"/>
      <c r="E69" s="118"/>
      <c r="F69" s="118"/>
      <c r="G69" s="118"/>
      <c r="H69" s="119"/>
      <c r="I69" s="136" t="s">
        <v>64</v>
      </c>
      <c r="J69" s="139">
        <v>2</v>
      </c>
      <c r="K69" s="133" t="s">
        <v>67</v>
      </c>
      <c r="L69" s="175">
        <f t="shared" si="1"/>
        <v>1</v>
      </c>
      <c r="M69" s="175">
        <f t="shared" si="1"/>
        <v>1</v>
      </c>
      <c r="N69" s="221">
        <v>0</v>
      </c>
      <c r="O69" s="218">
        <v>0</v>
      </c>
      <c r="P69" s="218">
        <v>0</v>
      </c>
      <c r="Q69" s="177">
        <v>1</v>
      </c>
      <c r="R69" s="222">
        <v>0</v>
      </c>
      <c r="S69" s="218"/>
      <c r="T69" s="218"/>
      <c r="U69" s="177"/>
      <c r="V69" s="181">
        <f t="shared" si="0"/>
        <v>0</v>
      </c>
      <c r="W69" s="187">
        <f t="shared" si="7"/>
        <v>0</v>
      </c>
    </row>
    <row r="70" spans="1:26" s="121" customFormat="1" ht="22.5" customHeight="1">
      <c r="A70" s="117"/>
      <c r="B70" s="118"/>
      <c r="C70" s="118"/>
      <c r="D70" s="118"/>
      <c r="E70" s="118"/>
      <c r="F70" s="118"/>
      <c r="G70" s="118"/>
      <c r="H70" s="119"/>
      <c r="I70" s="136" t="s">
        <v>65</v>
      </c>
      <c r="J70" s="139">
        <v>3</v>
      </c>
      <c r="K70" s="133" t="s">
        <v>43</v>
      </c>
      <c r="L70" s="175">
        <f t="shared" si="1"/>
        <v>4</v>
      </c>
      <c r="M70" s="175">
        <f t="shared" si="1"/>
        <v>4</v>
      </c>
      <c r="N70" s="221">
        <v>1</v>
      </c>
      <c r="O70" s="218">
        <v>1</v>
      </c>
      <c r="P70" s="218">
        <v>1</v>
      </c>
      <c r="Q70" s="177">
        <v>1</v>
      </c>
      <c r="R70" s="221">
        <v>1</v>
      </c>
      <c r="S70" s="218"/>
      <c r="T70" s="218"/>
      <c r="U70" s="177"/>
      <c r="V70" s="181">
        <f t="shared" si="0"/>
        <v>1</v>
      </c>
      <c r="W70" s="192">
        <f t="shared" si="7"/>
        <v>25</v>
      </c>
    </row>
    <row r="71" spans="1:26" s="124" customFormat="1" ht="12.75" customHeight="1">
      <c r="A71" s="122"/>
      <c r="B71" s="123"/>
      <c r="C71" s="123"/>
      <c r="D71" s="123"/>
      <c r="E71" s="123"/>
      <c r="F71" s="123"/>
      <c r="G71" s="123">
        <v>5702</v>
      </c>
      <c r="H71" s="119"/>
      <c r="I71" s="212" t="s">
        <v>83</v>
      </c>
      <c r="J71" s="139"/>
      <c r="K71" s="133"/>
      <c r="L71" s="175"/>
      <c r="M71" s="175"/>
      <c r="N71" s="221"/>
      <c r="O71" s="218"/>
      <c r="P71" s="218"/>
      <c r="Q71" s="223"/>
      <c r="R71" s="221"/>
      <c r="S71" s="224"/>
      <c r="T71" s="218"/>
      <c r="U71" s="177"/>
      <c r="V71" s="181"/>
      <c r="W71" s="196"/>
    </row>
    <row r="72" spans="1:26" s="124" customFormat="1" ht="21.75" customHeight="1">
      <c r="A72" s="122"/>
      <c r="B72" s="123"/>
      <c r="C72" s="123"/>
      <c r="D72" s="123"/>
      <c r="E72" s="123"/>
      <c r="F72" s="123"/>
      <c r="G72" s="123"/>
      <c r="H72" s="119">
        <v>5702001</v>
      </c>
      <c r="I72" s="213" t="s">
        <v>216</v>
      </c>
      <c r="J72" s="139"/>
      <c r="K72" s="133"/>
      <c r="L72" s="175"/>
      <c r="M72" s="175"/>
      <c r="N72" s="221"/>
      <c r="O72" s="218"/>
      <c r="P72" s="218"/>
      <c r="Q72" s="223"/>
      <c r="R72" s="221"/>
      <c r="S72" s="224"/>
      <c r="T72" s="218"/>
      <c r="U72" s="177"/>
      <c r="V72" s="181"/>
      <c r="W72" s="196"/>
    </row>
    <row r="73" spans="1:26" s="124" customFormat="1" ht="12.75" customHeight="1">
      <c r="A73" s="122"/>
      <c r="B73" s="123"/>
      <c r="C73" s="123"/>
      <c r="D73" s="123"/>
      <c r="E73" s="123"/>
      <c r="F73" s="123"/>
      <c r="G73" s="123"/>
      <c r="H73" s="119">
        <v>5702003</v>
      </c>
      <c r="I73" s="213" t="s">
        <v>217</v>
      </c>
      <c r="J73" s="139"/>
      <c r="K73" s="133"/>
      <c r="L73" s="175"/>
      <c r="M73" s="175"/>
      <c r="N73" s="221"/>
      <c r="O73" s="218"/>
      <c r="P73" s="218"/>
      <c r="Q73" s="223"/>
      <c r="R73" s="221"/>
      <c r="S73" s="224"/>
      <c r="T73" s="218"/>
      <c r="U73" s="177"/>
      <c r="V73" s="181"/>
      <c r="W73" s="196"/>
    </row>
    <row r="74" spans="1:26" s="124" customFormat="1" ht="12.75" customHeight="1">
      <c r="A74" s="122">
        <v>7</v>
      </c>
      <c r="B74" s="123"/>
      <c r="C74" s="123"/>
      <c r="D74" s="123"/>
      <c r="E74" s="123"/>
      <c r="F74" s="123"/>
      <c r="G74" s="123"/>
      <c r="H74" s="119"/>
      <c r="I74" s="129" t="s">
        <v>180</v>
      </c>
      <c r="J74" s="139"/>
      <c r="K74" s="210"/>
      <c r="L74" s="173">
        <v>7394917</v>
      </c>
      <c r="M74" s="176">
        <f>L74</f>
        <v>7394917</v>
      </c>
      <c r="N74" s="221"/>
      <c r="O74" s="218"/>
      <c r="P74" s="218"/>
      <c r="Q74" s="223"/>
      <c r="R74" s="235">
        <f>V74</f>
        <v>877615</v>
      </c>
      <c r="S74" s="224"/>
      <c r="T74" s="220"/>
      <c r="U74" s="179"/>
      <c r="V74" s="186">
        <v>877615</v>
      </c>
      <c r="W74" s="187">
        <f>V74/L74*100</f>
        <v>11.867814067419554</v>
      </c>
    </row>
    <row r="75" spans="1:26" s="124" customFormat="1" ht="22.5">
      <c r="A75" s="122"/>
      <c r="B75" s="123"/>
      <c r="C75" s="123"/>
      <c r="D75" s="123"/>
      <c r="E75" s="123"/>
      <c r="F75" s="123"/>
      <c r="G75" s="123"/>
      <c r="H75" s="119"/>
      <c r="I75" s="136" t="s">
        <v>218</v>
      </c>
      <c r="J75" s="139">
        <v>1</v>
      </c>
      <c r="K75" s="133" t="s">
        <v>201</v>
      </c>
      <c r="L75" s="175">
        <f t="shared" ref="L75:M78" si="8">SUM(N75+O75+P75+Q75)</f>
        <v>4</v>
      </c>
      <c r="M75" s="175">
        <f t="shared" si="8"/>
        <v>4</v>
      </c>
      <c r="N75" s="221">
        <v>0</v>
      </c>
      <c r="O75" s="218">
        <v>0</v>
      </c>
      <c r="P75" s="218">
        <v>0</v>
      </c>
      <c r="Q75" s="177">
        <v>4</v>
      </c>
      <c r="R75" s="221">
        <v>0</v>
      </c>
      <c r="S75" s="218"/>
      <c r="T75" s="218"/>
      <c r="U75" s="177"/>
      <c r="V75" s="181">
        <f>SUM(R75:U75)</f>
        <v>0</v>
      </c>
      <c r="W75" s="187">
        <f>V75/L75*100</f>
        <v>0</v>
      </c>
    </row>
    <row r="76" spans="1:26" s="124" customFormat="1" ht="12.75" customHeight="1">
      <c r="A76" s="122"/>
      <c r="B76" s="123"/>
      <c r="C76" s="123"/>
      <c r="D76" s="123"/>
      <c r="E76" s="123"/>
      <c r="F76" s="123"/>
      <c r="G76" s="123"/>
      <c r="H76" s="119"/>
      <c r="I76" s="136" t="s">
        <v>181</v>
      </c>
      <c r="J76" s="139">
        <v>2</v>
      </c>
      <c r="K76" s="133" t="s">
        <v>57</v>
      </c>
      <c r="L76" s="175">
        <f t="shared" si="8"/>
        <v>4</v>
      </c>
      <c r="M76" s="175">
        <f t="shared" si="8"/>
        <v>4</v>
      </c>
      <c r="N76" s="221">
        <v>0</v>
      </c>
      <c r="O76" s="218">
        <v>0</v>
      </c>
      <c r="P76" s="218">
        <v>2</v>
      </c>
      <c r="Q76" s="177">
        <v>2</v>
      </c>
      <c r="R76" s="221">
        <v>0</v>
      </c>
      <c r="S76" s="218"/>
      <c r="T76" s="218"/>
      <c r="U76" s="177"/>
      <c r="V76" s="181">
        <f t="shared" ref="V76:V78" si="9">SUM(R76:U76)</f>
        <v>0</v>
      </c>
      <c r="W76" s="187">
        <f t="shared" si="7"/>
        <v>0</v>
      </c>
    </row>
    <row r="77" spans="1:26" s="124" customFormat="1" ht="12.75" customHeight="1">
      <c r="A77" s="122"/>
      <c r="B77" s="123"/>
      <c r="C77" s="123"/>
      <c r="D77" s="123"/>
      <c r="E77" s="123"/>
      <c r="F77" s="123"/>
      <c r="G77" s="123"/>
      <c r="H77" s="119"/>
      <c r="I77" s="136" t="s">
        <v>126</v>
      </c>
      <c r="J77" s="139">
        <v>3</v>
      </c>
      <c r="K77" s="133" t="s">
        <v>51</v>
      </c>
      <c r="L77" s="175">
        <f t="shared" si="8"/>
        <v>500</v>
      </c>
      <c r="M77" s="175">
        <f t="shared" si="8"/>
        <v>500</v>
      </c>
      <c r="N77" s="221">
        <v>125</v>
      </c>
      <c r="O77" s="218">
        <v>125</v>
      </c>
      <c r="P77" s="218">
        <v>125</v>
      </c>
      <c r="Q77" s="177">
        <v>125</v>
      </c>
      <c r="R77" s="221">
        <v>125</v>
      </c>
      <c r="S77" s="218"/>
      <c r="T77" s="218"/>
      <c r="U77" s="177"/>
      <c r="V77" s="181">
        <f>SUM(R77:U77)</f>
        <v>125</v>
      </c>
      <c r="W77" s="192">
        <f>V77/L77*100</f>
        <v>25</v>
      </c>
    </row>
    <row r="78" spans="1:26" s="124" customFormat="1" ht="12.75" customHeight="1">
      <c r="A78" s="122"/>
      <c r="B78" s="123"/>
      <c r="C78" s="123"/>
      <c r="D78" s="123"/>
      <c r="E78" s="123"/>
      <c r="F78" s="123"/>
      <c r="G78" s="123"/>
      <c r="H78" s="119"/>
      <c r="I78" s="136" t="s">
        <v>129</v>
      </c>
      <c r="J78" s="139">
        <v>4</v>
      </c>
      <c r="K78" s="133" t="s">
        <v>51</v>
      </c>
      <c r="L78" s="175">
        <f t="shared" si="8"/>
        <v>4</v>
      </c>
      <c r="M78" s="175">
        <f t="shared" si="8"/>
        <v>4</v>
      </c>
      <c r="N78" s="221">
        <v>0</v>
      </c>
      <c r="O78" s="218">
        <v>0</v>
      </c>
      <c r="P78" s="218">
        <v>2</v>
      </c>
      <c r="Q78" s="177">
        <v>2</v>
      </c>
      <c r="R78" s="222">
        <v>0</v>
      </c>
      <c r="S78" s="218"/>
      <c r="T78" s="218"/>
      <c r="U78" s="177"/>
      <c r="V78" s="181">
        <f t="shared" si="9"/>
        <v>0</v>
      </c>
      <c r="W78" s="187">
        <f t="shared" si="7"/>
        <v>0</v>
      </c>
    </row>
    <row r="79" spans="1:26" s="124" customFormat="1" ht="12.75" customHeight="1">
      <c r="A79" s="122">
        <v>8</v>
      </c>
      <c r="B79" s="123"/>
      <c r="C79" s="123"/>
      <c r="D79" s="123"/>
      <c r="E79" s="123"/>
      <c r="F79" s="123"/>
      <c r="G79" s="123"/>
      <c r="H79" s="119"/>
      <c r="I79" s="129" t="s">
        <v>185</v>
      </c>
      <c r="J79" s="139"/>
      <c r="K79" s="133"/>
      <c r="L79" s="173">
        <v>225931470</v>
      </c>
      <c r="M79" s="173">
        <v>225931470</v>
      </c>
      <c r="N79" s="221"/>
      <c r="O79" s="218"/>
      <c r="P79" s="218"/>
      <c r="Q79" s="177"/>
      <c r="R79" s="234">
        <v>33640089</v>
      </c>
      <c r="S79" s="218"/>
      <c r="T79" s="218"/>
      <c r="U79" s="177"/>
      <c r="V79" s="186">
        <v>877615</v>
      </c>
      <c r="W79" s="187">
        <f>V79/L79*100</f>
        <v>0.38844300884688621</v>
      </c>
    </row>
    <row r="80" spans="1:26" s="124" customFormat="1" ht="12.75" customHeight="1">
      <c r="A80" s="122"/>
      <c r="B80" s="123"/>
      <c r="C80" s="123"/>
      <c r="D80" s="123"/>
      <c r="E80" s="123"/>
      <c r="F80" s="123"/>
      <c r="G80" s="123"/>
      <c r="H80" s="119"/>
      <c r="I80" s="136" t="s">
        <v>190</v>
      </c>
      <c r="J80" s="139">
        <v>1</v>
      </c>
      <c r="K80" s="133" t="s">
        <v>51</v>
      </c>
      <c r="L80" s="175">
        <f t="shared" ref="L80:M82" si="10">SUM(N80+O80+P80+Q80)</f>
        <v>12</v>
      </c>
      <c r="M80" s="175">
        <f t="shared" si="10"/>
        <v>12</v>
      </c>
      <c r="N80" s="221">
        <v>3</v>
      </c>
      <c r="O80" s="218">
        <v>3</v>
      </c>
      <c r="P80" s="218">
        <v>3</v>
      </c>
      <c r="Q80" s="177">
        <v>3</v>
      </c>
      <c r="R80" s="222">
        <v>3</v>
      </c>
      <c r="S80" s="218"/>
      <c r="T80" s="218"/>
      <c r="U80" s="177"/>
      <c r="V80" s="181">
        <f>SUM(R80:U80)</f>
        <v>3</v>
      </c>
      <c r="W80" s="192">
        <f>V80/L80*100</f>
        <v>25</v>
      </c>
      <c r="Z80" s="137"/>
    </row>
    <row r="81" spans="1:26" s="45" customFormat="1" ht="22.5">
      <c r="A81" s="38"/>
      <c r="B81" s="39"/>
      <c r="C81" s="39"/>
      <c r="D81" s="39"/>
      <c r="E81" s="39"/>
      <c r="F81" s="39"/>
      <c r="G81" s="39"/>
      <c r="H81" s="94"/>
      <c r="I81" s="89" t="s">
        <v>188</v>
      </c>
      <c r="J81" s="157">
        <v>2</v>
      </c>
      <c r="K81" s="40" t="s">
        <v>51</v>
      </c>
      <c r="L81" s="225">
        <f t="shared" si="10"/>
        <v>12</v>
      </c>
      <c r="M81" s="225">
        <f t="shared" si="10"/>
        <v>12</v>
      </c>
      <c r="N81" s="226">
        <v>3</v>
      </c>
      <c r="O81" s="227">
        <v>3</v>
      </c>
      <c r="P81" s="227">
        <v>3</v>
      </c>
      <c r="Q81" s="180">
        <v>3</v>
      </c>
      <c r="R81" s="226">
        <v>3</v>
      </c>
      <c r="S81" s="227"/>
      <c r="T81" s="227"/>
      <c r="U81" s="180"/>
      <c r="V81" s="184">
        <f t="shared" ref="V81:V82" si="11">SUM(R81:U81)</f>
        <v>3</v>
      </c>
      <c r="W81" s="197">
        <f t="shared" ref="W81:W82" si="12">V81/L81*100</f>
        <v>25</v>
      </c>
      <c r="Y81" s="114"/>
    </row>
    <row r="82" spans="1:26" s="124" customFormat="1" ht="12.75" customHeight="1">
      <c r="A82" s="122"/>
      <c r="B82" s="123"/>
      <c r="C82" s="123"/>
      <c r="D82" s="123"/>
      <c r="E82" s="123"/>
      <c r="F82" s="123"/>
      <c r="G82" s="123"/>
      <c r="H82" s="119"/>
      <c r="I82" s="136" t="s">
        <v>189</v>
      </c>
      <c r="J82" s="139">
        <v>3</v>
      </c>
      <c r="K82" s="133" t="s">
        <v>51</v>
      </c>
      <c r="L82" s="175">
        <f t="shared" si="10"/>
        <v>12</v>
      </c>
      <c r="M82" s="175">
        <f t="shared" si="10"/>
        <v>12</v>
      </c>
      <c r="N82" s="221">
        <v>3</v>
      </c>
      <c r="O82" s="218">
        <v>3</v>
      </c>
      <c r="P82" s="218">
        <v>3</v>
      </c>
      <c r="Q82" s="177">
        <v>3</v>
      </c>
      <c r="R82" s="221">
        <v>3</v>
      </c>
      <c r="S82" s="218"/>
      <c r="T82" s="218"/>
      <c r="U82" s="177"/>
      <c r="V82" s="181">
        <f t="shared" si="11"/>
        <v>3</v>
      </c>
      <c r="W82" s="192">
        <f t="shared" si="12"/>
        <v>25</v>
      </c>
    </row>
    <row r="83" spans="1:26" s="124" customFormat="1" ht="12.75" customHeight="1">
      <c r="A83" s="122"/>
      <c r="B83" s="123"/>
      <c r="C83" s="123"/>
      <c r="D83" s="123"/>
      <c r="E83" s="123" t="s">
        <v>219</v>
      </c>
      <c r="F83" s="123"/>
      <c r="G83" s="123"/>
      <c r="H83" s="119"/>
      <c r="I83" s="129" t="s">
        <v>223</v>
      </c>
      <c r="J83" s="139"/>
      <c r="K83" s="133"/>
      <c r="L83" s="175"/>
      <c r="M83" s="175"/>
      <c r="N83" s="221"/>
      <c r="O83" s="218"/>
      <c r="P83" s="218"/>
      <c r="Q83" s="177"/>
      <c r="R83" s="222"/>
      <c r="S83" s="218"/>
      <c r="T83" s="218"/>
      <c r="U83" s="177"/>
      <c r="V83" s="181"/>
      <c r="W83" s="192"/>
      <c r="Z83" s="137"/>
    </row>
    <row r="84" spans="1:26" s="124" customFormat="1" ht="12.75" customHeight="1">
      <c r="A84" s="122"/>
      <c r="B84" s="123"/>
      <c r="C84" s="123"/>
      <c r="D84" s="123"/>
      <c r="E84" s="123"/>
      <c r="F84" s="123">
        <v>45</v>
      </c>
      <c r="G84" s="123"/>
      <c r="H84" s="119"/>
      <c r="I84" s="136" t="s">
        <v>222</v>
      </c>
      <c r="J84" s="139"/>
      <c r="K84" s="133"/>
      <c r="L84" s="175"/>
      <c r="M84" s="175"/>
      <c r="N84" s="221"/>
      <c r="O84" s="218"/>
      <c r="P84" s="218"/>
      <c r="Q84" s="177"/>
      <c r="R84" s="222"/>
      <c r="S84" s="218"/>
      <c r="T84" s="218"/>
      <c r="U84" s="177"/>
      <c r="V84" s="181"/>
      <c r="W84" s="192"/>
      <c r="Z84" s="137"/>
    </row>
    <row r="85" spans="1:26" s="124" customFormat="1" ht="22.5" customHeight="1">
      <c r="A85" s="122"/>
      <c r="B85" s="123"/>
      <c r="C85" s="123"/>
      <c r="D85" s="123"/>
      <c r="E85" s="123"/>
      <c r="F85" s="123"/>
      <c r="G85" s="123">
        <v>4501</v>
      </c>
      <c r="H85" s="119"/>
      <c r="I85" s="129" t="s">
        <v>246</v>
      </c>
      <c r="J85" s="139"/>
      <c r="K85" s="133"/>
      <c r="L85" s="175"/>
      <c r="M85" s="175"/>
      <c r="N85" s="221"/>
      <c r="O85" s="218"/>
      <c r="P85" s="218"/>
      <c r="Q85" s="177"/>
      <c r="R85" s="222"/>
      <c r="S85" s="218"/>
      <c r="T85" s="218"/>
      <c r="U85" s="177"/>
      <c r="V85" s="181"/>
      <c r="W85" s="192"/>
      <c r="Z85" s="137"/>
    </row>
    <row r="86" spans="1:26" s="124" customFormat="1" ht="12.75" customHeight="1">
      <c r="A86" s="122"/>
      <c r="B86" s="123"/>
      <c r="C86" s="123"/>
      <c r="D86" s="123"/>
      <c r="E86" s="123"/>
      <c r="F86" s="123"/>
      <c r="G86" s="123"/>
      <c r="H86" s="119">
        <v>4501001</v>
      </c>
      <c r="I86" s="136" t="s">
        <v>247</v>
      </c>
      <c r="J86" s="139"/>
      <c r="K86" s="133"/>
      <c r="L86" s="175"/>
      <c r="M86" s="175"/>
      <c r="N86" s="221"/>
      <c r="O86" s="218"/>
      <c r="P86" s="218"/>
      <c r="Q86" s="177"/>
      <c r="R86" s="222"/>
      <c r="S86" s="218"/>
      <c r="T86" s="218"/>
      <c r="U86" s="177"/>
      <c r="V86" s="181"/>
      <c r="W86" s="192"/>
      <c r="Z86" s="137"/>
    </row>
    <row r="87" spans="1:26" s="124" customFormat="1" ht="12.75" customHeight="1">
      <c r="A87" s="122"/>
      <c r="B87" s="123"/>
      <c r="C87" s="123"/>
      <c r="D87" s="123"/>
      <c r="E87" s="123"/>
      <c r="F87" s="123"/>
      <c r="G87" s="123">
        <v>4502</v>
      </c>
      <c r="H87" s="119"/>
      <c r="I87" s="129" t="s">
        <v>248</v>
      </c>
      <c r="J87" s="139"/>
      <c r="K87" s="133"/>
      <c r="L87" s="175"/>
      <c r="M87" s="175"/>
      <c r="N87" s="221"/>
      <c r="O87" s="218"/>
      <c r="P87" s="218"/>
      <c r="Q87" s="177"/>
      <c r="R87" s="222"/>
      <c r="S87" s="218"/>
      <c r="T87" s="218"/>
      <c r="U87" s="177"/>
      <c r="V87" s="181"/>
      <c r="W87" s="192"/>
      <c r="Z87" s="137"/>
    </row>
    <row r="88" spans="1:26" s="124" customFormat="1" ht="12.75" customHeight="1">
      <c r="A88" s="122"/>
      <c r="B88" s="123"/>
      <c r="C88" s="123"/>
      <c r="D88" s="123"/>
      <c r="E88" s="123"/>
      <c r="F88" s="123"/>
      <c r="G88" s="123"/>
      <c r="H88" s="119">
        <v>4502003</v>
      </c>
      <c r="I88" s="136" t="s">
        <v>249</v>
      </c>
      <c r="J88" s="139"/>
      <c r="K88" s="133"/>
      <c r="L88" s="175"/>
      <c r="M88" s="175"/>
      <c r="N88" s="221"/>
      <c r="O88" s="218"/>
      <c r="P88" s="218"/>
      <c r="Q88" s="177"/>
      <c r="R88" s="222"/>
      <c r="S88" s="218"/>
      <c r="T88" s="218"/>
      <c r="U88" s="177"/>
      <c r="V88" s="181"/>
      <c r="W88" s="192"/>
      <c r="Z88" s="137"/>
    </row>
    <row r="89" spans="1:26" s="124" customFormat="1" ht="12.75" customHeight="1">
      <c r="A89" s="122"/>
      <c r="B89" s="123"/>
      <c r="C89" s="123"/>
      <c r="D89" s="123"/>
      <c r="E89" s="123"/>
      <c r="F89" s="123"/>
      <c r="G89" s="123"/>
      <c r="H89" s="119">
        <v>4502004</v>
      </c>
      <c r="I89" s="136" t="s">
        <v>250</v>
      </c>
      <c r="J89" s="139"/>
      <c r="K89" s="133"/>
      <c r="L89" s="175"/>
      <c r="M89" s="175"/>
      <c r="N89" s="221"/>
      <c r="O89" s="218"/>
      <c r="P89" s="218"/>
      <c r="Q89" s="177"/>
      <c r="R89" s="222"/>
      <c r="S89" s="218"/>
      <c r="T89" s="218"/>
      <c r="U89" s="177"/>
      <c r="V89" s="181"/>
      <c r="W89" s="192"/>
      <c r="Z89" s="137"/>
    </row>
    <row r="90" spans="1:26" s="124" customFormat="1" ht="12.75" customHeight="1">
      <c r="A90" s="122"/>
      <c r="B90" s="123"/>
      <c r="C90" s="123"/>
      <c r="D90" s="123"/>
      <c r="E90" s="123"/>
      <c r="F90" s="123"/>
      <c r="G90" s="123">
        <v>4503</v>
      </c>
      <c r="H90" s="119"/>
      <c r="I90" s="129" t="s">
        <v>221</v>
      </c>
      <c r="J90" s="139"/>
      <c r="K90" s="133"/>
      <c r="L90" s="175"/>
      <c r="M90" s="175"/>
      <c r="N90" s="221"/>
      <c r="O90" s="218"/>
      <c r="P90" s="218"/>
      <c r="Q90" s="177"/>
      <c r="R90" s="222"/>
      <c r="S90" s="218"/>
      <c r="T90" s="218"/>
      <c r="U90" s="177"/>
      <c r="V90" s="181"/>
      <c r="W90" s="192"/>
      <c r="Z90" s="137"/>
    </row>
    <row r="91" spans="1:26" s="124" customFormat="1" ht="12.75" customHeight="1">
      <c r="A91" s="122"/>
      <c r="B91" s="123"/>
      <c r="C91" s="123"/>
      <c r="D91" s="123"/>
      <c r="E91" s="123"/>
      <c r="F91" s="123"/>
      <c r="G91" s="123"/>
      <c r="H91" s="119">
        <v>4503002</v>
      </c>
      <c r="I91" s="136" t="s">
        <v>220</v>
      </c>
      <c r="J91" s="139"/>
      <c r="K91" s="133"/>
      <c r="L91" s="175"/>
      <c r="M91" s="175"/>
      <c r="N91" s="221"/>
      <c r="O91" s="218"/>
      <c r="P91" s="218"/>
      <c r="Q91" s="177"/>
      <c r="R91" s="222"/>
      <c r="S91" s="218"/>
      <c r="T91" s="218"/>
      <c r="U91" s="177"/>
      <c r="V91" s="181"/>
      <c r="W91" s="192"/>
      <c r="Z91" s="137"/>
    </row>
    <row r="92" spans="1:26" s="124" customFormat="1" ht="22.5" customHeight="1">
      <c r="A92" s="122">
        <v>9</v>
      </c>
      <c r="B92" s="123"/>
      <c r="C92" s="123"/>
      <c r="D92" s="123"/>
      <c r="E92" s="123"/>
      <c r="F92" s="123"/>
      <c r="G92" s="123"/>
      <c r="H92" s="119"/>
      <c r="I92" s="129" t="s">
        <v>175</v>
      </c>
      <c r="J92" s="139"/>
      <c r="K92" s="210"/>
      <c r="L92" s="173">
        <v>86844309</v>
      </c>
      <c r="M92" s="173">
        <f>L92</f>
        <v>86844309</v>
      </c>
      <c r="N92" s="221"/>
      <c r="O92" s="218"/>
      <c r="P92" s="218"/>
      <c r="Q92" s="177"/>
      <c r="R92" s="235">
        <f>V92</f>
        <v>361855</v>
      </c>
      <c r="S92" s="218"/>
      <c r="T92" s="218"/>
      <c r="U92" s="177"/>
      <c r="V92" s="185">
        <v>361855</v>
      </c>
      <c r="W92" s="187">
        <f>V92/L92*100</f>
        <v>0.41667094155818546</v>
      </c>
    </row>
    <row r="93" spans="1:26" s="124" customFormat="1" ht="12.75" customHeight="1">
      <c r="A93" s="122"/>
      <c r="B93" s="123"/>
      <c r="C93" s="123"/>
      <c r="D93" s="123"/>
      <c r="E93" s="123"/>
      <c r="F93" s="123"/>
      <c r="G93" s="123"/>
      <c r="H93" s="119"/>
      <c r="I93" s="136" t="s">
        <v>176</v>
      </c>
      <c r="J93" s="139">
        <v>1</v>
      </c>
      <c r="K93" s="133" t="s">
        <v>73</v>
      </c>
      <c r="L93" s="175">
        <f>SUM(N93+O93+P93+Q93)</f>
        <v>4</v>
      </c>
      <c r="M93" s="175">
        <f>SUM(O93+P93+Q93+R93)</f>
        <v>4</v>
      </c>
      <c r="N93" s="221">
        <v>0</v>
      </c>
      <c r="O93" s="218">
        <v>2</v>
      </c>
      <c r="P93" s="218">
        <v>2</v>
      </c>
      <c r="Q93" s="177">
        <v>0</v>
      </c>
      <c r="R93" s="221">
        <v>0</v>
      </c>
      <c r="S93" s="218"/>
      <c r="T93" s="218"/>
      <c r="U93" s="177"/>
      <c r="V93" s="181">
        <f>SUM(R93:U93)</f>
        <v>0</v>
      </c>
      <c r="W93" s="187">
        <f>V93/L93*100</f>
        <v>0</v>
      </c>
      <c r="X93" s="153"/>
    </row>
    <row r="94" spans="1:26" s="124" customFormat="1" ht="21.75" customHeight="1">
      <c r="A94" s="122"/>
      <c r="B94" s="123"/>
      <c r="C94" s="123"/>
      <c r="D94" s="123"/>
      <c r="E94" s="123"/>
      <c r="F94" s="123"/>
      <c r="G94" s="123"/>
      <c r="H94" s="119"/>
      <c r="I94" s="136" t="s">
        <v>177</v>
      </c>
      <c r="J94" s="139">
        <v>2</v>
      </c>
      <c r="K94" s="133" t="s">
        <v>74</v>
      </c>
      <c r="L94" s="175">
        <v>2</v>
      </c>
      <c r="M94" s="175">
        <v>2</v>
      </c>
      <c r="N94" s="221">
        <v>0</v>
      </c>
      <c r="O94" s="218">
        <v>0</v>
      </c>
      <c r="P94" s="218">
        <v>0</v>
      </c>
      <c r="Q94" s="177">
        <v>2</v>
      </c>
      <c r="R94" s="221">
        <v>0</v>
      </c>
      <c r="S94" s="218"/>
      <c r="T94" s="218"/>
      <c r="U94" s="177"/>
      <c r="V94" s="181">
        <f>SUM(R94:U94)</f>
        <v>0</v>
      </c>
      <c r="W94" s="187">
        <f>V94/L94*100</f>
        <v>0</v>
      </c>
    </row>
    <row r="95" spans="1:26" s="124" customFormat="1" ht="12.75" customHeight="1">
      <c r="A95" s="122"/>
      <c r="B95" s="123"/>
      <c r="C95" s="123"/>
      <c r="D95" s="123"/>
      <c r="E95" s="123"/>
      <c r="F95" s="123"/>
      <c r="G95" s="123"/>
      <c r="H95" s="119"/>
      <c r="I95" s="136" t="s">
        <v>178</v>
      </c>
      <c r="J95" s="139">
        <v>3</v>
      </c>
      <c r="K95" s="133" t="s">
        <v>51</v>
      </c>
      <c r="L95" s="175">
        <f>SUM(N95+O95+P95+Q95)</f>
        <v>11</v>
      </c>
      <c r="M95" s="175">
        <f>SUM(O95+P95+Q95+R95)</f>
        <v>11</v>
      </c>
      <c r="N95" s="221">
        <v>2</v>
      </c>
      <c r="O95" s="218">
        <v>3</v>
      </c>
      <c r="P95" s="218">
        <v>4</v>
      </c>
      <c r="Q95" s="177">
        <v>2</v>
      </c>
      <c r="R95" s="222">
        <v>2</v>
      </c>
      <c r="S95" s="218"/>
      <c r="T95" s="218"/>
      <c r="U95" s="177"/>
      <c r="V95" s="181">
        <f>SUM(R95:U95)</f>
        <v>2</v>
      </c>
      <c r="W95" s="187">
        <f>V95/L95*100</f>
        <v>18.181818181818183</v>
      </c>
    </row>
    <row r="96" spans="1:26" s="124" customFormat="1" ht="12.75" customHeight="1">
      <c r="A96" s="122"/>
      <c r="B96" s="123"/>
      <c r="C96" s="123"/>
      <c r="D96" s="123"/>
      <c r="E96" s="123"/>
      <c r="F96" s="123"/>
      <c r="G96" s="123"/>
      <c r="H96" s="119"/>
      <c r="I96" s="213" t="s">
        <v>179</v>
      </c>
      <c r="J96" s="139">
        <v>4</v>
      </c>
      <c r="K96" s="133" t="s">
        <v>57</v>
      </c>
      <c r="L96" s="175">
        <f>SUM(N96+O96+P96+Q96)</f>
        <v>3</v>
      </c>
      <c r="M96" s="175">
        <f>SUM(O96+P96+Q96+R96)</f>
        <v>3</v>
      </c>
      <c r="N96" s="221">
        <v>0</v>
      </c>
      <c r="O96" s="218">
        <v>2</v>
      </c>
      <c r="P96" s="218">
        <v>1</v>
      </c>
      <c r="Q96" s="177">
        <v>0</v>
      </c>
      <c r="R96" s="221">
        <v>0</v>
      </c>
      <c r="S96" s="218"/>
      <c r="T96" s="218"/>
      <c r="U96" s="177"/>
      <c r="V96" s="181">
        <f>SUM(R96:U96)</f>
        <v>0</v>
      </c>
      <c r="W96" s="187">
        <f>V96/L96*100</f>
        <v>0</v>
      </c>
    </row>
    <row r="97" spans="1:23" s="124" customFormat="1" ht="12.75" customHeight="1">
      <c r="A97" s="122"/>
      <c r="B97" s="123">
        <v>1</v>
      </c>
      <c r="C97" s="123"/>
      <c r="D97" s="123"/>
      <c r="E97" s="123"/>
      <c r="F97" s="123"/>
      <c r="G97" s="123"/>
      <c r="H97" s="119"/>
      <c r="I97" s="213" t="s">
        <v>224</v>
      </c>
      <c r="J97" s="139"/>
      <c r="K97" s="133"/>
      <c r="L97" s="175"/>
      <c r="M97" s="175"/>
      <c r="N97" s="221"/>
      <c r="O97" s="218"/>
      <c r="P97" s="218"/>
      <c r="Q97" s="177"/>
      <c r="R97" s="222"/>
      <c r="S97" s="218"/>
      <c r="T97" s="218"/>
      <c r="U97" s="177"/>
      <c r="V97" s="181"/>
      <c r="W97" s="187"/>
    </row>
    <row r="98" spans="1:23" s="124" customFormat="1" ht="12.75" customHeight="1">
      <c r="A98" s="122"/>
      <c r="B98" s="123"/>
      <c r="C98" s="123">
        <v>1.8</v>
      </c>
      <c r="D98" s="123"/>
      <c r="E98" s="123"/>
      <c r="F98" s="123"/>
      <c r="G98" s="123"/>
      <c r="H98" s="119"/>
      <c r="I98" s="212" t="s">
        <v>225</v>
      </c>
      <c r="J98" s="139"/>
      <c r="K98" s="133"/>
      <c r="L98" s="175"/>
      <c r="M98" s="175"/>
      <c r="N98" s="221"/>
      <c r="O98" s="218"/>
      <c r="P98" s="218"/>
      <c r="Q98" s="177"/>
      <c r="R98" s="222"/>
      <c r="S98" s="218"/>
      <c r="T98" s="218"/>
      <c r="U98" s="177"/>
      <c r="V98" s="181"/>
      <c r="W98" s="187"/>
    </row>
    <row r="99" spans="1:23" s="124" customFormat="1" ht="12.75" customHeight="1">
      <c r="A99" s="122"/>
      <c r="B99" s="123"/>
      <c r="C99" s="123"/>
      <c r="D99" s="123" t="s">
        <v>226</v>
      </c>
      <c r="E99" s="123"/>
      <c r="F99" s="123"/>
      <c r="G99" s="123"/>
      <c r="H99" s="119"/>
      <c r="I99" s="213" t="s">
        <v>227</v>
      </c>
      <c r="J99" s="139"/>
      <c r="K99" s="133"/>
      <c r="L99" s="175"/>
      <c r="M99" s="175"/>
      <c r="N99" s="221"/>
      <c r="O99" s="218"/>
      <c r="P99" s="218"/>
      <c r="Q99" s="177"/>
      <c r="R99" s="222"/>
      <c r="S99" s="218"/>
      <c r="T99" s="218"/>
      <c r="U99" s="177"/>
      <c r="V99" s="181"/>
      <c r="W99" s="187"/>
    </row>
    <row r="100" spans="1:23" s="124" customFormat="1" ht="12.75" customHeight="1">
      <c r="A100" s="122"/>
      <c r="B100" s="123"/>
      <c r="C100" s="123"/>
      <c r="D100" s="123"/>
      <c r="E100" s="123" t="s">
        <v>228</v>
      </c>
      <c r="F100" s="123"/>
      <c r="G100" s="123"/>
      <c r="H100" s="119"/>
      <c r="I100" s="212" t="s">
        <v>229</v>
      </c>
      <c r="J100" s="139"/>
      <c r="K100" s="133"/>
      <c r="L100" s="175"/>
      <c r="M100" s="175"/>
      <c r="N100" s="221"/>
      <c r="O100" s="218"/>
      <c r="P100" s="218"/>
      <c r="Q100" s="177"/>
      <c r="R100" s="222"/>
      <c r="S100" s="218"/>
      <c r="T100" s="218"/>
      <c r="U100" s="177"/>
      <c r="V100" s="181"/>
      <c r="W100" s="187"/>
    </row>
    <row r="101" spans="1:23" s="124" customFormat="1" ht="22.5" customHeight="1">
      <c r="A101" s="122"/>
      <c r="B101" s="123"/>
      <c r="C101" s="123"/>
      <c r="D101" s="123"/>
      <c r="E101" s="123"/>
      <c r="F101" s="123">
        <v>10</v>
      </c>
      <c r="G101" s="123"/>
      <c r="H101" s="119"/>
      <c r="I101" s="213" t="s">
        <v>231</v>
      </c>
      <c r="J101" s="139"/>
      <c r="K101" s="133"/>
      <c r="L101" s="175"/>
      <c r="M101" s="175"/>
      <c r="N101" s="221"/>
      <c r="O101" s="218"/>
      <c r="P101" s="218"/>
      <c r="Q101" s="177"/>
      <c r="R101" s="222"/>
      <c r="S101" s="218"/>
      <c r="T101" s="218"/>
      <c r="U101" s="177"/>
      <c r="V101" s="181"/>
      <c r="W101" s="187"/>
    </row>
    <row r="102" spans="1:23" s="124" customFormat="1" ht="22.5" customHeight="1">
      <c r="A102" s="122"/>
      <c r="B102" s="123"/>
      <c r="C102" s="123"/>
      <c r="D102" s="123"/>
      <c r="E102" s="123"/>
      <c r="F102" s="123"/>
      <c r="G102" s="128" t="s">
        <v>240</v>
      </c>
      <c r="H102" s="119"/>
      <c r="I102" s="129" t="s">
        <v>241</v>
      </c>
      <c r="J102" s="139"/>
      <c r="K102" s="133"/>
      <c r="L102" s="175"/>
      <c r="M102" s="175"/>
      <c r="N102" s="221"/>
      <c r="O102" s="218"/>
      <c r="P102" s="218"/>
      <c r="Q102" s="177"/>
      <c r="R102" s="222"/>
      <c r="S102" s="218"/>
      <c r="T102" s="218"/>
      <c r="U102" s="177"/>
      <c r="V102" s="181"/>
      <c r="W102" s="187"/>
    </row>
    <row r="103" spans="1:23" s="124" customFormat="1" ht="22.5" customHeight="1">
      <c r="A103" s="122"/>
      <c r="B103" s="123"/>
      <c r="C103" s="123"/>
      <c r="D103" s="123"/>
      <c r="E103" s="123"/>
      <c r="F103" s="123"/>
      <c r="G103" s="123"/>
      <c r="H103" s="95" t="s">
        <v>242</v>
      </c>
      <c r="I103" s="136" t="s">
        <v>243</v>
      </c>
      <c r="J103" s="139"/>
      <c r="K103" s="133"/>
      <c r="L103" s="175"/>
      <c r="M103" s="175"/>
      <c r="N103" s="221"/>
      <c r="O103" s="218"/>
      <c r="P103" s="218"/>
      <c r="Q103" s="177"/>
      <c r="R103" s="222"/>
      <c r="S103" s="218"/>
      <c r="T103" s="218"/>
      <c r="U103" s="177"/>
      <c r="V103" s="181"/>
      <c r="W103" s="187"/>
    </row>
    <row r="104" spans="1:23" s="124" customFormat="1">
      <c r="A104" s="122">
        <v>10</v>
      </c>
      <c r="B104" s="123"/>
      <c r="C104" s="123"/>
      <c r="D104" s="123"/>
      <c r="E104" s="123"/>
      <c r="F104" s="123"/>
      <c r="G104" s="123"/>
      <c r="H104" s="119"/>
      <c r="I104" s="212" t="s">
        <v>111</v>
      </c>
      <c r="J104" s="139"/>
      <c r="K104" s="210"/>
      <c r="L104" s="173">
        <v>3174521</v>
      </c>
      <c r="M104" s="173">
        <f>L104</f>
        <v>3174521</v>
      </c>
      <c r="N104" s="221"/>
      <c r="O104" s="218"/>
      <c r="P104" s="218"/>
      <c r="Q104" s="177"/>
      <c r="R104" s="234">
        <f>V104</f>
        <v>34177</v>
      </c>
      <c r="S104" s="218"/>
      <c r="T104" s="218"/>
      <c r="U104" s="177"/>
      <c r="V104" s="185">
        <v>34177</v>
      </c>
      <c r="W104" s="192">
        <f>V104/L104*100</f>
        <v>1.0766033678781775</v>
      </c>
    </row>
    <row r="105" spans="1:23" s="124" customFormat="1" ht="12.75" customHeight="1">
      <c r="A105" s="122"/>
      <c r="B105" s="123"/>
      <c r="C105" s="123"/>
      <c r="D105" s="123"/>
      <c r="E105" s="123"/>
      <c r="F105" s="123"/>
      <c r="G105" s="123"/>
      <c r="H105" s="119"/>
      <c r="I105" s="136" t="s">
        <v>182</v>
      </c>
      <c r="J105" s="139">
        <v>1</v>
      </c>
      <c r="K105" s="133" t="s">
        <v>67</v>
      </c>
      <c r="L105" s="175">
        <f>SUM(N105+O105+P105+Q105)</f>
        <v>8</v>
      </c>
      <c r="M105" s="175">
        <f>SUM(O105+P105+Q105+R105)</f>
        <v>8</v>
      </c>
      <c r="N105" s="221">
        <v>2</v>
      </c>
      <c r="O105" s="218">
        <v>2</v>
      </c>
      <c r="P105" s="218">
        <v>2</v>
      </c>
      <c r="Q105" s="177">
        <v>2</v>
      </c>
      <c r="R105" s="221">
        <v>2</v>
      </c>
      <c r="S105" s="218"/>
      <c r="T105" s="218"/>
      <c r="U105" s="177"/>
      <c r="V105" s="181">
        <f>SUM(R105:U105)</f>
        <v>2</v>
      </c>
      <c r="W105" s="192">
        <f>V105/L105*100</f>
        <v>25</v>
      </c>
    </row>
    <row r="106" spans="1:23" s="124" customFormat="1" ht="12.75" customHeight="1">
      <c r="A106" s="122"/>
      <c r="B106" s="123"/>
      <c r="C106" s="123"/>
      <c r="D106" s="123"/>
      <c r="E106" s="123"/>
      <c r="F106" s="123"/>
      <c r="G106" s="123"/>
      <c r="H106" s="95" t="s">
        <v>244</v>
      </c>
      <c r="I106" s="129" t="s">
        <v>232</v>
      </c>
      <c r="J106" s="139"/>
      <c r="K106" s="133"/>
      <c r="L106" s="175"/>
      <c r="M106" s="175"/>
      <c r="N106" s="221"/>
      <c r="O106" s="218"/>
      <c r="P106" s="218"/>
      <c r="Q106" s="177"/>
      <c r="R106" s="222"/>
      <c r="S106" s="218"/>
      <c r="T106" s="218"/>
      <c r="U106" s="177"/>
      <c r="V106" s="181"/>
      <c r="W106" s="187"/>
    </row>
    <row r="107" spans="1:23" s="124" customFormat="1" ht="12.75" customHeight="1">
      <c r="A107" s="122"/>
      <c r="B107" s="123"/>
      <c r="C107" s="123"/>
      <c r="D107" s="123"/>
      <c r="E107" s="123"/>
      <c r="F107" s="123"/>
      <c r="G107" s="123"/>
      <c r="H107" s="119"/>
      <c r="I107" s="136" t="s">
        <v>183</v>
      </c>
      <c r="J107" s="139">
        <v>2</v>
      </c>
      <c r="K107" s="133" t="s">
        <v>67</v>
      </c>
      <c r="L107" s="175">
        <f>SUM(N107+O107+P107+Q107)</f>
        <v>4</v>
      </c>
      <c r="M107" s="175">
        <f>SUM(O107+P107+Q107+R107)</f>
        <v>4</v>
      </c>
      <c r="N107" s="221">
        <v>1</v>
      </c>
      <c r="O107" s="218">
        <v>1</v>
      </c>
      <c r="P107" s="218">
        <v>1</v>
      </c>
      <c r="Q107" s="177">
        <v>1</v>
      </c>
      <c r="R107" s="221">
        <v>1</v>
      </c>
      <c r="S107" s="218"/>
      <c r="T107" s="218"/>
      <c r="U107" s="177"/>
      <c r="V107" s="181">
        <f>SUM(R107:U107)</f>
        <v>1</v>
      </c>
      <c r="W107" s="192">
        <f>V107/L107*100</f>
        <v>25</v>
      </c>
    </row>
    <row r="108" spans="1:23" s="124" customFormat="1" ht="12.75" customHeight="1">
      <c r="A108" s="122"/>
      <c r="B108" s="123"/>
      <c r="C108" s="123"/>
      <c r="D108" s="123"/>
      <c r="E108" s="123"/>
      <c r="F108" s="123"/>
      <c r="G108" s="123"/>
      <c r="H108" s="119"/>
      <c r="I108" s="136" t="s">
        <v>187</v>
      </c>
      <c r="J108" s="139">
        <v>3</v>
      </c>
      <c r="K108" s="133" t="s">
        <v>67</v>
      </c>
      <c r="L108" s="175">
        <v>3</v>
      </c>
      <c r="M108" s="175">
        <v>3</v>
      </c>
      <c r="N108" s="221">
        <v>1</v>
      </c>
      <c r="O108" s="218">
        <v>0</v>
      </c>
      <c r="P108" s="218">
        <v>2</v>
      </c>
      <c r="Q108" s="177">
        <v>0</v>
      </c>
      <c r="R108" s="221">
        <v>1</v>
      </c>
      <c r="S108" s="218"/>
      <c r="T108" s="218"/>
      <c r="U108" s="177"/>
      <c r="V108" s="181">
        <f>SUM(R108:U108)</f>
        <v>1</v>
      </c>
      <c r="W108" s="192">
        <f>V108/L108*100</f>
        <v>33.333333333333329</v>
      </c>
    </row>
    <row r="109" spans="1:23" s="124" customFormat="1" ht="22.5" customHeight="1">
      <c r="A109" s="122"/>
      <c r="B109" s="123"/>
      <c r="C109" s="123"/>
      <c r="D109" s="123"/>
      <c r="E109" s="123"/>
      <c r="F109" s="123">
        <v>11</v>
      </c>
      <c r="G109" s="123"/>
      <c r="H109" s="119"/>
      <c r="I109" s="136" t="s">
        <v>230</v>
      </c>
      <c r="J109" s="139"/>
      <c r="K109" s="133"/>
      <c r="L109" s="175"/>
      <c r="M109" s="175"/>
      <c r="N109" s="221"/>
      <c r="O109" s="218"/>
      <c r="P109" s="218"/>
      <c r="Q109" s="177"/>
      <c r="R109" s="221"/>
      <c r="S109" s="218"/>
      <c r="T109" s="218"/>
      <c r="U109" s="177"/>
      <c r="V109" s="181"/>
      <c r="W109" s="192"/>
    </row>
    <row r="110" spans="1:23" s="124" customFormat="1" ht="12.75" customHeight="1">
      <c r="A110" s="122"/>
      <c r="B110" s="123"/>
      <c r="C110" s="123"/>
      <c r="D110" s="123"/>
      <c r="E110" s="123"/>
      <c r="F110" s="123"/>
      <c r="G110" s="123">
        <v>1101</v>
      </c>
      <c r="H110" s="119"/>
      <c r="I110" s="136" t="s">
        <v>233</v>
      </c>
      <c r="J110" s="139"/>
      <c r="K110" s="133"/>
      <c r="L110" s="175"/>
      <c r="M110" s="175"/>
      <c r="N110" s="221"/>
      <c r="O110" s="218"/>
      <c r="P110" s="218"/>
      <c r="Q110" s="177"/>
      <c r="R110" s="221"/>
      <c r="S110" s="218"/>
      <c r="T110" s="218"/>
      <c r="U110" s="177"/>
      <c r="V110" s="181"/>
      <c r="W110" s="192"/>
    </row>
    <row r="111" spans="1:23" s="124" customFormat="1" ht="23.25" customHeight="1">
      <c r="A111" s="122"/>
      <c r="B111" s="123"/>
      <c r="C111" s="123"/>
      <c r="D111" s="123"/>
      <c r="E111" s="123"/>
      <c r="F111" s="123"/>
      <c r="G111" s="123"/>
      <c r="H111" s="119">
        <v>1101002</v>
      </c>
      <c r="I111" s="129" t="s">
        <v>245</v>
      </c>
      <c r="J111" s="139"/>
      <c r="K111" s="133"/>
      <c r="L111" s="175"/>
      <c r="M111" s="175"/>
      <c r="N111" s="221"/>
      <c r="O111" s="218"/>
      <c r="P111" s="218"/>
      <c r="Q111" s="177"/>
      <c r="R111" s="221"/>
      <c r="S111" s="218"/>
      <c r="T111" s="218"/>
      <c r="U111" s="177"/>
      <c r="V111" s="181"/>
      <c r="W111" s="192"/>
    </row>
    <row r="112" spans="1:23" s="124" customFormat="1" ht="33" customHeight="1">
      <c r="A112" s="122"/>
      <c r="B112" s="123"/>
      <c r="C112" s="123"/>
      <c r="D112" s="123"/>
      <c r="E112" s="123"/>
      <c r="F112" s="123"/>
      <c r="G112" s="123"/>
      <c r="H112" s="119"/>
      <c r="I112" s="136" t="s">
        <v>184</v>
      </c>
      <c r="J112" s="139">
        <v>4</v>
      </c>
      <c r="K112" s="133" t="s">
        <v>202</v>
      </c>
      <c r="L112" s="175">
        <f>SUM(N112+O112+P112+Q112)</f>
        <v>19</v>
      </c>
      <c r="M112" s="175">
        <f>SUM(O112+P112+Q112+R112)</f>
        <v>19</v>
      </c>
      <c r="N112" s="221">
        <v>3</v>
      </c>
      <c r="O112" s="218">
        <v>6</v>
      </c>
      <c r="P112" s="218">
        <v>6</v>
      </c>
      <c r="Q112" s="177">
        <v>4</v>
      </c>
      <c r="R112" s="221">
        <v>3</v>
      </c>
      <c r="S112" s="218"/>
      <c r="T112" s="218"/>
      <c r="U112" s="177"/>
      <c r="V112" s="181">
        <f>SUM(R112:U112)</f>
        <v>3</v>
      </c>
      <c r="W112" s="192">
        <f>V112/L112*100</f>
        <v>15.789473684210526</v>
      </c>
    </row>
    <row r="113" spans="1:23" s="124" customFormat="1" ht="12.75" customHeight="1" thickBot="1">
      <c r="A113" s="171"/>
      <c r="B113" s="172"/>
      <c r="C113" s="172"/>
      <c r="D113" s="172"/>
      <c r="E113" s="172"/>
      <c r="F113" s="172"/>
      <c r="G113" s="172"/>
      <c r="H113" s="162"/>
      <c r="I113" s="163" t="s">
        <v>186</v>
      </c>
      <c r="J113" s="164"/>
      <c r="K113" s="165" t="s">
        <v>67</v>
      </c>
      <c r="L113" s="230" t="s">
        <v>137</v>
      </c>
      <c r="M113" s="230" t="s">
        <v>137</v>
      </c>
      <c r="N113" s="228"/>
      <c r="O113" s="229"/>
      <c r="P113" s="229"/>
      <c r="Q113" s="178"/>
      <c r="R113" s="228"/>
      <c r="S113" s="229"/>
      <c r="T113" s="229"/>
      <c r="U113" s="178"/>
      <c r="V113" s="182">
        <f>SUM(R113:U113)</f>
        <v>0</v>
      </c>
      <c r="W113" s="198">
        <v>0</v>
      </c>
    </row>
    <row r="114" spans="1:23" s="124" customFormat="1" ht="13.5" thickBot="1">
      <c r="A114" s="267" t="s">
        <v>254</v>
      </c>
      <c r="B114" s="268"/>
      <c r="C114" s="268"/>
      <c r="D114" s="268"/>
      <c r="E114" s="268"/>
      <c r="F114" s="268"/>
      <c r="G114" s="268"/>
      <c r="H114" s="268"/>
      <c r="I114" s="269"/>
      <c r="J114" s="154">
        <v>43</v>
      </c>
      <c r="K114" s="155"/>
      <c r="L114" s="199">
        <f>SUM(L21:L22,L26:L28,L32:L37,L41:L51,L61:L64,L68:L70,L75:L76,L77:L82,L93:L96,L105:L108,L112)</f>
        <v>225932576</v>
      </c>
      <c r="M114" s="199">
        <f>SUM(M21:M22,M26:M28,M32:M37,M41:M51,M61:M64,M68:M70,M75:M76,M77:M82,M93:M96,M105:M108,M112)</f>
        <v>225932576</v>
      </c>
      <c r="N114" s="231">
        <f t="shared" ref="N114:V114" si="13">SUM(N21:N22,N26:N28,N32:N37,N41:N51,N61:N64,N68:N70,N75:N76,N77:N82,N93:N96,N105:N108,N112)</f>
        <v>222</v>
      </c>
      <c r="O114" s="232">
        <f t="shared" si="13"/>
        <v>259</v>
      </c>
      <c r="P114" s="232">
        <f t="shared" si="13"/>
        <v>322</v>
      </c>
      <c r="Q114" s="233">
        <f t="shared" si="13"/>
        <v>303</v>
      </c>
      <c r="R114" s="231">
        <f t="shared" si="13"/>
        <v>33640311</v>
      </c>
      <c r="S114" s="232">
        <f t="shared" si="13"/>
        <v>0</v>
      </c>
      <c r="T114" s="232">
        <f t="shared" si="13"/>
        <v>0</v>
      </c>
      <c r="U114" s="233">
        <f t="shared" si="13"/>
        <v>0</v>
      </c>
      <c r="V114" s="199">
        <f t="shared" si="13"/>
        <v>877837</v>
      </c>
      <c r="W114" s="199">
        <f>V114/L114*100</f>
        <v>0.38853936671797162</v>
      </c>
    </row>
    <row r="115" spans="1:23">
      <c r="A115" s="50"/>
      <c r="B115" s="50"/>
      <c r="C115" s="50"/>
      <c r="D115" s="50"/>
      <c r="E115" s="50"/>
      <c r="F115" s="50"/>
      <c r="G115" s="50"/>
      <c r="H115" s="78"/>
      <c r="I115" s="51"/>
      <c r="J115" s="74"/>
      <c r="K115" s="50"/>
      <c r="L115" s="52"/>
      <c r="M115" s="52"/>
      <c r="N115" s="53"/>
      <c r="O115" s="53"/>
      <c r="P115" s="53"/>
      <c r="Q115" s="53"/>
      <c r="R115" s="78"/>
      <c r="S115" s="110"/>
      <c r="T115" s="111"/>
      <c r="U115" s="111"/>
      <c r="V115" s="112"/>
      <c r="W115" s="113"/>
    </row>
    <row r="116" spans="1:23">
      <c r="A116" s="50"/>
      <c r="B116" s="50"/>
      <c r="C116" s="50"/>
      <c r="D116" s="50"/>
      <c r="E116" s="50"/>
      <c r="F116" s="50"/>
      <c r="G116" s="50"/>
      <c r="H116" s="78"/>
      <c r="I116" s="101" t="s">
        <v>143</v>
      </c>
      <c r="J116" s="74"/>
      <c r="K116" s="50"/>
      <c r="L116" s="52"/>
      <c r="M116" s="52"/>
      <c r="N116" s="53"/>
      <c r="O116" s="53"/>
      <c r="P116" s="53"/>
      <c r="Q116" s="53"/>
      <c r="R116" s="78"/>
      <c r="S116" s="110"/>
      <c r="T116" s="111"/>
      <c r="U116" s="111"/>
      <c r="V116" s="112"/>
      <c r="W116" s="113"/>
    </row>
    <row r="118" spans="1:23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</sheetData>
  <mergeCells count="30">
    <mergeCell ref="O1:Q1"/>
    <mergeCell ref="A4:Q4"/>
    <mergeCell ref="I10:I12"/>
    <mergeCell ref="M5:W5"/>
    <mergeCell ref="G7:H7"/>
    <mergeCell ref="I8:W8"/>
    <mergeCell ref="I9:W9"/>
    <mergeCell ref="D11:D12"/>
    <mergeCell ref="F11:F12"/>
    <mergeCell ref="A10:H10"/>
    <mergeCell ref="K10:K12"/>
    <mergeCell ref="B11:B12"/>
    <mergeCell ref="G11:G12"/>
    <mergeCell ref="H11:H12"/>
    <mergeCell ref="R11:U11"/>
    <mergeCell ref="L10:U10"/>
    <mergeCell ref="A114:I114"/>
    <mergeCell ref="B8:G8"/>
    <mergeCell ref="B9:D9"/>
    <mergeCell ref="E9:G9"/>
    <mergeCell ref="A2:W2"/>
    <mergeCell ref="A6:W6"/>
    <mergeCell ref="A3:W3"/>
    <mergeCell ref="N11:Q11"/>
    <mergeCell ref="M11:M12"/>
    <mergeCell ref="J10:J12"/>
    <mergeCell ref="C11:C12"/>
    <mergeCell ref="V10:V12"/>
    <mergeCell ref="W10:W12"/>
    <mergeCell ref="L11:L12"/>
  </mergeCells>
  <printOptions horizontalCentered="1"/>
  <pageMargins left="0" right="0" top="0.78740157480314965" bottom="0.78740157480314965" header="0.31496062992125984" footer="0.31496062992125984"/>
  <pageSetup scale="66" fitToHeight="6" orientation="landscape" horizontalDpi="300" verticalDpi="300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POA 2013 GLOBAL</vt:lpstr>
      <vt:lpstr>POA 1ER. TRIM 2013 GLOBAL </vt:lpstr>
      <vt:lpstr>'POA 1ER. TRIM 2013 GLOBAL '!Área_de_impresión</vt:lpstr>
      <vt:lpstr>'POA 2013 GLOBAL'!Área_de_impresión</vt:lpstr>
      <vt:lpstr>'POA 1ER. TRIM 2013 GLOBAL '!Títulos_a_imprimir</vt:lpstr>
      <vt:lpstr>'POA 2013 GLOBAL'!Títulos_a_imprimir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leticia.castillo</cp:lastModifiedBy>
  <cp:lastPrinted>2014-05-23T00:22:06Z</cp:lastPrinted>
  <dcterms:created xsi:type="dcterms:W3CDTF">1999-04-27T18:26:38Z</dcterms:created>
  <dcterms:modified xsi:type="dcterms:W3CDTF">2014-05-24T01:20:26Z</dcterms:modified>
</cp:coreProperties>
</file>