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Formato POA 2016" sheetId="1" r:id="rId1"/>
  </sheets>
  <definedNames>
    <definedName name="_xlnm.Print_Area" localSheetId="0">'Formato POA 2016'!$A$1:$O$78</definedName>
    <definedName name="_xlnm.Print_Titles" localSheetId="0">'Formato POA 2016'!$3:$4</definedName>
  </definedNames>
  <calcPr fullCalcOnLoad="1"/>
</workbook>
</file>

<file path=xl/sharedStrings.xml><?xml version="1.0" encoding="utf-8"?>
<sst xmlns="http://schemas.openxmlformats.org/spreadsheetml/2006/main" count="180" uniqueCount="121">
  <si>
    <t>Proceso</t>
  </si>
  <si>
    <t>Información Programática</t>
  </si>
  <si>
    <t>Eje Rector</t>
  </si>
  <si>
    <t>Reto</t>
  </si>
  <si>
    <t>Estrategia</t>
  </si>
  <si>
    <t>Prog. Estatal</t>
  </si>
  <si>
    <t>Indicador</t>
  </si>
  <si>
    <t>Descripción</t>
  </si>
  <si>
    <t>Unidad de Medida</t>
  </si>
  <si>
    <t>Programado</t>
  </si>
  <si>
    <t>Alcanzado</t>
  </si>
  <si>
    <t>% Avance Anual</t>
  </si>
  <si>
    <t>Meta Anual</t>
  </si>
  <si>
    <t>I TRIM</t>
  </si>
  <si>
    <t>II TRIM</t>
  </si>
  <si>
    <t>III TRIM</t>
  </si>
  <si>
    <t>IV TRIM</t>
  </si>
  <si>
    <t>Unidad Ejecutora</t>
  </si>
  <si>
    <t>Total de indicadores</t>
  </si>
  <si>
    <t>% Avance Acumulado</t>
  </si>
  <si>
    <t>Unidad Responsable</t>
  </si>
  <si>
    <t>*Frecuencia de medición</t>
  </si>
  <si>
    <t>* En función de la frecuencia de medición se presentará o no la ficha técnica del indicador.</t>
  </si>
  <si>
    <t xml:space="preserve">Trimestre: </t>
  </si>
  <si>
    <t>1ero.</t>
  </si>
  <si>
    <t>8X1</t>
  </si>
  <si>
    <t>0I1</t>
  </si>
  <si>
    <t>Desarrollo de las capacidades técnicas y operativas de los organismos operadores de agua del estado</t>
  </si>
  <si>
    <t>Aprovechamiento y distribución del agua</t>
  </si>
  <si>
    <t>Sonora y ciudades con calidad de vida</t>
  </si>
  <si>
    <t>Dirección General de Desarrollo y Fortalecimiento Institucional</t>
  </si>
  <si>
    <t>Distribuir el agua de manera eficiente y equitativa entre los diferentes usos y usuarios, estableciendo un equilibrio tal que considere las diferencias y la prioridad que los beneficios sociales debieran tener sobre los económicos.</t>
  </si>
  <si>
    <t>Estudios Tarifarios</t>
  </si>
  <si>
    <t>Servicio de desazolve a redes de alcantarillado sanitario</t>
  </si>
  <si>
    <t>Asesoria administrativa y financiera a organismos operadores</t>
  </si>
  <si>
    <t>Capacitación</t>
  </si>
  <si>
    <t>Servicio de video inspección a redes</t>
  </si>
  <si>
    <t>Sistema de Gestión</t>
  </si>
  <si>
    <t>0J4</t>
  </si>
  <si>
    <t>Visitas de inspección a espacios de cultura del agua</t>
  </si>
  <si>
    <t>Levantamiento y actualización de equipo</t>
  </si>
  <si>
    <t>Capacitacion de cultura del agua</t>
  </si>
  <si>
    <t>Cultura del Agua</t>
  </si>
  <si>
    <t>Estudio</t>
  </si>
  <si>
    <t>Servicio de Mantenimiento</t>
  </si>
  <si>
    <t>Visita</t>
  </si>
  <si>
    <t>Taller</t>
  </si>
  <si>
    <t>Encuesta</t>
  </si>
  <si>
    <t>Taller escolar</t>
  </si>
  <si>
    <t>Programa de Cultura del Agua</t>
  </si>
  <si>
    <t>01S</t>
  </si>
  <si>
    <t>Programa Cultura del Agua</t>
  </si>
  <si>
    <t>Eventos de Cultura del Agua</t>
  </si>
  <si>
    <t>Reproducción de material didáctico y de difusión</t>
  </si>
  <si>
    <t>Área</t>
  </si>
  <si>
    <t>Acción</t>
  </si>
  <si>
    <t>Pieza</t>
  </si>
  <si>
    <t>Suministro e instalación de micro medidores</t>
  </si>
  <si>
    <t>03A</t>
  </si>
  <si>
    <t>Suministro e instalación de micro medidores Cananea</t>
  </si>
  <si>
    <t>Micromedidor</t>
  </si>
  <si>
    <t>Trimestral</t>
  </si>
  <si>
    <t>Anual</t>
  </si>
  <si>
    <t>8X2</t>
  </si>
  <si>
    <t>Impulso al abastecimiento y calidad del agua</t>
  </si>
  <si>
    <t>Dirección General de Infraestructura Hidráulica Urbana</t>
  </si>
  <si>
    <t>0JA</t>
  </si>
  <si>
    <t>Elaboración de estudios y obras de infraestructura hidráulica</t>
  </si>
  <si>
    <t>Índice de cumplimiento en acciones encaminadas a la infraestructura Hidráulica</t>
  </si>
  <si>
    <t>Índice de cobertura del servicio de agua potable</t>
  </si>
  <si>
    <t>Índice de cumplimiento en la construcción de infraestructura de agua potable</t>
  </si>
  <si>
    <t>Índice de cloración para desinfección del agua de uso doméstico</t>
  </si>
  <si>
    <t>Índice de cumplimiento de la construcción de infraestructura para drenaje y alcantarillado</t>
  </si>
  <si>
    <t>Índice de cobertura de drenaje en el Estado</t>
  </si>
  <si>
    <t>Índice de cumplimiento en las acciones encaminadas a la infraestructura hidráulica</t>
  </si>
  <si>
    <t>Construcción de Infraestructura de agua potable</t>
  </si>
  <si>
    <t>01Q</t>
  </si>
  <si>
    <t>Construcción de Infraestructura para alcantarillado y saneamiento</t>
  </si>
  <si>
    <t>01T</t>
  </si>
  <si>
    <t>Elaboración de estudios y proyectos para obras de infraestructura hidráulica</t>
  </si>
  <si>
    <t>01U</t>
  </si>
  <si>
    <t>Porcentaje</t>
  </si>
  <si>
    <t>Sistema de agua potable</t>
  </si>
  <si>
    <t>Construcción / Obra</t>
  </si>
  <si>
    <t>Proyecto</t>
  </si>
  <si>
    <t>Comisión Estatal del Agua</t>
  </si>
  <si>
    <t>8X3</t>
  </si>
  <si>
    <t>Dirección General de Infraestructura Hidroagrícola</t>
  </si>
  <si>
    <t>0J3</t>
  </si>
  <si>
    <t>Infraestructura Hidroagrícola</t>
  </si>
  <si>
    <t>Obras de infraestructura de agua potable y alcantarillado en comunidades indígenas</t>
  </si>
  <si>
    <t>01V</t>
  </si>
  <si>
    <t>Índice de cumplimiento en el programa de recopilación de información para la ejecución de las obras</t>
  </si>
  <si>
    <t>Índice de cumplimiento en el programa de construcción de obras para agua potable y alcantarillado</t>
  </si>
  <si>
    <t>01W</t>
  </si>
  <si>
    <t>Mejoramiento de cuencas</t>
  </si>
  <si>
    <t>039</t>
  </si>
  <si>
    <t>Protección a centros de población</t>
  </si>
  <si>
    <t>Habitantes beneficiados</t>
  </si>
  <si>
    <t>8X4</t>
  </si>
  <si>
    <t>Dirección General de Administración y Finanzas</t>
  </si>
  <si>
    <t>0CQ</t>
  </si>
  <si>
    <t>Gestión administrativa y financiera de la Comisión Estatal del Agua</t>
  </si>
  <si>
    <t>Apoyo administrativo</t>
  </si>
  <si>
    <t>Apoyo económico a organismos operadores</t>
  </si>
  <si>
    <t>Gestión</t>
  </si>
  <si>
    <t>8X5</t>
  </si>
  <si>
    <t>Dirección General de Costos, Concursos y Contratos</t>
  </si>
  <si>
    <t>0J6</t>
  </si>
  <si>
    <t>Licitación de Obras, Servicios relacionados con la obra, Adquisiciones, Servicios y Arrendamientos</t>
  </si>
  <si>
    <t>Convenio, suspensión de trabajos o terminación anticipada del contrato de Obras, Servicios relacionados con la obra, Adquisiciones, Servicios y Arrendamientos</t>
  </si>
  <si>
    <t>Revisión de precios unitarios de conceptos no previstos en el catálogo de conceptos del contrato</t>
  </si>
  <si>
    <t>0JM</t>
  </si>
  <si>
    <t>0JP</t>
  </si>
  <si>
    <t>Realización de convenios, suspensión de trabajos o terminación anticipada del contrato de obras, servicios relacionados con la obra, adquisiciones, servicios y arrendamientos</t>
  </si>
  <si>
    <t>Realización de contratos</t>
  </si>
  <si>
    <t>Contrato</t>
  </si>
  <si>
    <t>Documento</t>
  </si>
  <si>
    <t>Institucionalizar las políticas para un mejor aprovechamiento y distribución del agua</t>
  </si>
  <si>
    <t>Fortalecer el abastecimiento de agua y acceso a servicios de agua potable, alcantarillado y saneamiento, así como para la producción agrícola</t>
  </si>
  <si>
    <t>Lograr el manejo integral y sustentable del agua en cuencas y acuíferos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</si>
</sst>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9" fontId="2" fillId="0" borderId="17" xfId="53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9" fontId="2" fillId="0" borderId="10" xfId="53" applyFont="1" applyBorder="1" applyAlignment="1">
      <alignment vertical="center"/>
    </xf>
    <xf numFmtId="16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9" fontId="2" fillId="0" borderId="20" xfId="53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/>
    </xf>
    <xf numFmtId="9" fontId="2" fillId="0" borderId="10" xfId="53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left" vertical="center"/>
    </xf>
    <xf numFmtId="164" fontId="2" fillId="0" borderId="20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horizontal="justify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textRotation="90" wrapText="1"/>
    </xf>
    <xf numFmtId="0" fontId="6" fillId="33" borderId="17" xfId="0" applyFont="1" applyFill="1" applyBorder="1" applyAlignment="1">
      <alignment horizontal="center" vertical="center" textRotation="90" wrapText="1"/>
    </xf>
    <xf numFmtId="0" fontId="6" fillId="33" borderId="16" xfId="0" applyFont="1" applyFill="1" applyBorder="1" applyAlignment="1">
      <alignment horizontal="center" vertical="center" textRotation="90"/>
    </xf>
    <xf numFmtId="0" fontId="2" fillId="33" borderId="16" xfId="0" applyFont="1" applyFill="1" applyBorder="1" applyAlignment="1">
      <alignment horizontal="center" vertical="center" textRotation="90"/>
    </xf>
    <xf numFmtId="0" fontId="2" fillId="33" borderId="16" xfId="0" applyFont="1" applyFill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33" borderId="16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tabSelected="1" view="pageLayout" zoomScale="110" zoomScaleNormal="120" zoomScalePageLayoutView="110" workbookViewId="0" topLeftCell="A1">
      <selection activeCell="H46" sqref="H46"/>
    </sheetView>
  </sheetViews>
  <sheetFormatPr defaultColWidth="11.421875" defaultRowHeight="15"/>
  <cols>
    <col min="1" max="1" width="3.7109375" style="16" customWidth="1"/>
    <col min="2" max="3" width="2.8515625" style="16" customWidth="1"/>
    <col min="4" max="4" width="4.140625" style="16" customWidth="1"/>
    <col min="5" max="5" width="2.8515625" style="16" customWidth="1"/>
    <col min="6" max="6" width="3.421875" style="16" customWidth="1"/>
    <col min="7" max="7" width="2.8515625" style="63" customWidth="1"/>
    <col min="8" max="8" width="47.00390625" style="64" customWidth="1"/>
    <col min="9" max="9" width="12.7109375" style="15" customWidth="1"/>
    <col min="10" max="10" width="8.8515625" style="16" customWidth="1"/>
    <col min="11" max="15" width="6.8515625" style="15" customWidth="1"/>
    <col min="16" max="19" width="6.140625" style="15" hidden="1" customWidth="1"/>
    <col min="20" max="20" width="6.7109375" style="15" hidden="1" customWidth="1"/>
    <col min="21" max="21" width="6.57421875" style="15" hidden="1" customWidth="1"/>
    <col min="22" max="16384" width="11.421875" style="15" customWidth="1"/>
  </cols>
  <sheetData>
    <row r="1" spans="1:21" ht="24" customHeight="1" thickBot="1">
      <c r="A1" s="2" t="s">
        <v>20</v>
      </c>
      <c r="B1" s="3"/>
      <c r="C1" s="4"/>
      <c r="D1" s="5"/>
      <c r="E1" s="6"/>
      <c r="F1" s="6"/>
      <c r="G1" s="7"/>
      <c r="H1" s="8" t="s">
        <v>85</v>
      </c>
      <c r="I1" s="9"/>
      <c r="J1" s="10"/>
      <c r="K1" s="9"/>
      <c r="L1" s="9"/>
      <c r="M1" s="9"/>
      <c r="N1" s="9"/>
      <c r="O1" s="11"/>
      <c r="P1" s="12"/>
      <c r="Q1" s="12"/>
      <c r="R1" s="12"/>
      <c r="S1" s="13" t="s">
        <v>23</v>
      </c>
      <c r="T1" s="13"/>
      <c r="U1" s="14" t="s">
        <v>24</v>
      </c>
    </row>
    <row r="2" spans="1:21" ht="15">
      <c r="A2" s="16" t="s">
        <v>1</v>
      </c>
      <c r="B2" s="17"/>
      <c r="C2" s="17"/>
      <c r="D2" s="17"/>
      <c r="E2" s="17"/>
      <c r="F2" s="17"/>
      <c r="G2" s="18"/>
      <c r="H2" s="17"/>
      <c r="K2" s="19"/>
      <c r="L2" s="19"/>
      <c r="M2" s="19"/>
      <c r="N2" s="19"/>
      <c r="P2" s="19"/>
      <c r="Q2" s="19"/>
      <c r="R2" s="19"/>
      <c r="S2" s="19"/>
      <c r="T2" s="20"/>
      <c r="U2" s="20"/>
    </row>
    <row r="3" spans="1:21" ht="16.5" customHeight="1">
      <c r="A3" s="66" t="s">
        <v>17</v>
      </c>
      <c r="B3" s="66" t="s">
        <v>2</v>
      </c>
      <c r="C3" s="68" t="s">
        <v>3</v>
      </c>
      <c r="D3" s="68" t="s">
        <v>4</v>
      </c>
      <c r="E3" s="66" t="s">
        <v>5</v>
      </c>
      <c r="F3" s="68" t="s">
        <v>0</v>
      </c>
      <c r="G3" s="69" t="s">
        <v>6</v>
      </c>
      <c r="H3" s="73" t="s">
        <v>7</v>
      </c>
      <c r="I3" s="66" t="s">
        <v>8</v>
      </c>
      <c r="J3" s="70" t="s">
        <v>21</v>
      </c>
      <c r="K3" s="65" t="s">
        <v>9</v>
      </c>
      <c r="L3" s="65"/>
      <c r="M3" s="65"/>
      <c r="N3" s="65"/>
      <c r="O3" s="65"/>
      <c r="P3" s="65" t="s">
        <v>10</v>
      </c>
      <c r="Q3" s="65"/>
      <c r="R3" s="65"/>
      <c r="S3" s="65"/>
      <c r="T3" s="66" t="s">
        <v>19</v>
      </c>
      <c r="U3" s="66" t="s">
        <v>11</v>
      </c>
    </row>
    <row r="4" spans="1:21" s="19" customFormat="1" ht="39" customHeight="1">
      <c r="A4" s="66"/>
      <c r="B4" s="66"/>
      <c r="C4" s="68"/>
      <c r="D4" s="68"/>
      <c r="E4" s="66"/>
      <c r="F4" s="68"/>
      <c r="G4" s="69"/>
      <c r="H4" s="73"/>
      <c r="I4" s="66"/>
      <c r="J4" s="70"/>
      <c r="K4" s="21" t="s">
        <v>12</v>
      </c>
      <c r="L4" s="22" t="s">
        <v>13</v>
      </c>
      <c r="M4" s="22" t="s">
        <v>14</v>
      </c>
      <c r="N4" s="22" t="s">
        <v>15</v>
      </c>
      <c r="O4" s="22" t="s">
        <v>16</v>
      </c>
      <c r="P4" s="22" t="s">
        <v>13</v>
      </c>
      <c r="Q4" s="22" t="s">
        <v>14</v>
      </c>
      <c r="R4" s="22" t="s">
        <v>15</v>
      </c>
      <c r="S4" s="22" t="s">
        <v>16</v>
      </c>
      <c r="T4" s="67"/>
      <c r="U4" s="67"/>
    </row>
    <row r="5" spans="1:21" s="16" customFormat="1" ht="11.25">
      <c r="A5" s="23" t="s">
        <v>25</v>
      </c>
      <c r="B5" s="23"/>
      <c r="C5" s="23"/>
      <c r="D5" s="23"/>
      <c r="E5" s="23"/>
      <c r="F5" s="23"/>
      <c r="G5" s="24"/>
      <c r="H5" s="25" t="s">
        <v>30</v>
      </c>
      <c r="I5" s="26"/>
      <c r="J5" s="26"/>
      <c r="K5" s="24"/>
      <c r="L5" s="24"/>
      <c r="M5" s="24"/>
      <c r="N5" s="24"/>
      <c r="O5" s="24"/>
      <c r="P5" s="24"/>
      <c r="Q5" s="24"/>
      <c r="R5" s="24"/>
      <c r="S5" s="27"/>
      <c r="T5" s="28">
        <f>IF(L5=0,"",((P5+Q5+R5+S5)/L5))</f>
      </c>
      <c r="U5" s="28">
        <f>IF(K5=0,"",(P5+Q5+R5+S5)/K5)</f>
      </c>
    </row>
    <row r="6" spans="1:21" s="16" customFormat="1" ht="11.25">
      <c r="A6" s="29"/>
      <c r="B6" s="29">
        <v>2</v>
      </c>
      <c r="C6" s="29"/>
      <c r="D6" s="29"/>
      <c r="E6" s="29"/>
      <c r="F6" s="29"/>
      <c r="G6" s="30"/>
      <c r="H6" s="31" t="s">
        <v>29</v>
      </c>
      <c r="I6" s="32"/>
      <c r="J6" s="32"/>
      <c r="K6" s="30"/>
      <c r="L6" s="30"/>
      <c r="M6" s="30"/>
      <c r="N6" s="30"/>
      <c r="O6" s="30"/>
      <c r="P6" s="30"/>
      <c r="Q6" s="30"/>
      <c r="R6" s="30"/>
      <c r="S6" s="33"/>
      <c r="T6" s="34">
        <f>IF(L6=0,"",((P6+Q6+R6+S6)/L6))</f>
      </c>
      <c r="U6" s="34">
        <f>IF(K6=0,"",(P6+Q6+R6+S6)/K6)</f>
      </c>
    </row>
    <row r="7" spans="1:21" s="16" customFormat="1" ht="22.5">
      <c r="A7" s="29"/>
      <c r="B7" s="29"/>
      <c r="C7" s="29">
        <v>7</v>
      </c>
      <c r="D7" s="29"/>
      <c r="E7" s="29"/>
      <c r="F7" s="29"/>
      <c r="G7" s="30"/>
      <c r="H7" s="31" t="s">
        <v>118</v>
      </c>
      <c r="I7" s="32"/>
      <c r="J7" s="32"/>
      <c r="K7" s="30"/>
      <c r="L7" s="30"/>
      <c r="M7" s="30"/>
      <c r="N7" s="30"/>
      <c r="O7" s="30"/>
      <c r="P7" s="30"/>
      <c r="Q7" s="30"/>
      <c r="R7" s="30"/>
      <c r="S7" s="33"/>
      <c r="T7" s="34">
        <f>IF(L7=0,"",((P7+Q7+R7+S7)/L7))</f>
      </c>
      <c r="U7" s="34">
        <f>IF(K7=0,"",(P7+Q7+R7+S7)/K7)</f>
      </c>
    </row>
    <row r="8" spans="1:21" s="16" customFormat="1" ht="45">
      <c r="A8" s="29"/>
      <c r="B8" s="29"/>
      <c r="C8" s="29"/>
      <c r="D8" s="29">
        <v>7.1</v>
      </c>
      <c r="E8" s="35"/>
      <c r="F8" s="29"/>
      <c r="G8" s="30"/>
      <c r="H8" s="31" t="s">
        <v>31</v>
      </c>
      <c r="I8" s="36"/>
      <c r="J8" s="36"/>
      <c r="K8" s="30"/>
      <c r="L8" s="36"/>
      <c r="M8" s="36"/>
      <c r="N8" s="36"/>
      <c r="O8" s="36"/>
      <c r="P8" s="36"/>
      <c r="Q8" s="36"/>
      <c r="R8" s="36"/>
      <c r="S8" s="37"/>
      <c r="T8" s="34">
        <f>IF(L8=0,"",((P8+Q8+R8+S8)/L8))</f>
      </c>
      <c r="U8" s="34">
        <f>IF(K8=0,"",(P8+Q8+R8+S8)/K8)</f>
      </c>
    </row>
    <row r="9" spans="1:21" s="16" customFormat="1" ht="11.25">
      <c r="A9" s="29"/>
      <c r="B9" s="29"/>
      <c r="C9" s="29"/>
      <c r="D9" s="29"/>
      <c r="E9" s="29">
        <v>54</v>
      </c>
      <c r="F9" s="29"/>
      <c r="G9" s="30"/>
      <c r="H9" s="31" t="s">
        <v>28</v>
      </c>
      <c r="I9" s="36"/>
      <c r="J9" s="36"/>
      <c r="K9" s="30"/>
      <c r="L9" s="36"/>
      <c r="M9" s="36"/>
      <c r="N9" s="36"/>
      <c r="O9" s="36"/>
      <c r="P9" s="36"/>
      <c r="Q9" s="36"/>
      <c r="R9" s="36"/>
      <c r="S9" s="37"/>
      <c r="T9" s="34">
        <f>IF(L9=0,"",((P9+Q9+R9+S9)/L9))</f>
      </c>
      <c r="U9" s="34">
        <f>IF(K9=0,"",(P9+Q9+R9+S9)/K9)</f>
      </c>
    </row>
    <row r="10" spans="1:21" s="16" customFormat="1" ht="22.5">
      <c r="A10" s="29"/>
      <c r="B10" s="29"/>
      <c r="C10" s="29"/>
      <c r="D10" s="29"/>
      <c r="E10" s="29"/>
      <c r="F10" s="29" t="s">
        <v>26</v>
      </c>
      <c r="G10" s="30"/>
      <c r="H10" s="31" t="s">
        <v>27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3"/>
      <c r="T10" s="34">
        <f>IF(L10=0,"",((P10+Q10+R10+S10)/L10))</f>
      </c>
      <c r="U10" s="34">
        <f>IF(K10=0,"",(P10+Q10+R10+S10)/K10)</f>
      </c>
    </row>
    <row r="11" spans="1:21" s="16" customFormat="1" ht="11.25">
      <c r="A11" s="29"/>
      <c r="B11" s="29"/>
      <c r="C11" s="29"/>
      <c r="D11" s="29"/>
      <c r="E11" s="29"/>
      <c r="F11" s="29"/>
      <c r="G11" s="38">
        <v>1</v>
      </c>
      <c r="H11" s="1" t="s">
        <v>32</v>
      </c>
      <c r="I11" s="39" t="s">
        <v>43</v>
      </c>
      <c r="J11" s="29" t="s">
        <v>61</v>
      </c>
      <c r="K11" s="40">
        <v>8</v>
      </c>
      <c r="L11" s="41">
        <v>0</v>
      </c>
      <c r="M11" s="41">
        <v>0</v>
      </c>
      <c r="N11" s="41">
        <v>0</v>
      </c>
      <c r="O11" s="41">
        <v>8</v>
      </c>
      <c r="P11" s="42">
        <v>0</v>
      </c>
      <c r="Q11" s="36"/>
      <c r="R11" s="36"/>
      <c r="S11" s="37"/>
      <c r="T11" s="34">
        <v>0</v>
      </c>
      <c r="U11" s="34">
        <f aca="true" t="shared" si="0" ref="U11:U16">P11/K11</f>
        <v>0</v>
      </c>
    </row>
    <row r="12" spans="1:21" s="16" customFormat="1" ht="22.5">
      <c r="A12" s="29"/>
      <c r="B12" s="29"/>
      <c r="C12" s="29"/>
      <c r="D12" s="29"/>
      <c r="E12" s="29"/>
      <c r="F12" s="29"/>
      <c r="G12" s="38">
        <v>2</v>
      </c>
      <c r="H12" s="1" t="s">
        <v>33</v>
      </c>
      <c r="I12" s="39" t="s">
        <v>44</v>
      </c>
      <c r="J12" s="29" t="s">
        <v>61</v>
      </c>
      <c r="K12" s="40">
        <v>27</v>
      </c>
      <c r="L12" s="41">
        <v>6</v>
      </c>
      <c r="M12" s="41">
        <v>6</v>
      </c>
      <c r="N12" s="41">
        <v>6</v>
      </c>
      <c r="O12" s="41">
        <v>9</v>
      </c>
      <c r="P12" s="40">
        <v>6</v>
      </c>
      <c r="Q12" s="36"/>
      <c r="R12" s="36"/>
      <c r="S12" s="37"/>
      <c r="T12" s="34">
        <f>P12/L12</f>
        <v>1</v>
      </c>
      <c r="U12" s="34">
        <f t="shared" si="0"/>
        <v>0.2222222222222222</v>
      </c>
    </row>
    <row r="13" spans="1:21" s="16" customFormat="1" ht="11.25">
      <c r="A13" s="29"/>
      <c r="B13" s="43"/>
      <c r="C13" s="43"/>
      <c r="D13" s="43"/>
      <c r="E13" s="43"/>
      <c r="F13" s="43"/>
      <c r="G13" s="38">
        <v>3</v>
      </c>
      <c r="H13" s="1" t="s">
        <v>34</v>
      </c>
      <c r="I13" s="39" t="s">
        <v>45</v>
      </c>
      <c r="J13" s="29" t="s">
        <v>61</v>
      </c>
      <c r="K13" s="40">
        <v>18</v>
      </c>
      <c r="L13" s="41">
        <v>4</v>
      </c>
      <c r="M13" s="41">
        <v>4</v>
      </c>
      <c r="N13" s="41">
        <v>4</v>
      </c>
      <c r="O13" s="41">
        <v>6</v>
      </c>
      <c r="P13" s="40">
        <v>4</v>
      </c>
      <c r="Q13" s="36"/>
      <c r="R13" s="36"/>
      <c r="S13" s="37"/>
      <c r="T13" s="34">
        <f>P13/L13</f>
        <v>1</v>
      </c>
      <c r="U13" s="34">
        <f t="shared" si="0"/>
        <v>0.2222222222222222</v>
      </c>
    </row>
    <row r="14" spans="1:21" s="16" customFormat="1" ht="11.25">
      <c r="A14" s="29"/>
      <c r="B14" s="43"/>
      <c r="C14" s="44"/>
      <c r="D14" s="44"/>
      <c r="E14" s="44"/>
      <c r="F14" s="44"/>
      <c r="G14" s="38">
        <v>4</v>
      </c>
      <c r="H14" s="1" t="s">
        <v>35</v>
      </c>
      <c r="I14" s="39" t="s">
        <v>46</v>
      </c>
      <c r="J14" s="29" t="s">
        <v>61</v>
      </c>
      <c r="K14" s="40">
        <v>14</v>
      </c>
      <c r="L14" s="41">
        <v>4</v>
      </c>
      <c r="M14" s="41">
        <v>3</v>
      </c>
      <c r="N14" s="41">
        <v>3</v>
      </c>
      <c r="O14" s="41">
        <v>4</v>
      </c>
      <c r="P14" s="40">
        <v>4</v>
      </c>
      <c r="Q14" s="36"/>
      <c r="R14" s="36"/>
      <c r="S14" s="37"/>
      <c r="T14" s="34">
        <f>P14/L14</f>
        <v>1</v>
      </c>
      <c r="U14" s="34">
        <f t="shared" si="0"/>
        <v>0.2857142857142857</v>
      </c>
    </row>
    <row r="15" spans="1:21" s="16" customFormat="1" ht="22.5">
      <c r="A15" s="29"/>
      <c r="B15" s="43"/>
      <c r="C15" s="44"/>
      <c r="D15" s="44"/>
      <c r="E15" s="44"/>
      <c r="F15" s="44"/>
      <c r="G15" s="38">
        <v>5</v>
      </c>
      <c r="H15" s="1" t="s">
        <v>36</v>
      </c>
      <c r="I15" s="39" t="s">
        <v>44</v>
      </c>
      <c r="J15" s="29" t="s">
        <v>61</v>
      </c>
      <c r="K15" s="40">
        <v>8</v>
      </c>
      <c r="L15" s="41">
        <v>2</v>
      </c>
      <c r="M15" s="41">
        <v>2</v>
      </c>
      <c r="N15" s="41">
        <v>2</v>
      </c>
      <c r="O15" s="41">
        <v>2</v>
      </c>
      <c r="P15" s="40">
        <v>2</v>
      </c>
      <c r="Q15" s="36"/>
      <c r="R15" s="36"/>
      <c r="S15" s="37"/>
      <c r="T15" s="34">
        <f>P15/L15</f>
        <v>1</v>
      </c>
      <c r="U15" s="34">
        <f t="shared" si="0"/>
        <v>0.25</v>
      </c>
    </row>
    <row r="16" spans="1:21" s="16" customFormat="1" ht="11.25">
      <c r="A16" s="29"/>
      <c r="B16" s="43"/>
      <c r="C16" s="43"/>
      <c r="D16" s="43"/>
      <c r="E16" s="29"/>
      <c r="F16" s="29"/>
      <c r="G16" s="38">
        <v>6</v>
      </c>
      <c r="H16" s="1" t="s">
        <v>37</v>
      </c>
      <c r="I16" s="39" t="s">
        <v>47</v>
      </c>
      <c r="J16" s="29" t="s">
        <v>61</v>
      </c>
      <c r="K16" s="40">
        <v>72</v>
      </c>
      <c r="L16" s="41">
        <v>30</v>
      </c>
      <c r="M16" s="41">
        <v>42</v>
      </c>
      <c r="N16" s="41">
        <v>0</v>
      </c>
      <c r="O16" s="41">
        <v>0</v>
      </c>
      <c r="P16" s="40">
        <v>30</v>
      </c>
      <c r="Q16" s="36"/>
      <c r="R16" s="36"/>
      <c r="S16" s="37"/>
      <c r="T16" s="34">
        <f>P16/L16</f>
        <v>1</v>
      </c>
      <c r="U16" s="34">
        <f t="shared" si="0"/>
        <v>0.4166666666666667</v>
      </c>
    </row>
    <row r="17" spans="1:21" s="16" customFormat="1" ht="11.25">
      <c r="A17" s="29"/>
      <c r="B17" s="29"/>
      <c r="C17" s="29"/>
      <c r="D17" s="29"/>
      <c r="E17" s="29"/>
      <c r="F17" s="29" t="s">
        <v>38</v>
      </c>
      <c r="G17" s="30"/>
      <c r="H17" s="31" t="s">
        <v>42</v>
      </c>
      <c r="I17" s="36"/>
      <c r="J17" s="36"/>
      <c r="K17" s="40"/>
      <c r="L17" s="40"/>
      <c r="M17" s="40"/>
      <c r="N17" s="40"/>
      <c r="O17" s="40"/>
      <c r="P17" s="45"/>
      <c r="Q17" s="36"/>
      <c r="R17" s="36"/>
      <c r="S17" s="37"/>
      <c r="T17" s="34">
        <f>IF(L17=0,"",((P18+Q17+R17+S17)/L17))</f>
      </c>
      <c r="U17" s="34">
        <f>IF(K17=0,"",(P18+Q17+R17+S17)/K17)</f>
      </c>
    </row>
    <row r="18" spans="1:21" s="16" customFormat="1" ht="11.25">
      <c r="A18" s="29"/>
      <c r="B18" s="29"/>
      <c r="C18" s="29"/>
      <c r="D18" s="29"/>
      <c r="E18" s="29"/>
      <c r="F18" s="29"/>
      <c r="G18" s="30">
        <v>7</v>
      </c>
      <c r="H18" s="1" t="s">
        <v>39</v>
      </c>
      <c r="I18" s="29" t="s">
        <v>45</v>
      </c>
      <c r="J18" s="29" t="s">
        <v>61</v>
      </c>
      <c r="K18" s="40">
        <v>17</v>
      </c>
      <c r="L18" s="40">
        <v>4</v>
      </c>
      <c r="M18" s="40">
        <v>4</v>
      </c>
      <c r="N18" s="40">
        <v>4</v>
      </c>
      <c r="O18" s="40">
        <v>5</v>
      </c>
      <c r="P18" s="40">
        <v>4</v>
      </c>
      <c r="Q18" s="36"/>
      <c r="R18" s="36"/>
      <c r="S18" s="37"/>
      <c r="T18" s="34">
        <f>P18/L18</f>
        <v>1</v>
      </c>
      <c r="U18" s="34">
        <f>P18/K18</f>
        <v>0.23529411764705882</v>
      </c>
    </row>
    <row r="19" spans="1:21" s="16" customFormat="1" ht="11.25">
      <c r="A19" s="29"/>
      <c r="B19" s="29"/>
      <c r="C19" s="29"/>
      <c r="D19" s="29"/>
      <c r="E19" s="29"/>
      <c r="F19" s="29"/>
      <c r="G19" s="30">
        <v>8</v>
      </c>
      <c r="H19" s="1" t="s">
        <v>40</v>
      </c>
      <c r="I19" s="29" t="s">
        <v>45</v>
      </c>
      <c r="J19" s="29" t="s">
        <v>61</v>
      </c>
      <c r="K19" s="40">
        <v>26</v>
      </c>
      <c r="L19" s="40">
        <v>6</v>
      </c>
      <c r="M19" s="40">
        <v>6</v>
      </c>
      <c r="N19" s="40">
        <v>6</v>
      </c>
      <c r="O19" s="40">
        <v>8</v>
      </c>
      <c r="P19" s="40">
        <v>6</v>
      </c>
      <c r="Q19" s="36"/>
      <c r="R19" s="36"/>
      <c r="S19" s="37"/>
      <c r="T19" s="34">
        <f>P19/L19</f>
        <v>1</v>
      </c>
      <c r="U19" s="34">
        <f>P19/K19</f>
        <v>0.23076923076923078</v>
      </c>
    </row>
    <row r="20" spans="1:21" s="16" customFormat="1" ht="11.25">
      <c r="A20" s="29"/>
      <c r="B20" s="29"/>
      <c r="C20" s="29"/>
      <c r="D20" s="29"/>
      <c r="E20" s="29"/>
      <c r="F20" s="29"/>
      <c r="G20" s="30">
        <v>9</v>
      </c>
      <c r="H20" s="1" t="s">
        <v>41</v>
      </c>
      <c r="I20" s="29" t="s">
        <v>48</v>
      </c>
      <c r="J20" s="29" t="s">
        <v>61</v>
      </c>
      <c r="K20" s="40">
        <v>8</v>
      </c>
      <c r="L20" s="40">
        <v>2</v>
      </c>
      <c r="M20" s="40">
        <v>2</v>
      </c>
      <c r="N20" s="40">
        <v>2</v>
      </c>
      <c r="O20" s="40">
        <v>2</v>
      </c>
      <c r="P20" s="40">
        <v>2</v>
      </c>
      <c r="Q20" s="36"/>
      <c r="R20" s="36"/>
      <c r="S20" s="37"/>
      <c r="T20" s="34">
        <f>P20/L20</f>
        <v>1</v>
      </c>
      <c r="U20" s="34">
        <f>P20/K20</f>
        <v>0.25</v>
      </c>
    </row>
    <row r="21" spans="1:21" s="16" customFormat="1" ht="11.25">
      <c r="A21" s="29"/>
      <c r="B21" s="29"/>
      <c r="C21" s="29"/>
      <c r="D21" s="29"/>
      <c r="E21" s="29"/>
      <c r="F21" s="29" t="s">
        <v>50</v>
      </c>
      <c r="G21" s="30"/>
      <c r="H21" s="31" t="s">
        <v>49</v>
      </c>
      <c r="I21" s="36"/>
      <c r="J21" s="36"/>
      <c r="K21" s="40"/>
      <c r="L21" s="40"/>
      <c r="M21" s="40"/>
      <c r="N21" s="40"/>
      <c r="O21" s="40"/>
      <c r="P21" s="45"/>
      <c r="Q21" s="36"/>
      <c r="R21" s="36"/>
      <c r="S21" s="37"/>
      <c r="T21" s="34">
        <f>IF(L21=0,"",((P23+Q21+R21+S21)/L21))</f>
      </c>
      <c r="U21" s="34"/>
    </row>
    <row r="22" spans="1:21" s="16" customFormat="1" ht="11.25">
      <c r="A22" s="29"/>
      <c r="B22" s="29"/>
      <c r="C22" s="29"/>
      <c r="D22" s="29"/>
      <c r="E22" s="29"/>
      <c r="F22" s="29"/>
      <c r="G22" s="30">
        <v>10</v>
      </c>
      <c r="H22" s="1" t="s">
        <v>51</v>
      </c>
      <c r="I22" s="29" t="s">
        <v>54</v>
      </c>
      <c r="J22" s="29" t="s">
        <v>62</v>
      </c>
      <c r="K22" s="40">
        <v>20</v>
      </c>
      <c r="L22" s="40">
        <v>0</v>
      </c>
      <c r="M22" s="40">
        <v>0</v>
      </c>
      <c r="N22" s="40">
        <v>0</v>
      </c>
      <c r="O22" s="40">
        <v>20</v>
      </c>
      <c r="P22" s="40">
        <v>0</v>
      </c>
      <c r="Q22" s="36"/>
      <c r="R22" s="36"/>
      <c r="S22" s="37"/>
      <c r="T22" s="34">
        <v>0</v>
      </c>
      <c r="U22" s="34">
        <f>P22/K22</f>
        <v>0</v>
      </c>
    </row>
    <row r="23" spans="1:21" s="16" customFormat="1" ht="11.25">
      <c r="A23" s="29"/>
      <c r="B23" s="29"/>
      <c r="C23" s="29"/>
      <c r="D23" s="29"/>
      <c r="E23" s="29"/>
      <c r="F23" s="29"/>
      <c r="G23" s="30">
        <v>11</v>
      </c>
      <c r="H23" s="1" t="s">
        <v>52</v>
      </c>
      <c r="I23" s="29" t="s">
        <v>55</v>
      </c>
      <c r="J23" s="29" t="s">
        <v>61</v>
      </c>
      <c r="K23" s="40">
        <v>4</v>
      </c>
      <c r="L23" s="40">
        <v>1</v>
      </c>
      <c r="M23" s="40">
        <v>1</v>
      </c>
      <c r="N23" s="40">
        <v>1</v>
      </c>
      <c r="O23" s="40">
        <v>1</v>
      </c>
      <c r="P23" s="46">
        <v>0</v>
      </c>
      <c r="Q23" s="47"/>
      <c r="R23" s="47"/>
      <c r="S23" s="48"/>
      <c r="T23" s="49">
        <f>P23/L23</f>
        <v>0</v>
      </c>
      <c r="U23" s="49">
        <f>P23/K23</f>
        <v>0</v>
      </c>
    </row>
    <row r="24" spans="1:21" s="16" customFormat="1" ht="11.25">
      <c r="A24" s="29"/>
      <c r="B24" s="29"/>
      <c r="C24" s="29"/>
      <c r="D24" s="29"/>
      <c r="E24" s="29"/>
      <c r="F24" s="29"/>
      <c r="G24" s="30">
        <v>12</v>
      </c>
      <c r="H24" s="1" t="s">
        <v>53</v>
      </c>
      <c r="I24" s="29" t="s">
        <v>56</v>
      </c>
      <c r="J24" s="29" t="s">
        <v>61</v>
      </c>
      <c r="K24" s="40">
        <v>8000</v>
      </c>
      <c r="L24" s="40">
        <v>2000</v>
      </c>
      <c r="M24" s="40">
        <v>2000</v>
      </c>
      <c r="N24" s="40">
        <v>2000</v>
      </c>
      <c r="O24" s="40">
        <v>2000</v>
      </c>
      <c r="P24" s="40">
        <v>2000</v>
      </c>
      <c r="Q24" s="36"/>
      <c r="R24" s="36"/>
      <c r="S24" s="37"/>
      <c r="T24" s="34">
        <f>P24/L24</f>
        <v>1</v>
      </c>
      <c r="U24" s="34">
        <f>P24/K24</f>
        <v>0.25</v>
      </c>
    </row>
    <row r="25" spans="1:21" s="16" customFormat="1" ht="11.25">
      <c r="A25" s="29"/>
      <c r="B25" s="29"/>
      <c r="C25" s="29"/>
      <c r="D25" s="29"/>
      <c r="E25" s="29"/>
      <c r="F25" s="29" t="s">
        <v>58</v>
      </c>
      <c r="G25" s="30"/>
      <c r="H25" s="31" t="s">
        <v>57</v>
      </c>
      <c r="I25" s="36"/>
      <c r="J25" s="36"/>
      <c r="K25" s="40"/>
      <c r="L25" s="40"/>
      <c r="M25" s="40"/>
      <c r="N25" s="40"/>
      <c r="O25" s="40"/>
      <c r="P25" s="45"/>
      <c r="Q25" s="36"/>
      <c r="R25" s="36"/>
      <c r="S25" s="37"/>
      <c r="T25" s="34">
        <f>IF(L26=0,"",((#REF!+Q25+R25+S25)/L26))</f>
      </c>
      <c r="U25" s="34"/>
    </row>
    <row r="26" spans="1:21" s="16" customFormat="1" ht="11.25">
      <c r="A26" s="29"/>
      <c r="B26" s="29"/>
      <c r="C26" s="29"/>
      <c r="D26" s="29"/>
      <c r="E26" s="29"/>
      <c r="F26" s="29"/>
      <c r="G26" s="30">
        <v>13</v>
      </c>
      <c r="H26" s="1" t="s">
        <v>59</v>
      </c>
      <c r="I26" s="36" t="s">
        <v>60</v>
      </c>
      <c r="J26" s="36" t="s">
        <v>62</v>
      </c>
      <c r="K26" s="40">
        <v>2500</v>
      </c>
      <c r="L26" s="40">
        <v>0</v>
      </c>
      <c r="M26" s="40">
        <v>0</v>
      </c>
      <c r="N26" s="40">
        <v>0</v>
      </c>
      <c r="O26" s="40">
        <v>2500</v>
      </c>
      <c r="P26" s="40">
        <v>0</v>
      </c>
      <c r="Q26" s="36"/>
      <c r="R26" s="36"/>
      <c r="S26" s="37"/>
      <c r="T26" s="34">
        <v>0</v>
      </c>
      <c r="U26" s="34">
        <f>P26/K26</f>
        <v>0</v>
      </c>
    </row>
    <row r="27" spans="1:21" s="51" customFormat="1" ht="11.25">
      <c r="A27" s="29" t="s">
        <v>63</v>
      </c>
      <c r="B27" s="29"/>
      <c r="C27" s="29"/>
      <c r="D27" s="29"/>
      <c r="E27" s="29"/>
      <c r="F27" s="29"/>
      <c r="G27" s="30"/>
      <c r="H27" s="50" t="s">
        <v>65</v>
      </c>
      <c r="I27" s="36"/>
      <c r="J27" s="36"/>
      <c r="K27" s="30"/>
      <c r="L27" s="36"/>
      <c r="M27" s="36"/>
      <c r="N27" s="36"/>
      <c r="O27" s="36"/>
      <c r="P27" s="36"/>
      <c r="Q27" s="36"/>
      <c r="R27" s="36"/>
      <c r="S27" s="37"/>
      <c r="T27" s="34"/>
      <c r="U27" s="34"/>
    </row>
    <row r="28" spans="1:21" s="51" customFormat="1" ht="11.25">
      <c r="A28" s="29"/>
      <c r="B28" s="29">
        <v>2</v>
      </c>
      <c r="C28" s="29"/>
      <c r="D28" s="29"/>
      <c r="E28" s="29"/>
      <c r="F28" s="29"/>
      <c r="G28" s="30"/>
      <c r="H28" s="39" t="s">
        <v>29</v>
      </c>
      <c r="I28" s="39"/>
      <c r="J28" s="39"/>
      <c r="K28" s="39"/>
      <c r="L28" s="36"/>
      <c r="M28" s="36"/>
      <c r="N28" s="36"/>
      <c r="O28" s="36"/>
      <c r="P28" s="36"/>
      <c r="Q28" s="36"/>
      <c r="R28" s="36"/>
      <c r="S28" s="37"/>
      <c r="T28" s="34"/>
      <c r="U28" s="34"/>
    </row>
    <row r="29" spans="1:21" s="51" customFormat="1" ht="11.25">
      <c r="A29" s="29"/>
      <c r="B29" s="29"/>
      <c r="C29" s="29">
        <v>8</v>
      </c>
      <c r="D29" s="29"/>
      <c r="E29" s="29"/>
      <c r="F29" s="29"/>
      <c r="G29" s="30"/>
      <c r="H29" s="39" t="s">
        <v>64</v>
      </c>
      <c r="I29" s="39"/>
      <c r="J29" s="39"/>
      <c r="K29" s="39"/>
      <c r="L29" s="36"/>
      <c r="M29" s="36"/>
      <c r="N29" s="36"/>
      <c r="O29" s="36"/>
      <c r="P29" s="36"/>
      <c r="Q29" s="36"/>
      <c r="R29" s="36"/>
      <c r="S29" s="37"/>
      <c r="T29" s="34"/>
      <c r="U29" s="34"/>
    </row>
    <row r="30" spans="1:21" s="51" customFormat="1" ht="33.75">
      <c r="A30" s="29"/>
      <c r="B30" s="29"/>
      <c r="C30" s="29"/>
      <c r="D30" s="29">
        <v>8.1</v>
      </c>
      <c r="E30" s="35"/>
      <c r="F30" s="29"/>
      <c r="G30" s="30"/>
      <c r="H30" s="39" t="s">
        <v>119</v>
      </c>
      <c r="I30" s="39"/>
      <c r="J30" s="39"/>
      <c r="K30" s="39"/>
      <c r="L30" s="36"/>
      <c r="M30" s="36"/>
      <c r="N30" s="36"/>
      <c r="O30" s="36"/>
      <c r="P30" s="36"/>
      <c r="Q30" s="36"/>
      <c r="R30" s="36"/>
      <c r="S30" s="37"/>
      <c r="T30" s="34"/>
      <c r="U30" s="34"/>
    </row>
    <row r="31" spans="1:21" s="51" customFormat="1" ht="11.25">
      <c r="A31" s="29"/>
      <c r="B31" s="29"/>
      <c r="C31" s="29"/>
      <c r="D31" s="29"/>
      <c r="E31" s="29">
        <v>54</v>
      </c>
      <c r="F31" s="29"/>
      <c r="G31" s="30"/>
      <c r="H31" s="39" t="s">
        <v>28</v>
      </c>
      <c r="I31" s="39"/>
      <c r="J31" s="39"/>
      <c r="K31" s="39"/>
      <c r="L31" s="36"/>
      <c r="M31" s="36"/>
      <c r="N31" s="36"/>
      <c r="O31" s="36"/>
      <c r="P31" s="36"/>
      <c r="Q31" s="36"/>
      <c r="R31" s="36"/>
      <c r="S31" s="37"/>
      <c r="T31" s="34"/>
      <c r="U31" s="34"/>
    </row>
    <row r="32" spans="1:21" s="16" customFormat="1" ht="11.25">
      <c r="A32" s="52"/>
      <c r="B32" s="52"/>
      <c r="C32" s="52"/>
      <c r="D32" s="52"/>
      <c r="E32" s="52"/>
      <c r="F32" s="52" t="s">
        <v>66</v>
      </c>
      <c r="G32" s="53"/>
      <c r="H32" s="54" t="s">
        <v>67</v>
      </c>
      <c r="I32" s="55"/>
      <c r="J32" s="55"/>
      <c r="K32" s="55"/>
      <c r="L32" s="47"/>
      <c r="M32" s="47"/>
      <c r="N32" s="47"/>
      <c r="O32" s="47"/>
      <c r="P32" s="36"/>
      <c r="Q32" s="36"/>
      <c r="R32" s="36"/>
      <c r="S32" s="37"/>
      <c r="T32" s="34"/>
      <c r="U32" s="34"/>
    </row>
    <row r="33" spans="1:21" s="16" customFormat="1" ht="22.5">
      <c r="A33" s="29"/>
      <c r="B33" s="29"/>
      <c r="C33" s="29"/>
      <c r="D33" s="29"/>
      <c r="E33" s="29"/>
      <c r="F33" s="29"/>
      <c r="G33" s="30">
        <v>1</v>
      </c>
      <c r="H33" s="1" t="s">
        <v>68</v>
      </c>
      <c r="I33" s="39" t="s">
        <v>55</v>
      </c>
      <c r="J33" s="39" t="s">
        <v>61</v>
      </c>
      <c r="K33" s="39">
        <v>4</v>
      </c>
      <c r="L33" s="36">
        <v>1</v>
      </c>
      <c r="M33" s="36">
        <v>1</v>
      </c>
      <c r="N33" s="36">
        <v>1</v>
      </c>
      <c r="O33" s="36">
        <v>1</v>
      </c>
      <c r="P33" s="36">
        <v>1</v>
      </c>
      <c r="Q33" s="36"/>
      <c r="R33" s="36"/>
      <c r="S33" s="37"/>
      <c r="T33" s="34">
        <f>P33/L33</f>
        <v>1</v>
      </c>
      <c r="U33" s="34">
        <f>P33/K33</f>
        <v>0.25</v>
      </c>
    </row>
    <row r="34" spans="1:21" s="16" customFormat="1" ht="11.25">
      <c r="A34" s="29"/>
      <c r="B34" s="29"/>
      <c r="C34" s="29"/>
      <c r="D34" s="29"/>
      <c r="E34" s="29"/>
      <c r="F34" s="29" t="s">
        <v>76</v>
      </c>
      <c r="G34" s="30"/>
      <c r="H34" s="1" t="s">
        <v>75</v>
      </c>
      <c r="I34" s="39"/>
      <c r="J34" s="39"/>
      <c r="K34" s="45"/>
      <c r="L34" s="36"/>
      <c r="M34" s="36"/>
      <c r="N34" s="36"/>
      <c r="O34" s="36"/>
      <c r="P34" s="36"/>
      <c r="Q34" s="36"/>
      <c r="R34" s="36"/>
      <c r="S34" s="37"/>
      <c r="T34" s="34"/>
      <c r="U34" s="34"/>
    </row>
    <row r="35" spans="1:21" s="16" customFormat="1" ht="11.25">
      <c r="A35" s="29"/>
      <c r="B35" s="29"/>
      <c r="C35" s="29"/>
      <c r="D35" s="29"/>
      <c r="E35" s="29"/>
      <c r="F35" s="29"/>
      <c r="G35" s="30">
        <v>2</v>
      </c>
      <c r="H35" s="1" t="s">
        <v>69</v>
      </c>
      <c r="I35" s="39" t="s">
        <v>81</v>
      </c>
      <c r="J35" s="39" t="s">
        <v>62</v>
      </c>
      <c r="K35" s="39">
        <v>97</v>
      </c>
      <c r="L35" s="36">
        <v>0</v>
      </c>
      <c r="M35" s="36">
        <v>0</v>
      </c>
      <c r="N35" s="36">
        <v>0</v>
      </c>
      <c r="O35" s="36">
        <v>97</v>
      </c>
      <c r="P35" s="36">
        <v>0</v>
      </c>
      <c r="Q35" s="36"/>
      <c r="R35" s="36"/>
      <c r="S35" s="37"/>
      <c r="T35" s="34">
        <v>0</v>
      </c>
      <c r="U35" s="34">
        <f>P35/K35</f>
        <v>0</v>
      </c>
    </row>
    <row r="36" spans="1:21" s="16" customFormat="1" ht="22.5">
      <c r="A36" s="29"/>
      <c r="B36" s="29"/>
      <c r="C36" s="29"/>
      <c r="D36" s="29"/>
      <c r="E36" s="29"/>
      <c r="F36" s="29"/>
      <c r="G36" s="30">
        <v>3</v>
      </c>
      <c r="H36" s="1" t="s">
        <v>70</v>
      </c>
      <c r="I36" s="39" t="s">
        <v>82</v>
      </c>
      <c r="J36" s="39" t="s">
        <v>62</v>
      </c>
      <c r="K36" s="39">
        <v>11</v>
      </c>
      <c r="L36" s="36">
        <v>0</v>
      </c>
      <c r="M36" s="36">
        <v>0</v>
      </c>
      <c r="N36" s="36">
        <v>0</v>
      </c>
      <c r="O36" s="36">
        <v>11</v>
      </c>
      <c r="P36" s="36">
        <v>0</v>
      </c>
      <c r="Q36" s="36"/>
      <c r="R36" s="36"/>
      <c r="S36" s="37"/>
      <c r="T36" s="34">
        <v>0</v>
      </c>
      <c r="U36" s="34">
        <f>P36/K36</f>
        <v>0</v>
      </c>
    </row>
    <row r="37" spans="1:21" s="16" customFormat="1" ht="11.25">
      <c r="A37" s="29"/>
      <c r="B37" s="29"/>
      <c r="C37" s="29"/>
      <c r="D37" s="29"/>
      <c r="E37" s="29"/>
      <c r="F37" s="29"/>
      <c r="G37" s="30">
        <v>4</v>
      </c>
      <c r="H37" s="1" t="s">
        <v>71</v>
      </c>
      <c r="I37" s="39" t="s">
        <v>81</v>
      </c>
      <c r="J37" s="39" t="s">
        <v>62</v>
      </c>
      <c r="K37" s="39">
        <v>98</v>
      </c>
      <c r="L37" s="36">
        <v>0</v>
      </c>
      <c r="M37" s="36">
        <v>0</v>
      </c>
      <c r="N37" s="36">
        <v>0</v>
      </c>
      <c r="O37" s="36">
        <v>98</v>
      </c>
      <c r="P37" s="36">
        <v>0</v>
      </c>
      <c r="Q37" s="36"/>
      <c r="R37" s="36"/>
      <c r="S37" s="37"/>
      <c r="T37" s="34">
        <v>0</v>
      </c>
      <c r="U37" s="34">
        <f>P37/K37</f>
        <v>0</v>
      </c>
    </row>
    <row r="38" spans="1:21" s="16" customFormat="1" ht="11.25">
      <c r="A38" s="29"/>
      <c r="B38" s="29"/>
      <c r="C38" s="29"/>
      <c r="D38" s="29"/>
      <c r="E38" s="29"/>
      <c r="F38" s="29" t="s">
        <v>78</v>
      </c>
      <c r="G38" s="30"/>
      <c r="H38" s="1" t="s">
        <v>77</v>
      </c>
      <c r="I38" s="39"/>
      <c r="J38" s="39"/>
      <c r="K38" s="45"/>
      <c r="L38" s="36"/>
      <c r="M38" s="36"/>
      <c r="N38" s="36"/>
      <c r="O38" s="36"/>
      <c r="P38" s="36"/>
      <c r="Q38" s="36"/>
      <c r="R38" s="36"/>
      <c r="S38" s="37"/>
      <c r="T38" s="34"/>
      <c r="U38" s="34"/>
    </row>
    <row r="39" spans="1:21" s="16" customFormat="1" ht="22.5">
      <c r="A39" s="29"/>
      <c r="B39" s="29"/>
      <c r="C39" s="29"/>
      <c r="D39" s="29"/>
      <c r="E39" s="29"/>
      <c r="F39" s="29"/>
      <c r="G39" s="30">
        <v>5</v>
      </c>
      <c r="H39" s="1" t="s">
        <v>72</v>
      </c>
      <c r="I39" s="39" t="s">
        <v>83</v>
      </c>
      <c r="J39" s="39" t="s">
        <v>62</v>
      </c>
      <c r="K39" s="39">
        <v>7</v>
      </c>
      <c r="L39" s="36">
        <v>0</v>
      </c>
      <c r="M39" s="36">
        <v>0</v>
      </c>
      <c r="N39" s="36">
        <v>0</v>
      </c>
      <c r="O39" s="36">
        <v>7</v>
      </c>
      <c r="P39" s="36">
        <v>0</v>
      </c>
      <c r="Q39" s="36"/>
      <c r="R39" s="36"/>
      <c r="S39" s="37"/>
      <c r="T39" s="34">
        <v>0</v>
      </c>
      <c r="U39" s="34">
        <f>P39/K39</f>
        <v>0</v>
      </c>
    </row>
    <row r="40" spans="1:21" s="16" customFormat="1" ht="11.25">
      <c r="A40" s="29"/>
      <c r="B40" s="29"/>
      <c r="C40" s="29"/>
      <c r="D40" s="29"/>
      <c r="E40" s="29"/>
      <c r="F40" s="29"/>
      <c r="G40" s="30">
        <v>6</v>
      </c>
      <c r="H40" s="1" t="s">
        <v>73</v>
      </c>
      <c r="I40" s="39" t="s">
        <v>81</v>
      </c>
      <c r="J40" s="39" t="s">
        <v>62</v>
      </c>
      <c r="K40" s="39">
        <v>91</v>
      </c>
      <c r="L40" s="36">
        <v>0</v>
      </c>
      <c r="M40" s="36">
        <v>0</v>
      </c>
      <c r="N40" s="36">
        <v>0</v>
      </c>
      <c r="O40" s="36">
        <v>31</v>
      </c>
      <c r="P40" s="47">
        <v>0</v>
      </c>
      <c r="Q40" s="47"/>
      <c r="R40" s="47"/>
      <c r="S40" s="47"/>
      <c r="T40" s="49">
        <v>0</v>
      </c>
      <c r="U40" s="49">
        <f>P40/K40</f>
        <v>0</v>
      </c>
    </row>
    <row r="41" spans="1:21" s="16" customFormat="1" ht="22.5">
      <c r="A41" s="29"/>
      <c r="B41" s="29"/>
      <c r="C41" s="29"/>
      <c r="D41" s="29"/>
      <c r="E41" s="29"/>
      <c r="F41" s="29" t="s">
        <v>80</v>
      </c>
      <c r="G41" s="30"/>
      <c r="H41" s="1" t="s">
        <v>79</v>
      </c>
      <c r="I41" s="39"/>
      <c r="J41" s="39"/>
      <c r="K41" s="36"/>
      <c r="L41" s="36"/>
      <c r="M41" s="36"/>
      <c r="N41" s="36"/>
      <c r="O41" s="36"/>
      <c r="P41" s="36"/>
      <c r="Q41" s="36"/>
      <c r="R41" s="36"/>
      <c r="S41" s="36"/>
      <c r="T41" s="34"/>
      <c r="U41" s="34"/>
    </row>
    <row r="42" spans="1:21" s="16" customFormat="1" ht="22.5">
      <c r="A42" s="29"/>
      <c r="B42" s="29"/>
      <c r="C42" s="29"/>
      <c r="D42" s="29"/>
      <c r="E42" s="29"/>
      <c r="F42" s="29"/>
      <c r="G42" s="30">
        <v>7</v>
      </c>
      <c r="H42" s="1" t="s">
        <v>74</v>
      </c>
      <c r="I42" s="39" t="s">
        <v>84</v>
      </c>
      <c r="J42" s="39" t="s">
        <v>62</v>
      </c>
      <c r="K42" s="39">
        <v>9</v>
      </c>
      <c r="L42" s="36">
        <v>0</v>
      </c>
      <c r="M42" s="36">
        <v>0</v>
      </c>
      <c r="N42" s="36">
        <v>0</v>
      </c>
      <c r="O42" s="36">
        <v>9</v>
      </c>
      <c r="P42" s="36">
        <v>0</v>
      </c>
      <c r="Q42" s="36"/>
      <c r="R42" s="36"/>
      <c r="S42" s="36"/>
      <c r="T42" s="34">
        <v>0</v>
      </c>
      <c r="U42" s="34">
        <f>P42/K42</f>
        <v>0</v>
      </c>
    </row>
    <row r="43" spans="1:21" s="16" customFormat="1" ht="11.25">
      <c r="A43" s="29" t="s">
        <v>86</v>
      </c>
      <c r="B43" s="29"/>
      <c r="C43" s="29"/>
      <c r="D43" s="29"/>
      <c r="E43" s="29"/>
      <c r="F43" s="29"/>
      <c r="G43" s="30"/>
      <c r="H43" s="50" t="s">
        <v>87</v>
      </c>
      <c r="I43" s="36"/>
      <c r="J43" s="36"/>
      <c r="K43" s="30"/>
      <c r="L43" s="36"/>
      <c r="M43" s="36"/>
      <c r="N43" s="36"/>
      <c r="O43" s="36"/>
      <c r="P43" s="36"/>
      <c r="Q43" s="36"/>
      <c r="R43" s="36"/>
      <c r="S43" s="36"/>
      <c r="T43" s="34">
        <f>IF(L43=0,"",((P43+Q43+R43+S43)/L43))</f>
      </c>
      <c r="U43" s="34">
        <f aca="true" t="shared" si="1" ref="U43:U48">IF(K43=0,"",(P43+Q43+R43+S43)/K43)</f>
      </c>
    </row>
    <row r="44" spans="1:21" s="16" customFormat="1" ht="11.25">
      <c r="A44" s="29"/>
      <c r="B44" s="29">
        <v>2</v>
      </c>
      <c r="C44" s="29"/>
      <c r="D44" s="29"/>
      <c r="E44" s="29"/>
      <c r="F44" s="29"/>
      <c r="G44" s="30"/>
      <c r="H44" s="39" t="s">
        <v>29</v>
      </c>
      <c r="I44" s="36"/>
      <c r="J44" s="36"/>
      <c r="K44" s="30"/>
      <c r="L44" s="36"/>
      <c r="M44" s="36"/>
      <c r="N44" s="36"/>
      <c r="O44" s="36"/>
      <c r="P44" s="36"/>
      <c r="Q44" s="36"/>
      <c r="R44" s="36"/>
      <c r="S44" s="36"/>
      <c r="T44" s="34">
        <f>IF(L44=0,"",((P44+Q44+R44+S44)/L44))</f>
      </c>
      <c r="U44" s="34">
        <f t="shared" si="1"/>
      </c>
    </row>
    <row r="45" spans="1:21" s="16" customFormat="1" ht="11.25">
      <c r="A45" s="29"/>
      <c r="B45" s="29"/>
      <c r="C45" s="29">
        <v>8</v>
      </c>
      <c r="D45" s="29"/>
      <c r="E45" s="29"/>
      <c r="F45" s="29"/>
      <c r="G45" s="30"/>
      <c r="H45" s="39" t="s">
        <v>64</v>
      </c>
      <c r="I45" s="36"/>
      <c r="J45" s="36"/>
      <c r="K45" s="30"/>
      <c r="L45" s="36"/>
      <c r="M45" s="36"/>
      <c r="N45" s="36"/>
      <c r="O45" s="36"/>
      <c r="P45" s="36"/>
      <c r="Q45" s="36"/>
      <c r="R45" s="36"/>
      <c r="S45" s="36"/>
      <c r="T45" s="34">
        <f>IF(L45=0,"",((P45+Q45+R45+S45)/L45))</f>
      </c>
      <c r="U45" s="34">
        <f t="shared" si="1"/>
      </c>
    </row>
    <row r="46" spans="1:21" s="16" customFormat="1" ht="33.75">
      <c r="A46" s="29"/>
      <c r="B46" s="29"/>
      <c r="C46" s="29"/>
      <c r="D46" s="29">
        <v>8.1</v>
      </c>
      <c r="E46" s="35"/>
      <c r="F46" s="29"/>
      <c r="G46" s="30"/>
      <c r="H46" s="39" t="s">
        <v>119</v>
      </c>
      <c r="I46" s="36"/>
      <c r="J46" s="36"/>
      <c r="K46" s="30"/>
      <c r="L46" s="36"/>
      <c r="M46" s="36"/>
      <c r="N46" s="36"/>
      <c r="O46" s="36"/>
      <c r="P46" s="36"/>
      <c r="Q46" s="36"/>
      <c r="R46" s="36"/>
      <c r="S46" s="36"/>
      <c r="T46" s="34">
        <f>IF(L46=0,"",((P46+Q46+R46+S46)/L46))</f>
      </c>
      <c r="U46" s="34">
        <f t="shared" si="1"/>
      </c>
    </row>
    <row r="47" spans="1:21" s="16" customFormat="1" ht="11.25">
      <c r="A47" s="29"/>
      <c r="B47" s="29"/>
      <c r="C47" s="29"/>
      <c r="D47" s="29"/>
      <c r="E47" s="29">
        <v>54</v>
      </c>
      <c r="F47" s="29"/>
      <c r="G47" s="30"/>
      <c r="H47" s="39" t="s">
        <v>28</v>
      </c>
      <c r="I47" s="36"/>
      <c r="J47" s="36"/>
      <c r="K47" s="30"/>
      <c r="L47" s="36"/>
      <c r="M47" s="36"/>
      <c r="N47" s="36"/>
      <c r="O47" s="36"/>
      <c r="P47" s="36"/>
      <c r="Q47" s="36"/>
      <c r="R47" s="36"/>
      <c r="S47" s="36"/>
      <c r="T47" s="34">
        <f>IF(L47=0,"",((P47+Q47+R47+S47)/L47))</f>
      </c>
      <c r="U47" s="34">
        <f t="shared" si="1"/>
      </c>
    </row>
    <row r="48" spans="1:21" s="16" customFormat="1" ht="11.25">
      <c r="A48" s="29"/>
      <c r="B48" s="29"/>
      <c r="C48" s="29"/>
      <c r="D48" s="29"/>
      <c r="E48" s="29"/>
      <c r="F48" s="29" t="s">
        <v>88</v>
      </c>
      <c r="G48" s="30"/>
      <c r="H48" s="1" t="s">
        <v>89</v>
      </c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4">
        <f t="shared" si="1"/>
      </c>
    </row>
    <row r="49" spans="1:21" s="16" customFormat="1" ht="22.5">
      <c r="A49" s="29"/>
      <c r="B49" s="29"/>
      <c r="C49" s="29"/>
      <c r="D49" s="29"/>
      <c r="E49" s="29"/>
      <c r="F49" s="29"/>
      <c r="G49" s="30">
        <v>1</v>
      </c>
      <c r="H49" s="56" t="s">
        <v>92</v>
      </c>
      <c r="I49" s="36" t="s">
        <v>55</v>
      </c>
      <c r="J49" s="36" t="s">
        <v>61</v>
      </c>
      <c r="K49" s="40">
        <v>16</v>
      </c>
      <c r="L49" s="41">
        <v>3</v>
      </c>
      <c r="M49" s="41">
        <v>5</v>
      </c>
      <c r="N49" s="41">
        <v>4</v>
      </c>
      <c r="O49" s="41">
        <v>4</v>
      </c>
      <c r="P49" s="40">
        <v>3</v>
      </c>
      <c r="Q49" s="40"/>
      <c r="R49" s="40"/>
      <c r="S49" s="40"/>
      <c r="T49" s="34">
        <f>P49/L49</f>
        <v>1</v>
      </c>
      <c r="U49" s="34">
        <f>P49/K49</f>
        <v>0.1875</v>
      </c>
    </row>
    <row r="50" spans="1:21" s="16" customFormat="1" ht="22.5">
      <c r="A50" s="29"/>
      <c r="B50" s="29"/>
      <c r="C50" s="29"/>
      <c r="D50" s="29"/>
      <c r="E50" s="29"/>
      <c r="F50" s="29" t="s">
        <v>91</v>
      </c>
      <c r="G50" s="30"/>
      <c r="H50" s="31" t="s">
        <v>90</v>
      </c>
      <c r="I50" s="36"/>
      <c r="J50" s="36"/>
      <c r="K50" s="30">
        <f>L50+M50+N50+O50</f>
        <v>0</v>
      </c>
      <c r="L50" s="36"/>
      <c r="M50" s="36"/>
      <c r="N50" s="36"/>
      <c r="O50" s="36"/>
      <c r="P50" s="36"/>
      <c r="Q50" s="36"/>
      <c r="R50" s="36"/>
      <c r="S50" s="36"/>
      <c r="T50" s="34">
        <f>IF(L50=0,"",((P50+Q50+R50+S50)/L50))</f>
      </c>
      <c r="U50" s="34">
        <f>IF(K50=0,"",(P50+Q50+R50+S50)/K50)</f>
      </c>
    </row>
    <row r="51" spans="1:21" s="16" customFormat="1" ht="22.5">
      <c r="A51" s="29"/>
      <c r="B51" s="29"/>
      <c r="C51" s="29"/>
      <c r="D51" s="29"/>
      <c r="E51" s="29"/>
      <c r="F51" s="29"/>
      <c r="G51" s="30">
        <v>2</v>
      </c>
      <c r="H51" s="31" t="s">
        <v>93</v>
      </c>
      <c r="I51" s="36" t="s">
        <v>55</v>
      </c>
      <c r="J51" s="36" t="s">
        <v>61</v>
      </c>
      <c r="K51" s="30">
        <f>L51+M51+N51+O51</f>
        <v>20</v>
      </c>
      <c r="L51" s="57">
        <v>0</v>
      </c>
      <c r="M51" s="57">
        <v>6</v>
      </c>
      <c r="N51" s="57">
        <v>6</v>
      </c>
      <c r="O51" s="57">
        <v>8</v>
      </c>
      <c r="P51" s="36">
        <v>0</v>
      </c>
      <c r="Q51" s="36"/>
      <c r="R51" s="36"/>
      <c r="S51" s="36"/>
      <c r="T51" s="34">
        <v>0</v>
      </c>
      <c r="U51" s="34">
        <f>P51/K51</f>
        <v>0</v>
      </c>
    </row>
    <row r="52" spans="1:21" s="16" customFormat="1" ht="22.5">
      <c r="A52" s="29"/>
      <c r="B52" s="29"/>
      <c r="C52" s="29"/>
      <c r="D52" s="29">
        <v>8.2</v>
      </c>
      <c r="E52" s="29"/>
      <c r="F52" s="29"/>
      <c r="G52" s="30"/>
      <c r="H52" s="56" t="s">
        <v>120</v>
      </c>
      <c r="I52" s="36"/>
      <c r="J52" s="36"/>
      <c r="K52" s="40"/>
      <c r="L52" s="41"/>
      <c r="M52" s="41"/>
      <c r="N52" s="41"/>
      <c r="O52" s="41"/>
      <c r="P52" s="40"/>
      <c r="Q52" s="40"/>
      <c r="R52" s="40"/>
      <c r="S52" s="40"/>
      <c r="T52" s="34"/>
      <c r="U52" s="34"/>
    </row>
    <row r="53" spans="1:21" s="16" customFormat="1" ht="11.25">
      <c r="A53" s="29"/>
      <c r="B53" s="29"/>
      <c r="C53" s="29"/>
      <c r="D53" s="29"/>
      <c r="E53" s="29"/>
      <c r="F53" s="29" t="s">
        <v>94</v>
      </c>
      <c r="G53" s="30"/>
      <c r="H53" s="56" t="s">
        <v>95</v>
      </c>
      <c r="I53" s="36"/>
      <c r="J53" s="36"/>
      <c r="K53" s="40"/>
      <c r="L53" s="41"/>
      <c r="M53" s="41"/>
      <c r="N53" s="41"/>
      <c r="O53" s="41"/>
      <c r="P53" s="40"/>
      <c r="Q53" s="40"/>
      <c r="R53" s="40"/>
      <c r="S53" s="40"/>
      <c r="T53" s="58"/>
      <c r="U53" s="58"/>
    </row>
    <row r="54" spans="1:21" s="16" customFormat="1" ht="11.25">
      <c r="A54" s="29"/>
      <c r="B54" s="29"/>
      <c r="C54" s="29"/>
      <c r="D54" s="29"/>
      <c r="E54" s="29"/>
      <c r="F54" s="29"/>
      <c r="G54" s="30">
        <v>3</v>
      </c>
      <c r="H54" s="56" t="s">
        <v>95</v>
      </c>
      <c r="I54" s="36" t="s">
        <v>43</v>
      </c>
      <c r="J54" s="36" t="s">
        <v>61</v>
      </c>
      <c r="K54" s="40">
        <v>9</v>
      </c>
      <c r="L54" s="57">
        <v>0</v>
      </c>
      <c r="M54" s="57">
        <v>3</v>
      </c>
      <c r="N54" s="57">
        <v>3</v>
      </c>
      <c r="O54" s="57">
        <v>3</v>
      </c>
      <c r="P54" s="40">
        <v>0</v>
      </c>
      <c r="Q54" s="40"/>
      <c r="R54" s="40"/>
      <c r="S54" s="40"/>
      <c r="T54" s="34">
        <v>0</v>
      </c>
      <c r="U54" s="34">
        <f>P54/K54</f>
        <v>0</v>
      </c>
    </row>
    <row r="55" spans="1:21" s="16" customFormat="1" ht="11.25">
      <c r="A55" s="29"/>
      <c r="B55" s="29"/>
      <c r="C55" s="29"/>
      <c r="D55" s="29"/>
      <c r="E55" s="29"/>
      <c r="F55" s="59" t="s">
        <v>96</v>
      </c>
      <c r="G55" s="30"/>
      <c r="H55" s="31" t="s">
        <v>97</v>
      </c>
      <c r="I55" s="36"/>
      <c r="J55" s="36"/>
      <c r="K55" s="30"/>
      <c r="L55" s="36"/>
      <c r="M55" s="36"/>
      <c r="N55" s="36"/>
      <c r="O55" s="36"/>
      <c r="P55" s="36"/>
      <c r="Q55" s="36"/>
      <c r="R55" s="36"/>
      <c r="S55" s="37"/>
      <c r="T55" s="34"/>
      <c r="U55" s="34"/>
    </row>
    <row r="56" spans="1:21" s="16" customFormat="1" ht="11.25">
      <c r="A56" s="29"/>
      <c r="B56" s="29"/>
      <c r="C56" s="29"/>
      <c r="D56" s="29"/>
      <c r="E56" s="29"/>
      <c r="F56" s="29"/>
      <c r="G56" s="30">
        <v>4</v>
      </c>
      <c r="H56" s="31" t="s">
        <v>98</v>
      </c>
      <c r="I56" s="36" t="s">
        <v>55</v>
      </c>
      <c r="J56" s="36" t="s">
        <v>61</v>
      </c>
      <c r="K56" s="30">
        <v>3</v>
      </c>
      <c r="L56" s="36">
        <v>0</v>
      </c>
      <c r="M56" s="36">
        <v>1</v>
      </c>
      <c r="N56" s="36">
        <v>1</v>
      </c>
      <c r="O56" s="36">
        <v>1</v>
      </c>
      <c r="P56" s="36">
        <v>0</v>
      </c>
      <c r="Q56" s="36"/>
      <c r="R56" s="36"/>
      <c r="S56" s="37"/>
      <c r="T56" s="34">
        <v>0</v>
      </c>
      <c r="U56" s="34">
        <f>P56/K56</f>
        <v>0</v>
      </c>
    </row>
    <row r="57" spans="1:21" s="16" customFormat="1" ht="11.25">
      <c r="A57" s="29" t="s">
        <v>99</v>
      </c>
      <c r="B57" s="29"/>
      <c r="C57" s="29"/>
      <c r="D57" s="29"/>
      <c r="E57" s="29"/>
      <c r="F57" s="29"/>
      <c r="G57" s="30"/>
      <c r="H57" s="50" t="s">
        <v>100</v>
      </c>
      <c r="I57" s="36"/>
      <c r="J57" s="36"/>
      <c r="K57" s="30"/>
      <c r="L57" s="36"/>
      <c r="M57" s="36"/>
      <c r="N57" s="36"/>
      <c r="O57" s="36"/>
      <c r="P57" s="36"/>
      <c r="Q57" s="36"/>
      <c r="R57" s="36"/>
      <c r="S57" s="37"/>
      <c r="T57" s="34"/>
      <c r="U57" s="34"/>
    </row>
    <row r="58" spans="1:21" s="16" customFormat="1" ht="11.25">
      <c r="A58" s="29"/>
      <c r="B58" s="29">
        <v>2</v>
      </c>
      <c r="C58" s="29"/>
      <c r="D58" s="29"/>
      <c r="E58" s="29"/>
      <c r="F58" s="29"/>
      <c r="G58" s="30"/>
      <c r="H58" s="39" t="s">
        <v>29</v>
      </c>
      <c r="I58" s="36"/>
      <c r="J58" s="36"/>
      <c r="K58" s="30"/>
      <c r="L58" s="36"/>
      <c r="M58" s="36"/>
      <c r="N58" s="36"/>
      <c r="O58" s="36"/>
      <c r="P58" s="47"/>
      <c r="Q58" s="47"/>
      <c r="R58" s="47"/>
      <c r="S58" s="48"/>
      <c r="T58" s="49"/>
      <c r="U58" s="49"/>
    </row>
    <row r="59" spans="1:21" s="16" customFormat="1" ht="11.25">
      <c r="A59" s="29"/>
      <c r="B59" s="29"/>
      <c r="C59" s="29">
        <v>8</v>
      </c>
      <c r="D59" s="29"/>
      <c r="E59" s="29"/>
      <c r="F59" s="29"/>
      <c r="G59" s="30"/>
      <c r="H59" s="39" t="s">
        <v>64</v>
      </c>
      <c r="I59" s="36"/>
      <c r="J59" s="36"/>
      <c r="K59" s="30"/>
      <c r="L59" s="36"/>
      <c r="M59" s="36"/>
      <c r="N59" s="36"/>
      <c r="O59" s="36"/>
      <c r="P59" s="36"/>
      <c r="Q59" s="36"/>
      <c r="R59" s="36"/>
      <c r="S59" s="37"/>
      <c r="T59" s="34"/>
      <c r="U59" s="34"/>
    </row>
    <row r="60" spans="1:21" s="16" customFormat="1" ht="33.75">
      <c r="A60" s="52"/>
      <c r="B60" s="52"/>
      <c r="C60" s="52"/>
      <c r="D60" s="52">
        <v>8.1</v>
      </c>
      <c r="E60" s="60"/>
      <c r="F60" s="52"/>
      <c r="G60" s="53"/>
      <c r="H60" s="55" t="s">
        <v>119</v>
      </c>
      <c r="I60" s="47"/>
      <c r="J60" s="47"/>
      <c r="K60" s="53"/>
      <c r="L60" s="47"/>
      <c r="M60" s="47"/>
      <c r="N60" s="47"/>
      <c r="O60" s="47"/>
      <c r="P60" s="36"/>
      <c r="Q60" s="36"/>
      <c r="R60" s="36"/>
      <c r="S60" s="37"/>
      <c r="T60" s="34"/>
      <c r="U60" s="34"/>
    </row>
    <row r="61" spans="1:21" s="16" customFormat="1" ht="11.25">
      <c r="A61" s="29"/>
      <c r="B61" s="29"/>
      <c r="C61" s="29"/>
      <c r="D61" s="29"/>
      <c r="E61" s="29">
        <v>54</v>
      </c>
      <c r="F61" s="29"/>
      <c r="G61" s="30"/>
      <c r="H61" s="39" t="s">
        <v>28</v>
      </c>
      <c r="I61" s="36"/>
      <c r="J61" s="36"/>
      <c r="K61" s="30"/>
      <c r="L61" s="36"/>
      <c r="M61" s="36"/>
      <c r="N61" s="36"/>
      <c r="O61" s="36"/>
      <c r="P61" s="36"/>
      <c r="Q61" s="36"/>
      <c r="R61" s="36"/>
      <c r="S61" s="37"/>
      <c r="T61" s="34"/>
      <c r="U61" s="34"/>
    </row>
    <row r="62" spans="1:21" s="16" customFormat="1" ht="11.25">
      <c r="A62" s="29"/>
      <c r="B62" s="29"/>
      <c r="C62" s="29"/>
      <c r="D62" s="29"/>
      <c r="E62" s="29"/>
      <c r="F62" s="29" t="s">
        <v>101</v>
      </c>
      <c r="G62" s="30"/>
      <c r="H62" s="1" t="s">
        <v>102</v>
      </c>
      <c r="I62" s="36"/>
      <c r="J62" s="36"/>
      <c r="K62" s="30"/>
      <c r="L62" s="36"/>
      <c r="M62" s="36"/>
      <c r="N62" s="36"/>
      <c r="O62" s="36"/>
      <c r="P62" s="36"/>
      <c r="Q62" s="36"/>
      <c r="R62" s="36"/>
      <c r="S62" s="37"/>
      <c r="T62" s="34"/>
      <c r="U62" s="34"/>
    </row>
    <row r="63" spans="1:21" s="16" customFormat="1" ht="11.25">
      <c r="A63" s="29"/>
      <c r="B63" s="29"/>
      <c r="C63" s="29"/>
      <c r="D63" s="29"/>
      <c r="E63" s="29"/>
      <c r="F63" s="29"/>
      <c r="G63" s="30">
        <v>1</v>
      </c>
      <c r="H63" s="31" t="s">
        <v>103</v>
      </c>
      <c r="I63" s="36" t="s">
        <v>0</v>
      </c>
      <c r="J63" s="36" t="s">
        <v>61</v>
      </c>
      <c r="K63" s="30">
        <v>24</v>
      </c>
      <c r="L63" s="36">
        <v>6</v>
      </c>
      <c r="M63" s="36">
        <v>6</v>
      </c>
      <c r="N63" s="36">
        <v>6</v>
      </c>
      <c r="O63" s="36">
        <v>6</v>
      </c>
      <c r="P63" s="36">
        <v>6</v>
      </c>
      <c r="Q63" s="36"/>
      <c r="R63" s="36"/>
      <c r="S63" s="37"/>
      <c r="T63" s="34">
        <f>P63/O63</f>
        <v>1</v>
      </c>
      <c r="U63" s="34">
        <f>P63/K63</f>
        <v>0.25</v>
      </c>
    </row>
    <row r="64" spans="1:21" s="16" customFormat="1" ht="11.25">
      <c r="A64" s="29"/>
      <c r="B64" s="29"/>
      <c r="C64" s="29"/>
      <c r="D64" s="29"/>
      <c r="E64" s="29"/>
      <c r="F64" s="29"/>
      <c r="G64" s="30">
        <v>2</v>
      </c>
      <c r="H64" s="31" t="s">
        <v>104</v>
      </c>
      <c r="I64" s="36" t="s">
        <v>105</v>
      </c>
      <c r="J64" s="36" t="s">
        <v>61</v>
      </c>
      <c r="K64" s="30">
        <v>4</v>
      </c>
      <c r="L64" s="36">
        <v>1</v>
      </c>
      <c r="M64" s="36">
        <v>1</v>
      </c>
      <c r="N64" s="36">
        <v>1</v>
      </c>
      <c r="O64" s="36">
        <v>1</v>
      </c>
      <c r="P64" s="36">
        <v>1</v>
      </c>
      <c r="Q64" s="36"/>
      <c r="R64" s="36"/>
      <c r="S64" s="37"/>
      <c r="T64" s="34">
        <f>P64/O64</f>
        <v>1</v>
      </c>
      <c r="U64" s="34">
        <f>P64/K64</f>
        <v>0.25</v>
      </c>
    </row>
    <row r="65" spans="1:21" s="16" customFormat="1" ht="11.25">
      <c r="A65" s="29" t="s">
        <v>106</v>
      </c>
      <c r="B65" s="29"/>
      <c r="C65" s="29"/>
      <c r="D65" s="29"/>
      <c r="E65" s="29"/>
      <c r="F65" s="29"/>
      <c r="G65" s="30"/>
      <c r="H65" s="50" t="s">
        <v>107</v>
      </c>
      <c r="I65" s="36"/>
      <c r="J65" s="36"/>
      <c r="K65" s="30"/>
      <c r="L65" s="36"/>
      <c r="M65" s="36"/>
      <c r="N65" s="36"/>
      <c r="O65" s="36"/>
      <c r="P65" s="36"/>
      <c r="Q65" s="36"/>
      <c r="R65" s="36"/>
      <c r="S65" s="37"/>
      <c r="T65" s="34"/>
      <c r="U65" s="34"/>
    </row>
    <row r="66" spans="1:21" s="16" customFormat="1" ht="11.25">
      <c r="A66" s="29"/>
      <c r="B66" s="29">
        <v>2</v>
      </c>
      <c r="C66" s="29"/>
      <c r="D66" s="29"/>
      <c r="E66" s="29"/>
      <c r="F66" s="29"/>
      <c r="G66" s="30"/>
      <c r="H66" s="39" t="s">
        <v>29</v>
      </c>
      <c r="I66" s="36"/>
      <c r="J66" s="36"/>
      <c r="K66" s="30"/>
      <c r="L66" s="36"/>
      <c r="M66" s="36"/>
      <c r="N66" s="36"/>
      <c r="O66" s="36"/>
      <c r="P66" s="36"/>
      <c r="Q66" s="36"/>
      <c r="R66" s="36"/>
      <c r="S66" s="37"/>
      <c r="T66" s="34"/>
      <c r="U66" s="34"/>
    </row>
    <row r="67" spans="1:21" s="16" customFormat="1" ht="11.25">
      <c r="A67" s="29"/>
      <c r="B67" s="29"/>
      <c r="C67" s="29">
        <v>8</v>
      </c>
      <c r="D67" s="29"/>
      <c r="E67" s="29"/>
      <c r="F67" s="29"/>
      <c r="G67" s="30"/>
      <c r="H67" s="39" t="s">
        <v>64</v>
      </c>
      <c r="I67" s="36"/>
      <c r="J67" s="36"/>
      <c r="K67" s="30"/>
      <c r="L67" s="36"/>
      <c r="M67" s="36"/>
      <c r="N67" s="36"/>
      <c r="O67" s="36"/>
      <c r="P67" s="36"/>
      <c r="Q67" s="36"/>
      <c r="R67" s="36"/>
      <c r="S67" s="37"/>
      <c r="T67" s="34"/>
      <c r="U67" s="34"/>
    </row>
    <row r="68" spans="1:21" s="16" customFormat="1" ht="33.75">
      <c r="A68" s="29"/>
      <c r="B68" s="29"/>
      <c r="C68" s="29"/>
      <c r="D68" s="29">
        <v>8.1</v>
      </c>
      <c r="E68" s="35"/>
      <c r="F68" s="29"/>
      <c r="G68" s="30"/>
      <c r="H68" s="39" t="s">
        <v>119</v>
      </c>
      <c r="I68" s="36"/>
      <c r="J68" s="36"/>
      <c r="K68" s="30"/>
      <c r="L68" s="36"/>
      <c r="M68" s="36"/>
      <c r="N68" s="36"/>
      <c r="O68" s="36"/>
      <c r="P68" s="36"/>
      <c r="Q68" s="36"/>
      <c r="R68" s="36"/>
      <c r="S68" s="37"/>
      <c r="T68" s="34"/>
      <c r="U68" s="34"/>
    </row>
    <row r="69" spans="1:21" s="16" customFormat="1" ht="11.25">
      <c r="A69" s="29"/>
      <c r="B69" s="29"/>
      <c r="C69" s="29"/>
      <c r="D69" s="29"/>
      <c r="E69" s="29">
        <v>54</v>
      </c>
      <c r="F69" s="29"/>
      <c r="G69" s="30"/>
      <c r="H69" s="39" t="s">
        <v>28</v>
      </c>
      <c r="I69" s="36"/>
      <c r="J69" s="36"/>
      <c r="K69" s="30"/>
      <c r="L69" s="36"/>
      <c r="M69" s="36"/>
      <c r="N69" s="36"/>
      <c r="O69" s="36"/>
      <c r="P69" s="36"/>
      <c r="Q69" s="36"/>
      <c r="R69" s="36"/>
      <c r="S69" s="37"/>
      <c r="T69" s="34"/>
      <c r="U69" s="34"/>
    </row>
    <row r="70" spans="1:21" s="16" customFormat="1" ht="22.5">
      <c r="A70" s="29"/>
      <c r="B70" s="29"/>
      <c r="C70" s="29"/>
      <c r="D70" s="29"/>
      <c r="E70" s="29"/>
      <c r="F70" s="29" t="s">
        <v>108</v>
      </c>
      <c r="G70" s="30"/>
      <c r="H70" s="1" t="s">
        <v>109</v>
      </c>
      <c r="I70" s="36"/>
      <c r="J70" s="36"/>
      <c r="K70" s="30"/>
      <c r="L70" s="36"/>
      <c r="M70" s="36"/>
      <c r="N70" s="36"/>
      <c r="O70" s="36"/>
      <c r="P70" s="36"/>
      <c r="Q70" s="36"/>
      <c r="R70" s="36"/>
      <c r="S70" s="37"/>
      <c r="T70" s="34"/>
      <c r="U70" s="34"/>
    </row>
    <row r="71" spans="1:21" s="16" customFormat="1" ht="11.25">
      <c r="A71" s="29"/>
      <c r="B71" s="29"/>
      <c r="C71" s="29"/>
      <c r="D71" s="29"/>
      <c r="E71" s="29"/>
      <c r="F71" s="29"/>
      <c r="G71" s="30">
        <v>1</v>
      </c>
      <c r="H71" s="31" t="s">
        <v>115</v>
      </c>
      <c r="I71" s="36" t="s">
        <v>116</v>
      </c>
      <c r="J71" s="36" t="s">
        <v>61</v>
      </c>
      <c r="K71" s="30">
        <v>4</v>
      </c>
      <c r="L71" s="36">
        <v>1</v>
      </c>
      <c r="M71" s="36">
        <v>1</v>
      </c>
      <c r="N71" s="36">
        <v>1</v>
      </c>
      <c r="O71" s="36">
        <v>1</v>
      </c>
      <c r="P71" s="36">
        <v>1</v>
      </c>
      <c r="Q71" s="36"/>
      <c r="R71" s="36"/>
      <c r="S71" s="37"/>
      <c r="T71" s="34">
        <f>P71/L71</f>
        <v>1</v>
      </c>
      <c r="U71" s="34">
        <f>P71/K71</f>
        <v>0.25</v>
      </c>
    </row>
    <row r="72" spans="1:21" s="16" customFormat="1" ht="33.75">
      <c r="A72" s="29"/>
      <c r="B72" s="29"/>
      <c r="C72" s="29"/>
      <c r="D72" s="29"/>
      <c r="E72" s="29"/>
      <c r="F72" s="29" t="s">
        <v>112</v>
      </c>
      <c r="G72" s="30"/>
      <c r="H72" s="56" t="s">
        <v>110</v>
      </c>
      <c r="I72" s="36"/>
      <c r="J72" s="36"/>
      <c r="K72" s="30"/>
      <c r="L72" s="36"/>
      <c r="M72" s="36"/>
      <c r="N72" s="36"/>
      <c r="O72" s="36"/>
      <c r="P72" s="47"/>
      <c r="Q72" s="47"/>
      <c r="R72" s="47"/>
      <c r="S72" s="48"/>
      <c r="T72" s="49"/>
      <c r="U72" s="49"/>
    </row>
    <row r="73" spans="1:21" s="16" customFormat="1" ht="33.75">
      <c r="A73" s="29"/>
      <c r="B73" s="29"/>
      <c r="C73" s="29"/>
      <c r="D73" s="29"/>
      <c r="E73" s="29"/>
      <c r="F73" s="29"/>
      <c r="G73" s="30">
        <v>2</v>
      </c>
      <c r="H73" s="56" t="s">
        <v>114</v>
      </c>
      <c r="I73" s="36" t="s">
        <v>117</v>
      </c>
      <c r="J73" s="36" t="s">
        <v>61</v>
      </c>
      <c r="K73" s="30">
        <v>4</v>
      </c>
      <c r="L73" s="36">
        <v>1</v>
      </c>
      <c r="M73" s="36">
        <v>1</v>
      </c>
      <c r="N73" s="36">
        <v>1</v>
      </c>
      <c r="O73" s="36">
        <v>1</v>
      </c>
      <c r="P73" s="36">
        <v>1</v>
      </c>
      <c r="Q73" s="36"/>
      <c r="R73" s="36"/>
      <c r="S73" s="37"/>
      <c r="T73" s="34">
        <f>P73/L73</f>
        <v>1</v>
      </c>
      <c r="U73" s="34">
        <f>P73/K73</f>
        <v>0.25</v>
      </c>
    </row>
    <row r="74" spans="1:21" s="16" customFormat="1" ht="22.5">
      <c r="A74" s="29"/>
      <c r="B74" s="29"/>
      <c r="C74" s="29"/>
      <c r="D74" s="29"/>
      <c r="E74" s="29"/>
      <c r="F74" s="29" t="s">
        <v>113</v>
      </c>
      <c r="G74" s="30"/>
      <c r="H74" s="56" t="s">
        <v>111</v>
      </c>
      <c r="I74" s="36"/>
      <c r="J74" s="36"/>
      <c r="K74" s="30"/>
      <c r="L74" s="36"/>
      <c r="M74" s="36"/>
      <c r="N74" s="36"/>
      <c r="O74" s="36"/>
      <c r="P74" s="36"/>
      <c r="Q74" s="36"/>
      <c r="R74" s="36"/>
      <c r="S74" s="37"/>
      <c r="T74" s="34"/>
      <c r="U74" s="34"/>
    </row>
    <row r="75" spans="1:21" s="16" customFormat="1" ht="22.5">
      <c r="A75" s="52"/>
      <c r="B75" s="52"/>
      <c r="C75" s="52"/>
      <c r="D75" s="52"/>
      <c r="E75" s="52"/>
      <c r="F75" s="52"/>
      <c r="G75" s="53">
        <v>3</v>
      </c>
      <c r="H75" s="61" t="s">
        <v>111</v>
      </c>
      <c r="I75" s="47" t="s">
        <v>117</v>
      </c>
      <c r="J75" s="47" t="s">
        <v>61</v>
      </c>
      <c r="K75" s="53">
        <v>4</v>
      </c>
      <c r="L75" s="47">
        <v>1</v>
      </c>
      <c r="M75" s="47">
        <v>1</v>
      </c>
      <c r="N75" s="47">
        <v>1</v>
      </c>
      <c r="O75" s="47">
        <v>1</v>
      </c>
      <c r="P75" s="36">
        <v>1</v>
      </c>
      <c r="Q75" s="36"/>
      <c r="R75" s="36"/>
      <c r="S75" s="37"/>
      <c r="T75" s="34">
        <f>P75/L75</f>
        <v>1</v>
      </c>
      <c r="U75" s="34">
        <f>P75/K75</f>
        <v>0.25</v>
      </c>
    </row>
    <row r="76" spans="4:21" ht="15" customHeight="1">
      <c r="D76" s="74" t="s">
        <v>18</v>
      </c>
      <c r="E76" s="74"/>
      <c r="F76" s="74"/>
      <c r="G76" s="71">
        <f>(COUNT(G5:G75))</f>
        <v>29</v>
      </c>
      <c r="H76" s="62"/>
      <c r="I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4:21" ht="15">
      <c r="D77" s="75"/>
      <c r="E77" s="75"/>
      <c r="F77" s="75"/>
      <c r="G77" s="72"/>
      <c r="H77" s="62"/>
      <c r="I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ht="15">
      <c r="A78" s="16" t="s">
        <v>22</v>
      </c>
    </row>
  </sheetData>
  <sheetProtection selectLockedCells="1"/>
  <mergeCells count="16">
    <mergeCell ref="A3:A4"/>
    <mergeCell ref="J3:J4"/>
    <mergeCell ref="G76:G77"/>
    <mergeCell ref="H3:H4"/>
    <mergeCell ref="I3:I4"/>
    <mergeCell ref="D76:F77"/>
    <mergeCell ref="K3:O3"/>
    <mergeCell ref="P3:S3"/>
    <mergeCell ref="T3:T4"/>
    <mergeCell ref="U3:U4"/>
    <mergeCell ref="B3:B4"/>
    <mergeCell ref="C3:C4"/>
    <mergeCell ref="D3:D4"/>
    <mergeCell ref="E3:E4"/>
    <mergeCell ref="F3:F4"/>
    <mergeCell ref="G3:G4"/>
  </mergeCells>
  <printOptions/>
  <pageMargins left="0.03937007874015748" right="0.2362204724409449" top="0.7480314960629921" bottom="0.7480314960629921" header="0.31496062992125984" footer="0.31496062992125984"/>
  <pageSetup fitToHeight="10" fitToWidth="1" horizontalDpi="600" verticalDpi="600" orientation="landscape" r:id="rId1"/>
  <headerFooter scaleWithDoc="0" alignWithMargins="0">
    <oddHeader>&amp;C&amp;"-,Negrita"&amp;13SISTEMA ESTATAL DE EVALUACIÓN
&amp;12PROGRAMA OPERATIVO ANUAL 2016&amp;R&amp;"-,Negrita"POA - 2016</oddHead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Leticia Castillo</cp:lastModifiedBy>
  <cp:lastPrinted>2016-06-27T17:46:10Z</cp:lastPrinted>
  <dcterms:created xsi:type="dcterms:W3CDTF">2016-06-01T21:50:16Z</dcterms:created>
  <dcterms:modified xsi:type="dcterms:W3CDTF">2016-06-27T18:24:17Z</dcterms:modified>
  <cp:category/>
  <cp:version/>
  <cp:contentType/>
  <cp:contentStatus/>
</cp:coreProperties>
</file>