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Default Extension="emf" ContentType="image/x-emf"/>
  <Default Extension="jpeg" ContentType="image/jpe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0550" windowHeight="4035" tabRatio="786" firstSheet="8" activeTab="11"/>
  </bookViews>
  <sheets>
    <sheet name="ETCA-I-01" sheetId="43" r:id="rId1"/>
    <sheet name="ETCA-I-01-A" sheetId="44" r:id="rId2"/>
    <sheet name="ETCA-I-01-B" sheetId="45" r:id="rId3"/>
    <sheet name="ETCA-I-02" sheetId="46" r:id="rId4"/>
    <sheet name="ETCA-I-03" sheetId="47" r:id="rId5"/>
    <sheet name="ETCA-I-04" sheetId="48" r:id="rId6"/>
    <sheet name="ETCA-I-05 Notas" sheetId="49" r:id="rId7"/>
    <sheet name="ETCA-I-06" sheetId="50" r:id="rId8"/>
    <sheet name="ETCA-I-07" sheetId="51" r:id="rId9"/>
    <sheet name="ETCA-II-08" sheetId="34" r:id="rId10"/>
    <sheet name="ETCA-II-08-A" sheetId="35" r:id="rId11"/>
    <sheet name="ETCA-II-09" sheetId="11" r:id="rId12"/>
    <sheet name="ETCA-II-09-A" sheetId="9" r:id="rId13"/>
    <sheet name="ETCA-II-09-B" sheetId="29" r:id="rId14"/>
    <sheet name="ETCA-II-09-C" sheetId="30" r:id="rId15"/>
    <sheet name="ETCA-II-09-D" sheetId="36" r:id="rId16"/>
    <sheet name="ETCA-II-10" sheetId="37" r:id="rId17"/>
    <sheet name="ETCA-II-11" sheetId="40" r:id="rId18"/>
    <sheet name="ETCA-II-12" sheetId="41" r:id="rId19"/>
    <sheet name="ETCA-III-13" sheetId="42" r:id="rId20"/>
    <sheet name="ETCA-III-14" sheetId="38" r:id="rId21"/>
    <sheet name="CPCA-IV-15" sheetId="52" r:id="rId22"/>
    <sheet name="CPCA-IV-16" sheetId="54" r:id="rId23"/>
    <sheet name="CPCA-IV-17" sheetId="53" r:id="rId24"/>
    <sheet name="Lista " sheetId="15" r:id="rId25"/>
  </sheets>
  <externalReferences>
    <externalReference r:id="rId26"/>
    <externalReference r:id="rId27"/>
  </externalReferences>
  <definedNames>
    <definedName name="_xlnm._FilterDatabase" localSheetId="0" hidden="1">'ETCA-I-01'!#REF!</definedName>
    <definedName name="_xlnm._FilterDatabase" localSheetId="4" hidden="1">'ETCA-I-03'!$A$1:$C$73</definedName>
    <definedName name="_ftn1" localSheetId="1">'ETCA-I-01-A'!#REF!</definedName>
    <definedName name="_ftnref1" localSheetId="1">'ETCA-I-01-A'!#REF!</definedName>
    <definedName name="_xlnm.Print_Area" localSheetId="21">'CPCA-IV-15'!$A$1:$D$21</definedName>
    <definedName name="_xlnm.Print_Area" localSheetId="22">'CPCA-IV-16'!$A$1:$D$26</definedName>
    <definedName name="_xlnm.Print_Area" localSheetId="23">'CPCA-IV-17'!$A$1:$E$34</definedName>
    <definedName name="_xlnm.Print_Area" localSheetId="0">'ETCA-I-01'!#REF!</definedName>
    <definedName name="_xlnm.Print_Area" localSheetId="1">'ETCA-I-01-A'!$A$1:$D$69</definedName>
    <definedName name="_xlnm.Print_Area" localSheetId="2">'ETCA-I-01-B'!$A$1:$D$63</definedName>
    <definedName name="_xlnm.Print_Area" localSheetId="4">'ETCA-I-03'!$A$1:$C$62</definedName>
    <definedName name="_xlnm.Print_Area" localSheetId="5">'ETCA-I-04'!$A$1:$I$41</definedName>
    <definedName name="_xlnm.Print_Area" localSheetId="6">'ETCA-I-05 Notas'!$A$1:$J$53</definedName>
    <definedName name="_xlnm.Print_Area" localSheetId="9">'ETCA-II-08'!#REF!</definedName>
    <definedName name="_xlnm.Print_Area" localSheetId="10">'ETCA-II-08-A'!$A$1:$D$25</definedName>
    <definedName name="_xlnm.Print_Area" localSheetId="13">'ETCA-II-09-B'!#REF!</definedName>
    <definedName name="_xlnm.Print_Area" localSheetId="15">'ETCA-II-09-D'!$A$1:$D$39</definedName>
    <definedName name="_xlnm.Print_Area" localSheetId="16">'ETCA-II-10'!$A$1:$E$35</definedName>
    <definedName name="_xlnm.Print_Area" localSheetId="17">'ETCA-II-11'!$A$1:$D$36</definedName>
    <definedName name="_xlnm.Print_Area" localSheetId="18">'ETCA-II-12'!$A$1:$E$34</definedName>
    <definedName name="_xlnm.Print_Area" localSheetId="20">'ETCA-III-14'!$A$6:$C$26</definedName>
    <definedName name="_xlnm.Print_Area" localSheetId="24">'Lista '!$A$1:$G$45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5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20">#REF!</definedName>
    <definedName name="_xlnm.Database" localSheetId="24">#REF!</definedName>
    <definedName name="_xlnm.Database">#REF!</definedName>
    <definedName name="ppto">[1]Hoja2!$B$3:$M$95</definedName>
    <definedName name="qw" localSheetId="21">#REF!</definedName>
    <definedName name="qw" localSheetId="22">#REF!</definedName>
    <definedName name="qw" localSheetId="23">#REF!</definedName>
    <definedName name="qw">#REF!</definedName>
    <definedName name="_xlnm.Print_Titles" localSheetId="1">'ETCA-I-01-A'!$2:$5</definedName>
    <definedName name="_xlnm.Print_Titles" localSheetId="4">'ETCA-I-03'!$1:$5</definedName>
    <definedName name="_xlnm.Print_Titles" localSheetId="12">'ETCA-II-09-A'!$1:$8</definedName>
  </definedNames>
  <calcPr calcId="125725"/>
</workbook>
</file>

<file path=xl/calcChain.xml><?xml version="1.0" encoding="utf-8"?>
<calcChain xmlns="http://schemas.openxmlformats.org/spreadsheetml/2006/main">
  <c r="E12" i="41"/>
  <c r="D12"/>
  <c r="C12"/>
  <c r="E9"/>
  <c r="E15" s="1"/>
  <c r="D9"/>
  <c r="D15" s="1"/>
  <c r="C9"/>
  <c r="C15" s="1"/>
  <c r="D162" i="30" l="1"/>
  <c r="E162"/>
  <c r="F162"/>
  <c r="G162"/>
  <c r="H162"/>
  <c r="I162"/>
  <c r="J147"/>
  <c r="J146"/>
  <c r="J144"/>
  <c r="J141"/>
  <c r="J139"/>
  <c r="J137"/>
  <c r="J135"/>
  <c r="J162" s="1"/>
  <c r="J96"/>
  <c r="J70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54" s="1"/>
  <c r="I10" i="29"/>
  <c r="I9"/>
  <c r="I11" s="1"/>
  <c r="K15" i="11"/>
  <c r="K14"/>
  <c r="K13"/>
  <c r="K12"/>
  <c r="K11"/>
  <c r="K10"/>
  <c r="J15"/>
  <c r="J14"/>
  <c r="J13"/>
  <c r="J12"/>
  <c r="J11"/>
  <c r="J10"/>
  <c r="D26" i="34"/>
  <c r="E26"/>
  <c r="F26"/>
  <c r="G26"/>
  <c r="H26"/>
  <c r="I26"/>
  <c r="J26"/>
  <c r="D53"/>
  <c r="E53"/>
  <c r="F53"/>
  <c r="G53"/>
  <c r="H53"/>
  <c r="I53"/>
  <c r="J53"/>
  <c r="C53"/>
  <c r="K21" l="1"/>
  <c r="C19" i="38"/>
  <c r="B18"/>
  <c r="B17"/>
  <c r="B16"/>
  <c r="B15"/>
  <c r="B14"/>
  <c r="B13"/>
  <c r="B12"/>
  <c r="B11"/>
  <c r="B10"/>
  <c r="B9"/>
  <c r="D19" i="35" l="1"/>
  <c r="D11"/>
  <c r="I54" i="30" l="1"/>
  <c r="I118"/>
  <c r="H118"/>
  <c r="I71"/>
  <c r="H71"/>
  <c r="F11" i="29"/>
  <c r="F16" i="11"/>
  <c r="I206" i="9" l="1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3"/>
  <c r="K157"/>
  <c r="K161"/>
  <c r="K165"/>
  <c r="K170"/>
  <c r="K174"/>
  <c r="K178"/>
  <c r="K182"/>
  <c r="K186"/>
  <c r="K190"/>
  <c r="K194"/>
  <c r="K198"/>
  <c r="K202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23"/>
  <c r="K127"/>
  <c r="K131"/>
  <c r="K135"/>
  <c r="K139"/>
  <c r="K143"/>
  <c r="K147"/>
  <c r="K152"/>
  <c r="K156"/>
  <c r="K160"/>
  <c r="K169"/>
  <c r="K177"/>
  <c r="K181"/>
  <c r="K185"/>
  <c r="K189"/>
  <c r="K193"/>
  <c r="K197"/>
  <c r="K201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5"/>
  <c r="K159"/>
  <c r="K163"/>
  <c r="K168"/>
  <c r="K172"/>
  <c r="K176"/>
  <c r="K180"/>
  <c r="K184"/>
  <c r="K188"/>
  <c r="K192"/>
  <c r="K196"/>
  <c r="K200"/>
  <c r="K204"/>
  <c r="H54" i="30"/>
  <c r="K9" i="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4"/>
  <c r="K158"/>
  <c r="K162"/>
  <c r="K166"/>
  <c r="K171"/>
  <c r="K175"/>
  <c r="K179"/>
  <c r="K183"/>
  <c r="K187"/>
  <c r="K195"/>
  <c r="K199"/>
  <c r="K203"/>
  <c r="G11" i="29"/>
  <c r="H206" i="9" l="1"/>
  <c r="G16" i="11"/>
  <c r="D10" i="36" l="1"/>
  <c r="D30"/>
  <c r="D39" l="1"/>
  <c r="C26" i="34"/>
  <c r="K26" s="1"/>
  <c r="K48"/>
  <c r="K47"/>
  <c r="K24"/>
  <c r="K23"/>
  <c r="D54" i="30" l="1"/>
  <c r="E54"/>
  <c r="F54"/>
  <c r="G54"/>
  <c r="C162"/>
  <c r="D25" i="35"/>
  <c r="C54" i="30"/>
  <c r="D118" l="1"/>
  <c r="E118"/>
  <c r="F118"/>
  <c r="G118"/>
  <c r="J118"/>
  <c r="C118"/>
  <c r="D71"/>
  <c r="E71"/>
  <c r="F71"/>
  <c r="G71"/>
  <c r="J71"/>
  <c r="C71"/>
  <c r="H11" i="29" l="1"/>
  <c r="E11"/>
  <c r="D11"/>
  <c r="C11"/>
  <c r="B11"/>
  <c r="K205" i="9"/>
  <c r="D206" l="1"/>
  <c r="E206"/>
  <c r="F206"/>
  <c r="G206"/>
  <c r="J206"/>
  <c r="C206"/>
  <c r="K206" l="1"/>
  <c r="D16" i="11"/>
  <c r="E16"/>
  <c r="H16"/>
  <c r="I16"/>
  <c r="C16"/>
  <c r="K53" i="34"/>
  <c r="K46"/>
  <c r="J16" i="11" l="1"/>
  <c r="K16"/>
</calcChain>
</file>

<file path=xl/sharedStrings.xml><?xml version="1.0" encoding="utf-8"?>
<sst xmlns="http://schemas.openxmlformats.org/spreadsheetml/2006/main" count="866" uniqueCount="665">
  <si>
    <t>Estado de Actividades</t>
  </si>
  <si>
    <t>Impuestos</t>
  </si>
  <si>
    <t>Cuotas y Aportaciones de Seguridad Social</t>
  </si>
  <si>
    <t>Derechos</t>
  </si>
  <si>
    <t>Participaciones y Aportaciones</t>
  </si>
  <si>
    <t>Servicios Personales</t>
  </si>
  <si>
    <t>Materiales y Suministros</t>
  </si>
  <si>
    <t>Servicios Generales</t>
  </si>
  <si>
    <t>Provisiones</t>
  </si>
  <si>
    <t>Inversión Pública</t>
  </si>
  <si>
    <t>Flujo de Efectivo</t>
  </si>
  <si>
    <t>Concepto</t>
  </si>
  <si>
    <t>Total</t>
  </si>
  <si>
    <t>Estado de Cambios en la Situación Financiera</t>
  </si>
  <si>
    <t>Estado Analítico del Activo</t>
  </si>
  <si>
    <t>Estado Analítico de la Deuda y Otros Pasivos</t>
  </si>
  <si>
    <t>Estado Analítico de Ingresos</t>
  </si>
  <si>
    <t>Rubros de los Ingresos</t>
  </si>
  <si>
    <t>Corriente</t>
  </si>
  <si>
    <t>Capital</t>
  </si>
  <si>
    <t>Estado Analítico del Ejercicio Presupuesto de Egresos</t>
  </si>
  <si>
    <t>Ejercicio del Presupuesto</t>
  </si>
  <si>
    <t>Ampliaciones/ (Reducciones)</t>
  </si>
  <si>
    <t>Capítulo del Gasto</t>
  </si>
  <si>
    <t>Transferencias, Asignaciones, Subsidios y Otras Ayudas</t>
  </si>
  <si>
    <t>Bienes Muebles, Inmuebles e Intangibles</t>
  </si>
  <si>
    <t>Total del Gasto</t>
  </si>
  <si>
    <t>Sistema Estatal de Evaluación</t>
  </si>
  <si>
    <t xml:space="preserve"> </t>
  </si>
  <si>
    <t>Por Partida del Gasto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</si>
  <si>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</si>
  <si>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</si>
  <si>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</si>
  <si>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</si>
  <si>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</si>
  <si>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</si>
  <si>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</si>
  <si>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</si>
  <si>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</si>
  <si>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</si>
  <si>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</si>
  <si>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</si>
  <si>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</si>
  <si>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</si>
  <si>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</si>
  <si>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</si>
  <si>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</si>
  <si>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</si>
  <si>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</si>
  <si>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</si>
  <si>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</si>
  <si>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Variación Vs Original</t>
  </si>
  <si>
    <t>Ingresos del Gobierno</t>
  </si>
  <si>
    <t xml:space="preserve">Impuesto 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</si>
  <si>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</si>
  <si>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</si>
  <si>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</si>
  <si>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</si>
  <si>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</si>
  <si>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</si>
  <si>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</si>
  <si>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</si>
  <si>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</si>
  <si>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El saldo Inicial de Caja y Bancos es informativo, No SE SUMA EN EL TOTAL.</t>
  </si>
  <si>
    <t>Ampliaciones y Reducciones           (+ ó -)</t>
  </si>
  <si>
    <t>Egresos Aprobado   Anual</t>
  </si>
  <si>
    <t>Egresos Modificado   Anual</t>
  </si>
  <si>
    <t>% de Avance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</si>
  <si>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</si>
  <si>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</si>
  <si>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</si>
  <si>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</si>
  <si>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</si>
  <si>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</si>
  <si>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</si>
  <si>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</si>
  <si>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</si>
  <si>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</si>
  <si>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</si>
  <si>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</si>
  <si>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</si>
  <si>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</si>
  <si>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</si>
  <si>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</si>
  <si>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</si>
  <si>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</si>
  <si>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</si>
  <si>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</si>
  <si>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</si>
  <si>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</si>
  <si>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</si>
  <si>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</si>
  <si>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</si>
  <si>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</si>
  <si>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</si>
  <si>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</si>
  <si>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</si>
  <si>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</si>
  <si>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</si>
  <si>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</si>
  <si>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</si>
  <si>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</si>
  <si>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</si>
  <si>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</si>
  <si>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</si>
  <si>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</si>
  <si>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</si>
  <si>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</si>
  <si>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</si>
  <si>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</si>
  <si>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(MENOS)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</si>
  <si>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</si>
  <si>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</si>
  <si>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</si>
  <si>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</si>
  <si>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</si>
  <si>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</si>
  <si>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</si>
  <si>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</si>
  <si>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</si>
  <si>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</si>
  <si>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</si>
  <si>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</si>
  <si>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</si>
  <si>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</si>
  <si>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</si>
  <si>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</si>
  <si>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</si>
  <si>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</si>
  <si>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</si>
  <si>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</si>
  <si>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</si>
  <si>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</si>
  <si>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</si>
  <si>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</si>
  <si>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</si>
  <si>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</si>
  <si>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</si>
  <si>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</si>
  <si>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</si>
  <si>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</si>
  <si>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</si>
  <si>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</si>
  <si>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</si>
  <si>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</si>
  <si>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</si>
  <si>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NORA lo excluye</t>
  </si>
  <si>
    <t>Relación de Cuentas Bancarias Productivas Específicas</t>
  </si>
  <si>
    <t>Subejercicio</t>
  </si>
  <si>
    <t>Gasto por Proyectos de Inversión</t>
  </si>
  <si>
    <t>Clasificación por Objeto del Gasto (Capítulo y Concepto)</t>
  </si>
  <si>
    <t>Gasto Corriente</t>
  </si>
  <si>
    <t>Gasto de Capital</t>
  </si>
  <si>
    <t>Clasificación Por Objeto del Gasto (Capitulo y Concepto)</t>
  </si>
  <si>
    <t>Clasificación Económica (Por Tipo de Gasto)</t>
  </si>
  <si>
    <t>Clasificación Administrativa (Por Unidad Administrativa)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</si>
  <si>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</si>
  <si>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</si>
  <si>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</si>
  <si>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</si>
  <si>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</si>
  <si>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</si>
  <si>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</si>
  <si>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</si>
  <si>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</si>
  <si>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</si>
  <si>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</si>
  <si>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</si>
  <si>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</si>
  <si>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</si>
  <si>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</si>
  <si>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</si>
  <si>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</si>
  <si>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</si>
  <si>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</si>
  <si>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</si>
  <si>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</si>
  <si>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</si>
  <si>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</si>
  <si>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</si>
  <si>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</si>
  <si>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</si>
  <si>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</si>
  <si>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</si>
  <si>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</si>
  <si>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</si>
  <si>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</si>
  <si>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</si>
  <si>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</si>
  <si>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</si>
  <si>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</si>
  <si>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</si>
  <si>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</si>
  <si>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</si>
  <si>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</si>
  <si>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</si>
  <si>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</si>
  <si>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</si>
  <si>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</si>
  <si>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</si>
  <si>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</si>
  <si>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</si>
  <si>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</si>
  <si>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</si>
  <si>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</si>
  <si>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</si>
  <si>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</si>
  <si>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</si>
  <si>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</si>
  <si>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</si>
  <si>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</si>
  <si>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</si>
  <si>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</si>
  <si>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</si>
  <si>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</si>
  <si>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</si>
  <si>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</si>
  <si>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</si>
  <si>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</si>
  <si>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</si>
  <si>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</si>
  <si>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</si>
  <si>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</si>
  <si>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</si>
  <si>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>Por Unidad Administrativa, Clasificación Administrativa, Por Poderes, Funcional (Finalidad y Función), Por Categoría Programática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</si>
  <si>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</si>
  <si>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</si>
  <si>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</si>
  <si>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</si>
  <si>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ETCA-I-01</t>
  </si>
  <si>
    <t>ETCA-II-10</t>
  </si>
  <si>
    <t>ETCA-II-11</t>
  </si>
  <si>
    <t>ETCA-II-12</t>
  </si>
  <si>
    <t>ETCA-III-13</t>
  </si>
  <si>
    <t>ETCA-I-01-A</t>
  </si>
  <si>
    <t>ETCA-I-01-B</t>
  </si>
  <si>
    <t>ETCA-I-02</t>
  </si>
  <si>
    <t>ETCA-I-03</t>
  </si>
  <si>
    <t>ETCA-I-04</t>
  </si>
  <si>
    <t>ETCA-I-05</t>
  </si>
  <si>
    <t>ETCA-I-06</t>
  </si>
  <si>
    <t>ETCA-I-07</t>
  </si>
  <si>
    <t>ETCA-II-08</t>
  </si>
  <si>
    <t>ETCA-II-08-A</t>
  </si>
  <si>
    <t>ETCA-II-09</t>
  </si>
  <si>
    <t>ETCA-II-9-A</t>
  </si>
  <si>
    <t>ETCA-II-9-B</t>
  </si>
  <si>
    <t>ETCA-II-9-C</t>
  </si>
  <si>
    <t>ETCA-II-9-D</t>
  </si>
  <si>
    <t>ETCA-III-14</t>
  </si>
  <si>
    <t>ETCA-IV-16</t>
  </si>
  <si>
    <t>Listado de Formatos ETCA "Evaluación Trimestral Contabilidad Armonizada"</t>
  </si>
  <si>
    <t>ETCA-IV-15</t>
  </si>
  <si>
    <t>Seguimiento y Evaluación de Indicadores de Proyectos y Procesos 
(Gasto por Categoría Programática, Metas y Programas; Análisis Programático-Presupuestal con Indicadores de Resultados</t>
  </si>
  <si>
    <t>Segundo Informe Trimestral 2015</t>
  </si>
  <si>
    <t>ETCA-IV-17</t>
  </si>
  <si>
    <t>Relación de esquemas bursátiles y de coberturas financieras</t>
  </si>
  <si>
    <t>Ingresos Devengado Anual</t>
  </si>
  <si>
    <t>Ingresos Recaudado    Anual</t>
  </si>
  <si>
    <t>Ingresos Devengado Trimestral</t>
  </si>
  <si>
    <t>Ingresos Recaudado    Trimestral</t>
  </si>
  <si>
    <t>Servicios de Salud de Sonora</t>
  </si>
  <si>
    <t>Partida</t>
  </si>
  <si>
    <t>Descripcion</t>
  </si>
  <si>
    <t>ETCA-II-09-A</t>
  </si>
  <si>
    <t>ETCA-II-09-B</t>
  </si>
  <si>
    <t>Clasificación Economica por Tipo  Gasto</t>
  </si>
  <si>
    <t>Presidencia Ejecutiva</t>
  </si>
  <si>
    <t>Unidad de Asuntos Jurídicos</t>
  </si>
  <si>
    <t>Coord. Gral. de Servicios de Salud</t>
  </si>
  <si>
    <t>Direc. Gral. de Servicios de Salud a la Comunidad</t>
  </si>
  <si>
    <t>Direc. Gral. de Servicios de Salud a la Persona</t>
  </si>
  <si>
    <t>Direc. Gral. de Enseñanza y Calidad</t>
  </si>
  <si>
    <t>Coord. Gral. de Administración</t>
  </si>
  <si>
    <t>Direc. Gral. de Administración</t>
  </si>
  <si>
    <t>Direc. Gral. de Planeacion y Desarrollo</t>
  </si>
  <si>
    <t>Direc. Gral. de Protección contra Riesgos Sanitarios</t>
  </si>
  <si>
    <t>Direc. Gral. del Organo de Control y Desarrollo</t>
  </si>
  <si>
    <t>REPSS</t>
  </si>
  <si>
    <t>Hosp. Infantil del Estado</t>
  </si>
  <si>
    <t>Hosp. Gral. del Estado</t>
  </si>
  <si>
    <t>Servicio Estatal de Salud Mental</t>
  </si>
  <si>
    <t xml:space="preserve">C I D E N </t>
  </si>
  <si>
    <t>U N A I D E S</t>
  </si>
  <si>
    <t>Hosp. Psiquiátrico "Cruz del Norte"</t>
  </si>
  <si>
    <t>Clinica Mental "Carlos Nava"</t>
  </si>
  <si>
    <t>Hosp. Gral. de Ciudad Obregón</t>
  </si>
  <si>
    <t>Hosp. Oncológico del Estado</t>
  </si>
  <si>
    <t>Laboratorio Estatal de Salud Pública</t>
  </si>
  <si>
    <t>Centro Estatal de Transfusión Sanguínea</t>
  </si>
  <si>
    <t xml:space="preserve">C A P A S I T S </t>
  </si>
  <si>
    <t>Centro de Desarrollo Infantil</t>
  </si>
  <si>
    <t>Cirugia Ambulatoria Hermosillo</t>
  </si>
  <si>
    <t>Jurisdicción Sanitaria I</t>
  </si>
  <si>
    <t xml:space="preserve">C A A P S </t>
  </si>
  <si>
    <t>Hosp. Gral. de Ures</t>
  </si>
  <si>
    <t>Hosp. Gral. de Moctezuma</t>
  </si>
  <si>
    <t>Jurisdicción Sanitaria II</t>
  </si>
  <si>
    <t>Hosp. Gral. de Caborca</t>
  </si>
  <si>
    <t>Hosp. Gral. de San Luis Rio Colorado</t>
  </si>
  <si>
    <t>Hosp. Gral. de Puerto Peñasco</t>
  </si>
  <si>
    <t>Jurisdicción Sanitaria III</t>
  </si>
  <si>
    <t>Hosp. Gral. de Nogales</t>
  </si>
  <si>
    <t>Hosp. Gral. de Magdalena</t>
  </si>
  <si>
    <t>Hosp. Gral. de Cananea</t>
  </si>
  <si>
    <t>Hosp. Gral. de Agua Prieta</t>
  </si>
  <si>
    <t>Jurisdicción Sanitaria IV</t>
  </si>
  <si>
    <t>Hosp. Gral. de Guaymas</t>
  </si>
  <si>
    <t>Jurisdicción Sanitaria V</t>
  </si>
  <si>
    <t>Hosp. Gral. de Navojoa</t>
  </si>
  <si>
    <t>Hosp. Gral. de Alamos</t>
  </si>
  <si>
    <t>Hosp. Gral. de Huatabampo</t>
  </si>
  <si>
    <t>ETCA-II-09-C</t>
  </si>
  <si>
    <t>Gasto por Categoria Programatica</t>
  </si>
  <si>
    <t>U</t>
  </si>
  <si>
    <t>E</t>
  </si>
  <si>
    <t>P</t>
  </si>
  <si>
    <t>G</t>
  </si>
  <si>
    <t>K</t>
  </si>
  <si>
    <t>M</t>
  </si>
  <si>
    <t>O</t>
  </si>
  <si>
    <t>J</t>
  </si>
  <si>
    <t>T</t>
  </si>
  <si>
    <t>Pensiones y Jubilaciones</t>
  </si>
  <si>
    <t xml:space="preserve">4. Ingresos Contables </t>
  </si>
  <si>
    <t>OTROS EQUIPOS DE TRANSPORTE</t>
  </si>
  <si>
    <t>MAQUIANRIA EQUIPO AGROPECUARIO</t>
  </si>
  <si>
    <t>MAQUINARIA Y EQUIPO INDUSTRIAL</t>
  </si>
  <si>
    <t>SISTEMAS DE AIRE ACONDICIONADO, CALEFACCION Y DE REFRIGERACION</t>
  </si>
  <si>
    <t>EQUIPO DE COMUNICACION Y TELECOMUNICACION</t>
  </si>
  <si>
    <t>HERRAMIENTAS</t>
  </si>
  <si>
    <t>REFACCIONES Y ACCESORIOS MAYORES</t>
  </si>
  <si>
    <t>OTROS BIENES MUEBLES</t>
  </si>
  <si>
    <t>SOFTWARE</t>
  </si>
  <si>
    <t>CONSTRUCCION</t>
  </si>
  <si>
    <t>REMODELACION Y REHABILITACION</t>
  </si>
  <si>
    <t>EQUIPAMIENTO</t>
  </si>
  <si>
    <t>ESTUDIOS Y PROYECTOS</t>
  </si>
  <si>
    <t>INFRAESTRUCTURA Y EQUIPAMIENTO EN MATERIA DE SALUD</t>
  </si>
  <si>
    <t>INDIRECTOS PARA OBRAS DE EDIFICACIÓN NO HABITACIONAL</t>
  </si>
  <si>
    <t>CONSTRUCCIÓN DE SISTEMAS DE ABASTECIMIENTO DE AGUA POTABLE</t>
  </si>
  <si>
    <t>AMPLIACION</t>
  </si>
  <si>
    <t>Ingresos Excedentes 1</t>
  </si>
  <si>
    <t>Bienes muebles e inmuebles</t>
  </si>
  <si>
    <t>4. Total de Gasto Contable</t>
  </si>
  <si>
    <t>ETCA-II-09-D</t>
  </si>
  <si>
    <r>
      <t>Transferencias, Asignaciones, Subsidios y Otras Ayudas</t>
    </r>
    <r>
      <rPr>
        <b/>
        <u/>
        <sz val="10"/>
        <color theme="1"/>
        <rFont val="Calibri"/>
        <family val="2"/>
        <scheme val="minor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</si>
  <si>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Calibri"/>
        <family val="2"/>
        <scheme val="minor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</si>
  <si>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Calibri"/>
        <family val="2"/>
        <scheme val="minor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</si>
  <si>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Calibri"/>
        <family val="2"/>
        <scheme val="minor"/>
      </rPr>
      <t>ESTATALES</t>
    </r>
  </si>
  <si>
    <t>I</t>
  </si>
  <si>
    <t>Egresos
Pagado
Trimestral</t>
  </si>
  <si>
    <t xml:space="preserve">Egresos
Devengado
Trimestral </t>
  </si>
  <si>
    <t>Egresos 
Pagado
Anual</t>
  </si>
  <si>
    <t>Egresos
Modificado
Anual</t>
  </si>
  <si>
    <t>Egresos
Aprobado
Anual</t>
  </si>
  <si>
    <t>Egresos 
Devengados
Anual</t>
  </si>
  <si>
    <t>PRODUCTOS ALIMENTICIOS PARA LA POBLACION EN
CASO DE DESASTRE</t>
  </si>
  <si>
    <t>REFACCIONES Y ACCESORIOS MENORES DE DEFENSA
Y SEGURIDAD</t>
  </si>
  <si>
    <t>MAQUINARIA Y EQUIPO DE CONSTRUCCION</t>
  </si>
  <si>
    <t>BIENES MUEBLES POR ARRENDAMIENTO
FINANCIERO</t>
  </si>
  <si>
    <t>LICENCIAS INDUSTRIALES, COMERCIALES Y OTRAS</t>
  </si>
  <si>
    <t>Egresos Devengado 
Anual</t>
  </si>
  <si>
    <t>Egresos
Pagado
Anual</t>
  </si>
  <si>
    <t>Egresos Devengado 
Trimestral</t>
  </si>
  <si>
    <t xml:space="preserve">Egresos
Devengado
Anual </t>
  </si>
  <si>
    <t>Egresos
Devengado
Anual</t>
  </si>
  <si>
    <t>Egresos
Devengado
Trimestral</t>
  </si>
  <si>
    <t>al 31 de Diciembre de 2015</t>
  </si>
  <si>
    <t>IV TRIMESTRE 2015</t>
  </si>
  <si>
    <t>AYUDAS SOCIALES A INSTITUCIONES SIN FINES DE
LUCRO</t>
  </si>
  <si>
    <t>SERVICIOS INTEGRALES DE TRASLADO Y VIATICOS</t>
  </si>
  <si>
    <t>SUELDOS</t>
  </si>
  <si>
    <t>REMUNERACIONES POR SUSTITUCION DE PERSONAL</t>
  </si>
  <si>
    <t>COMPENSACIONES POR RIESGOS PROFESIONALES</t>
  </si>
  <si>
    <t>RIESGO LABORAL</t>
  </si>
  <si>
    <t>AYUDA PARA HABITACION</t>
  </si>
  <si>
    <t>AYUDA PARA DESPENSA</t>
  </si>
  <si>
    <t>HONORARIOS</t>
  </si>
  <si>
    <t>SUELDOS BASE AL PERSONAL EVENTUAL</t>
  </si>
  <si>
    <t>PRIMAS Y ACREDITACIONES POR AÑOS DE SERVICIO EFECTIVOS PRESTADOS AL PERSONAL</t>
  </si>
  <si>
    <t>PRIMA VACACIONAL</t>
  </si>
  <si>
    <t>GRATIFICACION POR FIN DE AÑO</t>
  </si>
  <si>
    <t>COMPENSACION POR AJUSTE DE CALENDARIO</t>
  </si>
  <si>
    <t>COMPENSACION POR BONO NAVIDEÑO</t>
  </si>
  <si>
    <t>REMUNERACIONES POR HORAS EXTRAORDINARIAS</t>
  </si>
  <si>
    <t>CUOTAS POR SERVICIO MEDICO DEL ISSSTESON</t>
  </si>
  <si>
    <t>CUOTAS POR SEGURO DE VIDA AL ISSSTESON</t>
  </si>
  <si>
    <t>CUOTAS POR SEGURO DE RETIRO AL ISSSTESON</t>
  </si>
  <si>
    <t>OTRAS PRESTACIONES DE SEGURIDAD SOCIAL</t>
  </si>
  <si>
    <t>CUOTAS AL FOVISSSTESON</t>
  </si>
  <si>
    <t>PAGAS DE DEFUNCION, PENSIONES Y JUBILACIONES</t>
  </si>
  <si>
    <t>OTRAS CUOTAS DE SEGUROS COLECTIVOS</t>
  </si>
  <si>
    <t>INDEMNIZACIONES AL PERSONAL</t>
  </si>
  <si>
    <t>PAGO DE LIQUIDACIONES</t>
  </si>
  <si>
    <t>DIAS ECONOMICOS Y DE DESCANSO OBLIGATORIOS NO DISFRUTADOS</t>
  </si>
  <si>
    <t>APOYO PARA DESARROLLO Y CAPACITACION</t>
  </si>
  <si>
    <t>COMPENSACION ESPECIFICA A PERSONAL DE BASE</t>
  </si>
  <si>
    <t>BONO DE DIA DE MADRES</t>
  </si>
  <si>
    <t>OTRAS PRESTACIONES</t>
  </si>
  <si>
    <t>ESTIMULOS AL PERSONAL</t>
  </si>
  <si>
    <t>BONO POR PUNTUALIDAD</t>
  </si>
  <si>
    <t>RECOMPENSAS</t>
  </si>
  <si>
    <t>MATERIALES, UTILES Y EQUIPOS MENORES DE OFICINA</t>
  </si>
  <si>
    <t>MATERIALES Y UTILES DE IMPRESION Y REPRODUCCION</t>
  </si>
  <si>
    <t>MATERIAL ESTADISTICO Y GEOGRAFICO</t>
  </si>
  <si>
    <t>MATERIALES Y UTILES PARA EL PROCESAMIENTO DE EQUIPOS Y BIENES INFORMATICOS</t>
  </si>
  <si>
    <t>MATERIAL PARA INFORMACION</t>
  </si>
  <si>
    <t>MATERIAL DE LIMPIEZA</t>
  </si>
  <si>
    <t>MATERIALES EDUCATIVOS</t>
  </si>
  <si>
    <t>MATERIALES Y SUMINISTROS PARA PLANTELES EDUCATIVOS</t>
  </si>
  <si>
    <t>PLACAS, ENGOMADOS, CALCOMANIAS Y HOLOGRAMAS</t>
  </si>
  <si>
    <t>PRODUCTOS ALIMENTICIOS PARA EL PERSONAL EN LAS INSTALACIONES</t>
  </si>
  <si>
    <t>ALIMENTACION DE PERSONAS HOSPITALIZADAS</t>
  </si>
  <si>
    <t>PRODUCTOS ALIMENTICIOS PARA PERSONAS DERIVADO DE LA PRESTACION DE SERVICIOS</t>
  </si>
  <si>
    <t>ADQUISICION DE AGUA POTABLE</t>
  </si>
  <si>
    <t>ALIMENTACION DE ANIMALES</t>
  </si>
  <si>
    <t>UTENSILIOS PARA EL SERVICIO DE ALIMENTACION</t>
  </si>
  <si>
    <t>COMBUSTIBLES, LUBRICANTES, ADITIVOS, CARBON Y SUS DERIVADOS ADQUIRIDOS COMO MATERIA PRIMA</t>
  </si>
  <si>
    <t>PRODUCTOS QUIMICOS, FARMACEUTICOS Y DE LABORATORIO ADQUIRIDOS COMO MATERIA PRIMA</t>
  </si>
  <si>
    <t>PRODUCTOS METALICOS Y A BASE DE MINERALES NO METALICOS ADQUIRIDOS COMO MATERIAS PRIMA</t>
  </si>
  <si>
    <t>PRODUCTOS DE PIEL, CUERO, PLASTICOS Y HULE ADQUIRIDOS COMO MATERIA PRIMA</t>
  </si>
  <si>
    <t>OTROS PRODUCTOS ADQUIRIDOS COMO MATERIA PRIMA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</si>
  <si>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</si>
  <si>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</si>
  <si>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</si>
  <si>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</si>
  <si>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</si>
  <si>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</si>
  <si>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</si>
  <si>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</si>
  <si>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</si>
  <si>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QUIMICOS BASICOS</t>
  </si>
  <si>
    <t>FERTILIZANTES, PESTICIDAS Y OTROS AGROQUIMICOS</t>
  </si>
  <si>
    <t>MEDICINAS Y PRODUCTOS FARMACEUTICOS</t>
  </si>
  <si>
    <t>OXIGENO Y GASES PARA USO MEDICINAL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</si>
  <si>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</si>
  <si>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</si>
  <si>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</si>
  <si>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</si>
  <si>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</t>
  </si>
  <si>
    <t>LUBRICANTES Y ADITIVOS</t>
  </si>
  <si>
    <t>CARBON Y SUS DERIVADOS</t>
  </si>
  <si>
    <t>VESTUARIO Y UNIFORMES</t>
  </si>
  <si>
    <t>PRENDAS DE SEGURIDAD Y PROTECCION PERSONAL</t>
  </si>
  <si>
    <t>ARTICULOS DEPORTIVOS</t>
  </si>
  <si>
    <t>PRODUCTOS TEXTILES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</si>
  <si>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</si>
  <si>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</si>
  <si>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</si>
  <si>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ADMINISTRACION, EDUCACIONAL Y RECREACION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</si>
  <si>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</si>
  <si>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</si>
  <si>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</si>
  <si>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</si>
  <si>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</si>
  <si>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</si>
  <si>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</si>
  <si>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</si>
  <si>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</si>
  <si>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</si>
  <si>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</si>
  <si>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A INTERNET, REDES Y PROCESAMIENTO DE INFORMACION</t>
  </si>
  <si>
    <t>SERVICIO POSTAL</t>
  </si>
  <si>
    <t>SERVICIOS INTEGRALES Y OTROS SERVICIOS</t>
  </si>
  <si>
    <t>ARRENDAMIENTO DE EDIFICIOS</t>
  </si>
  <si>
    <t>ARRENDAMIENTO DE MUEBLES, MAQUINARIA Y EQUIPO</t>
  </si>
  <si>
    <t>ARRENDAMIENTO DE EQUIPO E INSTRUMENTAL MEDICO Y DE LABORATORIO</t>
  </si>
  <si>
    <t>ARRENDAMIENTO DE EQUIPO DE TRANSPORTE</t>
  </si>
  <si>
    <t>ARRENDAMIENTOS DE MAQUINARIA, OTROS EQUIPOS Y MAQUINARIA</t>
  </si>
  <si>
    <t>PATENTES, REGALIAS Y OTROS</t>
  </si>
  <si>
    <t>OTROS ARRENDAMIENTOS</t>
  </si>
  <si>
    <t>SERVICIOS LEGALES, DE CONTABILIDAD, AUDITORIAS Y RELACIONADOS</t>
  </si>
  <si>
    <t>SERVICIOS DE DISEÑO, ARQUITECTURA, INGENIERIA Y ACTIVIDADES RELACIONADAS</t>
  </si>
  <si>
    <t>SERVICIOS DE INFORMATICA</t>
  </si>
  <si>
    <t>SERVICIOS DE CONSULTORIAS</t>
  </si>
  <si>
    <t>SERVICIOS ESTADISTICOS Y GEOGRAFICOS</t>
  </si>
  <si>
    <t>SERVICIOS DE CAPACITACION</t>
  </si>
  <si>
    <t>SERVICIOS DE INVESTIGACION CIENTIFICA Y DESARROLLO</t>
  </si>
  <si>
    <t>IMPRESIONES Y PUBLICACIONES OFICIALES</t>
  </si>
  <si>
    <t>EDICTOS</t>
  </si>
  <si>
    <t>LICITACIONES, CONVENIOS Y CONVOCATORIAS</t>
  </si>
  <si>
    <t>SERVICIO DE VIGILANCIA</t>
  </si>
  <si>
    <t>SERVICIOS PROFESIONALES, CIENTIFICOS Y TECNICOS INTEGRALES</t>
  </si>
  <si>
    <t>SERVICIOS FINANCIEROS Y BANCARIOS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</si>
  <si>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</si>
  <si>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</si>
  <si>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</si>
  <si>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</si>
  <si>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</si>
  <si>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MANTENIMIENTO Y CONSERVACION DE INMUEBLES</t>
  </si>
  <si>
    <t>MANTENIMIENTO Y CONSERVACION DE MOBILIARIO Y EQUIPO</t>
  </si>
  <si>
    <t>MANTENIMIENTO Y CONSERVACION DE MOBILIARIO Y EQUIPO PARA ESCUELAS, LABORATORIOS Y TALLERES</t>
  </si>
  <si>
    <t>INSTALACIONES</t>
  </si>
  <si>
    <t>MANTENIMIENTO Y CONSERVACION DE BIENES INFORMATICOS</t>
  </si>
  <si>
    <t>INSTALACION, REPARACION Y MANTENIMIENTO DE EQUIPO E INSTRUMENTAL MEDICO Y DE LABORATORIO</t>
  </si>
  <si>
    <t>MANTENIMIENTO Y CONSERVACION DE EQUIPO DE TRANSPORTE</t>
  </si>
  <si>
    <t>MANTENIMIENTO Y CONSERVACION DE MAQUINARIA Y EQUIPO</t>
  </si>
  <si>
    <t>MANTENIMIENTO Y CONSERVACION DE HERRAMIENTAS, INSTRUMENTOS, UTILES Y EQUIPO</t>
  </si>
  <si>
    <t>SERVICIOS DE LIMPIEZA Y MANEJO DE DESECHOS</t>
  </si>
  <si>
    <t>SERVICIOS DE JARDINERIA Y FUMIGACION</t>
  </si>
  <si>
    <t>DIFUSION POR RADIO, TELEVISION Y OTROS MEDIOS DE MENSAJES SOBRE PROGRAMAS Y ACTIVIDADES GUBERNAMENTALES</t>
  </si>
  <si>
    <t>DIFUSION POR RADIO, TELEVISION Y OTROS MEDIOS DE MENSAJES COMERCIALES</t>
  </si>
  <si>
    <t>SERVICIOS DE CREATIVIDAD, PREPRODUCCION Y PRODUCCION DE PUBLICIDAD, EXCEPTO INTERNET</t>
  </si>
  <si>
    <t>SERVICIOS DE REVELADO DE FOTOGRAFIAS</t>
  </si>
  <si>
    <t>SERVICIO DE CREACION Y DIFUSION DE CONTENIDO EXCLUSIVAMENTE A TRAVES DE INTERNET</t>
  </si>
  <si>
    <t>PASAJES AEREOS</t>
  </si>
  <si>
    <t>PASAJES TERRESTRES</t>
  </si>
  <si>
    <t>AUTOTRANSPORTE</t>
  </si>
  <si>
    <t>VIATICOS EN EL PAIS</t>
  </si>
  <si>
    <t>GASTOS DE CAMINO</t>
  </si>
  <si>
    <t>VIATICOS EN EL EXTRANJERO</t>
  </si>
  <si>
    <t>CUOTAS</t>
  </si>
  <si>
    <t>GASTOS DE CEREMONAL</t>
  </si>
  <si>
    <t>GASTOS DE ORDEN SOCIAL Y CULTURAL</t>
  </si>
  <si>
    <t>CONGRESOS Y CONVENCIONES</t>
  </si>
  <si>
    <t>GASTOS DE ATENCION Y PROMOCION</t>
  </si>
  <si>
    <t>SERVICIOS FUNERARIOS Y DE CEMENTERIOS</t>
  </si>
  <si>
    <t>IMPUESTOS Y DERECHOS</t>
  </si>
  <si>
    <t>PENAS, MULTAS, ACCESORIOS Y ACTUALIZACIONES</t>
  </si>
  <si>
    <t>OTROS GASTOS POR RESPONSABILIDADES</t>
  </si>
  <si>
    <t>SERVICIOS ASISTENCIALES</t>
  </si>
  <si>
    <t>SUBROGACIONES</t>
  </si>
  <si>
    <t>TRANSFERENCIAS PARA GASTOS DE OPERACION</t>
  </si>
  <si>
    <t>SUBSIDIOS A LA PRESTACION DE SERVICIOS PUBLICOS</t>
  </si>
  <si>
    <t>AYUDAS SOCIALES A PERSONAS</t>
  </si>
  <si>
    <t>GASTOS POR SERVICIOS DE TRASLADO DE PERSONAS</t>
  </si>
  <si>
    <t>DONATIVOS A INSTITUCIONES SIN FINES DE LUCRO</t>
  </si>
  <si>
    <t>MUEBLES DE OFICINA Y ESTANTERIA</t>
  </si>
  <si>
    <t>MUEBLES, EXCEPTO DE OFICINA Y ESTANTERIA</t>
  </si>
  <si>
    <t>OTROS MOBILIARIOS Y EQUIPO DE ADMINISTRACION</t>
  </si>
  <si>
    <t>MOBILIARIO Y EQUIPO PARA ESCUELAS, LABORATORIOS Y TALLERES</t>
  </si>
  <si>
    <t>EQUIPOS Y APARATOS AUDIOVISUALES</t>
  </si>
  <si>
    <t>CAMARAS FOTOGRAFICAS Y DE VIDEO</t>
  </si>
  <si>
    <t>OTRO MOBILIARIO Y EQUIPO EDUCACIONAL Y RECREATIVO</t>
  </si>
  <si>
    <t>EQUIPO MEDICO Y DE LABORATORIO</t>
  </si>
  <si>
    <t>INTRUMENTAL MEDICO Y DE LABORATORIO</t>
  </si>
  <si>
    <t>AUTOMOVILES Y CAMIONES</t>
  </si>
  <si>
    <t>CARROCERIAS Y REMOLQUES</t>
  </si>
  <si>
    <t>BIENES INFORMATICOS</t>
  </si>
  <si>
    <t>MAQUINARIA Y EQUIPO ELECTRICO Y ELECTRONICO</t>
  </si>
  <si>
    <t>Trimestre</t>
  </si>
  <si>
    <t>Gastos por proyectos de Inversión</t>
  </si>
  <si>
    <t>GASTO DE INVERSION EJERCIDO:</t>
  </si>
  <si>
    <t xml:space="preserve">NOMBRE DEL PROYECTO </t>
  </si>
  <si>
    <t>FUENTE DE FINANCIAMIENTO</t>
  </si>
  <si>
    <t xml:space="preserve">MONTO EROGADO </t>
  </si>
  <si>
    <t>AMPLIACIÓN, REHABILITACIÓN, MANTENIMIENTO Y EQUIPAMIENTO C.S.R. YÉCORA, ROSARIO TESOPACO, CANANEA, GOLFO SANTA CLARA, YAVAROS, ARIZPE, CUCURPE; Y CASA DE SALUD MESA COLORADA</t>
  </si>
  <si>
    <t>AMPLIACIÓN, REHABILITACIÓN, MANTENIMIENTO Y EQUIPAMIENTO CENTRO DE SALUD RURAL PITIQUITO</t>
  </si>
  <si>
    <t xml:space="preserve">AMPLIACIÓN, REHABILITACIÓN, MANTENIMIENTO Y EQUIPAMIENTO CENTRO DE SALUD RURAL MESA DEL SERI </t>
  </si>
  <si>
    <t xml:space="preserve">AMPLIACIÓN Y FORTALECIMIENTO NEONATOLOGÍA HOSPITAL GENERAL DE CD. OBREGÓN </t>
  </si>
  <si>
    <t>TERMINACIÓN DE LA AMPLIACIÓN HOSPITAL GENERAL AGUA PRIETA</t>
  </si>
  <si>
    <t>AMPLIACIÓN, FORTALECIMIENTO Y EQUIPAMIENTO HOSPITAL GENERAL PUERTO PEÑASCO</t>
  </si>
  <si>
    <t>AMPLIACIÓN, FORTALECIMIENTO Y EQUIPAMIENTO HOSPITAL GENERAL NOGALES</t>
  </si>
  <si>
    <t>OBRA NUEVA CENTRO ESTATAL DE VACUNAS</t>
  </si>
  <si>
    <t>SUSTITUCIÓN POR OBRA NUEVA (1RA ETAPA) HOSPITAL GENERAL DE MAGDALENA</t>
  </si>
  <si>
    <r>
      <t>REHABILITACIÓN HOSPITAL INTEGRAL DE MOCTEZUMA</t>
    </r>
    <r>
      <rPr>
        <b/>
        <sz val="11"/>
        <color rgb="FFFF0000"/>
        <rFont val="Calibri"/>
        <family val="2"/>
        <scheme val="minor"/>
      </rPr>
      <t xml:space="preserve"> </t>
    </r>
  </si>
  <si>
    <t>Se deberán informar cuando todas las fuentes del recurso.</t>
  </si>
  <si>
    <t>Ya sean obras con Recurso Federal, Recurso Estatal e Ingresos Propios del ente Público.</t>
  </si>
  <si>
    <t>Intereses de la Deuda</t>
  </si>
  <si>
    <t>Flujo de Fondos, Indicadores Postura Fiscal</t>
  </si>
  <si>
    <t>Pagado 3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</si>
  <si>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</si>
  <si>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</si>
  <si>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</si>
  <si>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Nota: Este es sólo una imagen de referencia, su captura debe ser efectuada en el sistema de evaluación (SED)</t>
  </si>
  <si>
    <t>Al 31 de Diciembre de 2015</t>
  </si>
  <si>
    <t>(PESOS)</t>
  </si>
  <si>
    <t>Ente XXXXXX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</si>
  <si>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</si>
  <si>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</si>
  <si>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</si>
  <si>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</si>
  <si>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</si>
  <si>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</si>
  <si>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</si>
  <si>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</si>
  <si>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</si>
  <si>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</si>
  <si>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</si>
  <si>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</si>
  <si>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</si>
  <si>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</si>
  <si>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</si>
  <si>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</si>
  <si>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</si>
  <si>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</si>
  <si>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</si>
  <si>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</si>
  <si>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</si>
  <si>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</si>
  <si>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</si>
  <si>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</si>
  <si>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</si>
  <si>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</si>
  <si>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</si>
  <si>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</si>
  <si>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</si>
  <si>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</si>
  <si>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</si>
  <si>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</si>
  <si>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</si>
  <si>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</si>
  <si>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</si>
  <si>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</si>
  <si>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</si>
  <si>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</si>
  <si>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</si>
  <si>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</si>
  <si>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Hoja  _ de _</t>
  </si>
  <si>
    <t>CPCA-IV-16</t>
  </si>
  <si>
    <t>Del 01 de Enero al 31 de Diciembre de 2015</t>
  </si>
  <si>
    <t>Fondo, Programa o Convenio</t>
  </si>
  <si>
    <t>Datos de la Cuenta Bancaria</t>
  </si>
  <si>
    <t>Institución Bancaria</t>
  </si>
  <si>
    <t>Número de Cuenta</t>
  </si>
  <si>
    <t>Nomina Recurso Federal 2015</t>
  </si>
  <si>
    <t>Bancomer</t>
  </si>
  <si>
    <t>0197924682</t>
  </si>
  <si>
    <t>Gasto de Operación Subsidio 2015</t>
  </si>
  <si>
    <t>0197925255</t>
  </si>
  <si>
    <t>Seguro Popular 2015</t>
  </si>
  <si>
    <t>0197924267</t>
  </si>
  <si>
    <t>Adicciones 2015</t>
  </si>
  <si>
    <t>Banorte</t>
  </si>
  <si>
    <t>0298097780</t>
  </si>
  <si>
    <t>Siglo XXI 2015</t>
  </si>
  <si>
    <t>0298097762</t>
  </si>
  <si>
    <t>Afaspe 2015</t>
  </si>
  <si>
    <t>Cibanco</t>
  </si>
  <si>
    <t>1128973</t>
  </si>
  <si>
    <t>Cofepris 2015</t>
  </si>
  <si>
    <t>1163736</t>
  </si>
  <si>
    <t>Ramo 23 2015 Varias Unidades F73</t>
  </si>
  <si>
    <t>1176994</t>
  </si>
  <si>
    <t>Inversion Ramo 23 Contingencias Economicas Provisiones Salariales</t>
  </si>
  <si>
    <t>Actinver</t>
  </si>
  <si>
    <t>11337273</t>
  </si>
  <si>
    <t>Prospera 2015 Gasto de Operación</t>
  </si>
  <si>
    <t>0199657770</t>
  </si>
  <si>
    <t>Unidades Medicas Moviles 2015</t>
  </si>
  <si>
    <t>0101247204</t>
  </si>
  <si>
    <t xml:space="preserve">                Relación de esquemas bursátiles y de coberturas financieras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</si>
  <si>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</si>
  <si>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</si>
  <si>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</si>
  <si>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</si>
  <si>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</si>
  <si>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</si>
  <si>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</si>
  <si>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</si>
  <si>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Relación de Bienes Muebles e Inmuebles que Componen su Patrimonio</t>
  </si>
  <si>
    <t>Código</t>
  </si>
  <si>
    <t>Descripción del Bien</t>
  </si>
  <si>
    <t>Valor en Libros</t>
  </si>
  <si>
    <t>BIENES MUEBLES</t>
  </si>
  <si>
    <t>MOBILIARIO Y EQUIPO DE OFICINA</t>
  </si>
  <si>
    <t>MAQUINARIA Y EQUIPO MEDICO</t>
  </si>
  <si>
    <t>EQUIPO DE TRANSPORTE</t>
  </si>
  <si>
    <t>BIENES INMUEBLES</t>
  </si>
  <si>
    <t>TERRENOS</t>
  </si>
  <si>
    <t>EDIFICIOS</t>
  </si>
  <si>
    <t>EDIFICIOS NO HABITACIONALES</t>
  </si>
  <si>
    <t>Y DEMAS INMUEBLES</t>
  </si>
  <si>
    <t>NOTA: la información de este formato es ACUMULADA.</t>
  </si>
</sst>
</file>

<file path=xl/styles.xml><?xml version="1.0" encoding="utf-8"?>
<styleSheet xmlns="http://schemas.openxmlformats.org/spreadsheetml/2006/main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€&quot;* #,##0.00_-;\-&quot;€&quot;* #,##0.00_-;_-&quot;€&quot;* &quot;-&quot;??_-;_-@_-"/>
    <numFmt numFmtId="167" formatCode="0.0"/>
    <numFmt numFmtId="168" formatCode="_-* #,##0_-;\-* #,##0_-;_-* &quot;-&quot;??_-;_-@_-"/>
    <numFmt numFmtId="169" formatCode="#,##0_ ;\-#,##0\ "/>
  </numFmts>
  <fonts count="6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</cellStyleXfs>
  <cellXfs count="573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1" fillId="0" borderId="0" xfId="0" applyFont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13" xfId="0" applyBorder="1"/>
    <xf numFmtId="0" fontId="1" fillId="4" borderId="0" xfId="0" applyFont="1" applyFill="1"/>
    <xf numFmtId="0" fontId="0" fillId="4" borderId="0" xfId="0" applyFill="1"/>
    <xf numFmtId="0" fontId="0" fillId="0" borderId="24" xfId="0" applyBorder="1"/>
    <xf numFmtId="0" fontId="0" fillId="0" borderId="38" xfId="0" applyBorder="1"/>
    <xf numFmtId="0" fontId="0" fillId="0" borderId="37" xfId="0" applyBorder="1"/>
    <xf numFmtId="0" fontId="0" fillId="0" borderId="25" xfId="0" applyBorder="1"/>
    <xf numFmtId="0" fontId="0" fillId="0" borderId="18" xfId="0" applyBorder="1"/>
    <xf numFmtId="0" fontId="0" fillId="0" borderId="17" xfId="0" applyBorder="1"/>
    <xf numFmtId="0" fontId="0" fillId="0" borderId="9" xfId="0" applyBorder="1"/>
    <xf numFmtId="0" fontId="5" fillId="2" borderId="38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3" fontId="4" fillId="2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right" vertical="center" indent="1"/>
    </xf>
    <xf numFmtId="0" fontId="11" fillId="0" borderId="15" xfId="1" applyNumberFormat="1" applyFont="1" applyBorder="1" applyAlignment="1">
      <alignment horizontal="center" vertical="center" wrapText="1"/>
    </xf>
    <xf numFmtId="0" fontId="11" fillId="0" borderId="15" xfId="1" applyFont="1" applyBorder="1" applyAlignment="1">
      <alignment vertical="center" wrapText="1"/>
    </xf>
    <xf numFmtId="3" fontId="11" fillId="0" borderId="15" xfId="1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indent="1"/>
    </xf>
    <xf numFmtId="3" fontId="12" fillId="2" borderId="15" xfId="6" applyNumberFormat="1" applyFont="1" applyFill="1" applyBorder="1" applyAlignment="1">
      <alignment horizontal="right" vertical="center" wrapText="1"/>
    </xf>
    <xf numFmtId="0" fontId="4" fillId="0" borderId="0" xfId="0" applyFont="1"/>
    <xf numFmtId="167" fontId="11" fillId="0" borderId="15" xfId="6" applyNumberFormat="1" applyFont="1" applyBorder="1" applyAlignment="1">
      <alignment horizontal="center" vertical="center" wrapText="1"/>
    </xf>
    <xf numFmtId="167" fontId="12" fillId="2" borderId="15" xfId="6" applyNumberFormat="1" applyFont="1" applyFill="1" applyBorder="1" applyAlignment="1">
      <alignment horizontal="center" vertical="center" wrapText="1"/>
    </xf>
    <xf numFmtId="167" fontId="10" fillId="0" borderId="17" xfId="6" applyNumberFormat="1" applyFont="1" applyBorder="1" applyAlignment="1">
      <alignment horizontal="center" vertical="center" wrapText="1"/>
    </xf>
    <xf numFmtId="167" fontId="10" fillId="0" borderId="9" xfId="6" applyNumberFormat="1" applyFont="1" applyBorder="1" applyAlignment="1">
      <alignment horizontal="center" vertical="center" wrapText="1"/>
    </xf>
    <xf numFmtId="167" fontId="4" fillId="2" borderId="37" xfId="6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2" borderId="38" xfId="0" applyFont="1" applyFill="1" applyBorder="1" applyAlignment="1">
      <alignment horizontal="justify" vertical="center" wrapText="1"/>
    </xf>
    <xf numFmtId="3" fontId="13" fillId="0" borderId="20" xfId="1" applyNumberFormat="1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justify" vertical="center" wrapText="1"/>
    </xf>
    <xf numFmtId="0" fontId="4" fillId="0" borderId="39" xfId="0" applyFont="1" applyBorder="1" applyAlignment="1">
      <alignment vertical="center"/>
    </xf>
    <xf numFmtId="3" fontId="13" fillId="0" borderId="13" xfId="1" applyNumberFormat="1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3" fontId="13" fillId="0" borderId="19" xfId="1" applyNumberFormat="1" applyFont="1" applyBorder="1" applyAlignment="1">
      <alignment vertical="center" wrapText="1"/>
    </xf>
    <xf numFmtId="0" fontId="13" fillId="0" borderId="17" xfId="1" applyFont="1" applyBorder="1" applyAlignment="1">
      <alignment vertical="center" wrapText="1"/>
    </xf>
    <xf numFmtId="0" fontId="13" fillId="0" borderId="9" xfId="1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3" fontId="10" fillId="0" borderId="18" xfId="0" applyNumberFormat="1" applyFont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168" fontId="10" fillId="0" borderId="0" xfId="11" applyNumberFormat="1" applyFont="1" applyAlignment="1">
      <alignment vertical="center"/>
    </xf>
    <xf numFmtId="165" fontId="10" fillId="0" borderId="9" xfId="11" applyFont="1" applyBorder="1" applyAlignment="1">
      <alignment horizontal="right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8" fontId="4" fillId="2" borderId="15" xfId="11" applyNumberFormat="1" applyFont="1" applyFill="1" applyBorder="1" applyAlignment="1">
      <alignment horizontal="justify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7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168" fontId="4" fillId="0" borderId="17" xfId="11" applyNumberFormat="1" applyFont="1" applyFill="1" applyBorder="1" applyAlignment="1">
      <alignment horizontal="center" vertical="center" wrapText="1"/>
    </xf>
    <xf numFmtId="168" fontId="4" fillId="0" borderId="9" xfId="11" applyNumberFormat="1" applyFont="1" applyFill="1" applyBorder="1" applyAlignment="1">
      <alignment horizontal="center" vertical="center" wrapText="1"/>
    </xf>
    <xf numFmtId="168" fontId="10" fillId="0" borderId="9" xfId="11" applyNumberFormat="1" applyFont="1" applyBorder="1" applyAlignment="1">
      <alignment horizontal="justify" vertical="center" wrapText="1"/>
    </xf>
    <xf numFmtId="168" fontId="10" fillId="0" borderId="18" xfId="11" applyNumberFormat="1" applyFont="1" applyBorder="1" applyAlignment="1">
      <alignment horizontal="justify" vertical="center" wrapText="1"/>
    </xf>
    <xf numFmtId="168" fontId="10" fillId="0" borderId="9" xfId="11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68" fontId="4" fillId="0" borderId="17" xfId="11" applyNumberFormat="1" applyFont="1" applyBorder="1" applyAlignment="1">
      <alignment horizontal="left" vertical="center"/>
    </xf>
    <xf numFmtId="168" fontId="10" fillId="0" borderId="9" xfId="11" applyNumberFormat="1" applyFont="1" applyBorder="1" applyAlignment="1">
      <alignment horizontal="left" vertical="center"/>
    </xf>
    <xf numFmtId="168" fontId="10" fillId="0" borderId="9" xfId="11" applyNumberFormat="1" applyFont="1" applyFill="1" applyBorder="1" applyAlignment="1">
      <alignment horizontal="left" vertical="center"/>
    </xf>
    <xf numFmtId="168" fontId="10" fillId="0" borderId="9" xfId="11" applyNumberFormat="1" applyFont="1" applyFill="1" applyBorder="1" applyAlignment="1">
      <alignment horizontal="justify" vertical="center" wrapText="1"/>
    </xf>
    <xf numFmtId="168" fontId="10" fillId="0" borderId="18" xfId="11" applyNumberFormat="1" applyFont="1" applyBorder="1" applyAlignment="1">
      <alignment horizontal="left" vertical="center"/>
    </xf>
    <xf numFmtId="168" fontId="10" fillId="0" borderId="9" xfId="11" applyNumberFormat="1" applyFont="1" applyFill="1" applyBorder="1" applyAlignment="1">
      <alignment vertical="center" wrapText="1"/>
    </xf>
    <xf numFmtId="3" fontId="4" fillId="2" borderId="37" xfId="1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center" wrapText="1"/>
    </xf>
    <xf numFmtId="0" fontId="16" fillId="2" borderId="38" xfId="0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7" fillId="2" borderId="35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justify" vertical="center"/>
    </xf>
    <xf numFmtId="2" fontId="4" fillId="0" borderId="19" xfId="0" applyNumberFormat="1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justify" vertical="center"/>
    </xf>
    <xf numFmtId="2" fontId="4" fillId="0" borderId="20" xfId="0" applyNumberFormat="1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6" fillId="0" borderId="3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right" vertical="center"/>
    </xf>
    <xf numFmtId="0" fontId="17" fillId="2" borderId="35" xfId="0" applyFont="1" applyFill="1" applyBorder="1" applyAlignment="1">
      <alignment horizontal="right" vertical="center"/>
    </xf>
    <xf numFmtId="165" fontId="4" fillId="0" borderId="19" xfId="11" applyFont="1" applyFill="1" applyBorder="1" applyAlignment="1">
      <alignment horizontal="right" vertical="center" wrapText="1"/>
    </xf>
    <xf numFmtId="165" fontId="4" fillId="0" borderId="13" xfId="11" applyFont="1" applyFill="1" applyBorder="1" applyAlignment="1">
      <alignment horizontal="right" vertical="center" wrapText="1"/>
    </xf>
    <xf numFmtId="0" fontId="16" fillId="0" borderId="39" xfId="0" applyFont="1" applyFill="1" applyBorder="1" applyAlignment="1">
      <alignment vertical="center"/>
    </xf>
    <xf numFmtId="3" fontId="4" fillId="0" borderId="13" xfId="11" applyNumberFormat="1" applyFont="1" applyFill="1" applyBorder="1" applyAlignment="1">
      <alignment horizontal="right" vertical="center" wrapText="1"/>
    </xf>
    <xf numFmtId="0" fontId="17" fillId="0" borderId="25" xfId="0" applyFont="1" applyFill="1" applyBorder="1" applyAlignment="1">
      <alignment horizontal="justify" vertical="center"/>
    </xf>
    <xf numFmtId="0" fontId="16" fillId="2" borderId="25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7" fillId="2" borderId="15" xfId="0" applyFont="1" applyFill="1" applyBorder="1" applyAlignment="1">
      <alignment horizontal="right" vertical="center"/>
    </xf>
    <xf numFmtId="3" fontId="4" fillId="2" borderId="18" xfId="1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8" fontId="4" fillId="2" borderId="35" xfId="11" applyNumberFormat="1" applyFont="1" applyFill="1" applyBorder="1" applyAlignment="1">
      <alignment horizontal="center" vertical="center" wrapText="1"/>
    </xf>
    <xf numFmtId="168" fontId="4" fillId="2" borderId="37" xfId="11" applyNumberFormat="1" applyFont="1" applyFill="1" applyBorder="1" applyAlignment="1">
      <alignment horizontal="center" vertical="center" wrapText="1"/>
    </xf>
    <xf numFmtId="168" fontId="4" fillId="3" borderId="0" xfId="11" applyNumberFormat="1" applyFont="1" applyFill="1" applyBorder="1" applyAlignment="1">
      <alignment horizontal="center" vertical="center" wrapText="1"/>
    </xf>
    <xf numFmtId="168" fontId="17" fillId="2" borderId="35" xfId="11" applyNumberFormat="1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7" fillId="0" borderId="17" xfId="0" applyFont="1" applyFill="1" applyBorder="1" applyAlignment="1">
      <alignment horizontal="justify" vertical="center"/>
    </xf>
    <xf numFmtId="0" fontId="17" fillId="0" borderId="9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justify" vertical="center"/>
    </xf>
    <xf numFmtId="168" fontId="4" fillId="0" borderId="19" xfId="11" applyNumberFormat="1" applyFont="1" applyFill="1" applyBorder="1" applyAlignment="1">
      <alignment horizontal="center" vertical="center" wrapText="1"/>
    </xf>
    <xf numFmtId="168" fontId="4" fillId="0" borderId="13" xfId="11" applyNumberFormat="1" applyFont="1" applyFill="1" applyBorder="1" applyAlignment="1">
      <alignment horizontal="center" vertical="center" wrapText="1"/>
    </xf>
    <xf numFmtId="168" fontId="4" fillId="0" borderId="20" xfId="11" applyNumberFormat="1" applyFont="1" applyFill="1" applyBorder="1" applyAlignment="1">
      <alignment horizontal="center" vertical="center" wrapText="1"/>
    </xf>
    <xf numFmtId="168" fontId="17" fillId="0" borderId="19" xfId="11" applyNumberFormat="1" applyFont="1" applyFill="1" applyBorder="1" applyAlignment="1">
      <alignment horizontal="justify" vertical="center"/>
    </xf>
    <xf numFmtId="168" fontId="17" fillId="0" borderId="13" xfId="11" applyNumberFormat="1" applyFont="1" applyFill="1" applyBorder="1" applyAlignment="1">
      <alignment horizontal="justify" vertical="center"/>
    </xf>
    <xf numFmtId="168" fontId="17" fillId="0" borderId="20" xfId="11" applyNumberFormat="1" applyFont="1" applyFill="1" applyBorder="1" applyAlignment="1">
      <alignment horizontal="justify" vertical="center"/>
    </xf>
    <xf numFmtId="0" fontId="17" fillId="0" borderId="24" xfId="0" applyFont="1" applyFill="1" applyBorder="1" applyAlignment="1">
      <alignment horizontal="justify" vertical="center"/>
    </xf>
    <xf numFmtId="0" fontId="17" fillId="0" borderId="18" xfId="0" applyFont="1" applyFill="1" applyBorder="1" applyAlignment="1">
      <alignment horizontal="justify" vertical="center"/>
    </xf>
    <xf numFmtId="165" fontId="10" fillId="0" borderId="9" xfId="11" applyNumberFormat="1" applyFont="1" applyFill="1" applyBorder="1" applyAlignment="1">
      <alignment horizontal="justify" vertical="center" wrapText="1"/>
    </xf>
    <xf numFmtId="168" fontId="10" fillId="0" borderId="18" xfId="11" applyNumberFormat="1" applyFont="1" applyFill="1" applyBorder="1" applyAlignment="1">
      <alignment horizontal="justify" vertical="center" wrapText="1"/>
    </xf>
    <xf numFmtId="168" fontId="10" fillId="0" borderId="18" xfId="11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3" fontId="13" fillId="0" borderId="13" xfId="1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3" fontId="13" fillId="0" borderId="20" xfId="1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0" borderId="15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vertical="center" wrapText="1"/>
    </xf>
    <xf numFmtId="0" fontId="11" fillId="4" borderId="15" xfId="1" applyNumberFormat="1" applyFont="1" applyFill="1" applyBorder="1" applyAlignment="1">
      <alignment horizontal="center" vertical="center" wrapText="1"/>
    </xf>
    <xf numFmtId="0" fontId="11" fillId="4" borderId="15" xfId="1" applyFont="1" applyFill="1" applyBorder="1" applyAlignment="1">
      <alignment vertical="center" wrapText="1"/>
    </xf>
    <xf numFmtId="3" fontId="11" fillId="4" borderId="15" xfId="1" applyNumberFormat="1" applyFont="1" applyFill="1" applyBorder="1" applyAlignment="1">
      <alignment vertical="center" wrapText="1"/>
    </xf>
    <xf numFmtId="167" fontId="11" fillId="4" borderId="15" xfId="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7" borderId="1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169" fontId="0" fillId="0" borderId="15" xfId="19" applyNumberFormat="1" applyFont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/>
    </xf>
    <xf numFmtId="169" fontId="20" fillId="0" borderId="15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/>
    <xf numFmtId="0" fontId="10" fillId="0" borderId="0" xfId="0" applyFont="1" applyFill="1" applyBorder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3" fontId="13" fillId="0" borderId="4" xfId="6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3" fontId="13" fillId="0" borderId="22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165" fontId="31" fillId="0" borderId="0" xfId="0" applyNumberFormat="1" applyFont="1" applyFill="1" applyBorder="1" applyAlignment="1">
      <alignment wrapText="1"/>
    </xf>
    <xf numFmtId="165" fontId="31" fillId="0" borderId="0" xfId="0" applyNumberFormat="1" applyFont="1" applyFill="1" applyBorder="1" applyAlignment="1"/>
    <xf numFmtId="0" fontId="0" fillId="0" borderId="1" xfId="0" applyBorder="1"/>
    <xf numFmtId="0" fontId="0" fillId="0" borderId="4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40" xfId="0" applyBorder="1"/>
    <xf numFmtId="0" fontId="0" fillId="0" borderId="6" xfId="0" applyBorder="1"/>
    <xf numFmtId="0" fontId="57" fillId="0" borderId="0" xfId="0" applyFont="1" applyBorder="1"/>
    <xf numFmtId="0" fontId="57" fillId="0" borderId="1" xfId="0" applyFont="1" applyBorder="1" applyAlignment="1"/>
    <xf numFmtId="0" fontId="0" fillId="0" borderId="41" xfId="0" applyBorder="1" applyAlignment="1"/>
    <xf numFmtId="0" fontId="0" fillId="0" borderId="2" xfId="0" applyBorder="1" applyAlignment="1"/>
    <xf numFmtId="0" fontId="57" fillId="0" borderId="3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57" fillId="0" borderId="5" xfId="0" applyFont="1" applyBorder="1" applyAlignment="1"/>
    <xf numFmtId="0" fontId="0" fillId="0" borderId="40" xfId="0" applyBorder="1" applyAlignment="1"/>
    <xf numFmtId="0" fontId="0" fillId="0" borderId="6" xfId="0" applyBorder="1" applyAlignment="1"/>
    <xf numFmtId="0" fontId="0" fillId="0" borderId="3" xfId="0" quotePrefix="1" applyBorder="1"/>
    <xf numFmtId="0" fontId="1" fillId="0" borderId="0" xfId="0" applyFont="1" applyBorder="1"/>
    <xf numFmtId="0" fontId="0" fillId="0" borderId="0" xfId="0" applyFont="1" applyFill="1" applyBorder="1"/>
    <xf numFmtId="0" fontId="25" fillId="0" borderId="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justify" wrapText="1"/>
    </xf>
    <xf numFmtId="0" fontId="32" fillId="0" borderId="0" xfId="0" applyFont="1" applyFill="1" applyBorder="1" applyAlignment="1">
      <alignment wrapText="1"/>
    </xf>
    <xf numFmtId="165" fontId="33" fillId="0" borderId="0" xfId="19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justify" wrapText="1"/>
    </xf>
    <xf numFmtId="165" fontId="33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/>
    <xf numFmtId="165" fontId="35" fillId="0" borderId="0" xfId="0" applyNumberFormat="1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 applyBorder="1" applyAlignment="1"/>
    <xf numFmtId="0" fontId="37" fillId="0" borderId="0" xfId="0" applyFont="1" applyFill="1" applyBorder="1" applyAlignment="1">
      <alignment horizontal="justify" wrapText="1"/>
    </xf>
    <xf numFmtId="165" fontId="33" fillId="0" borderId="0" xfId="0" applyNumberFormat="1" applyFont="1" applyFill="1" applyBorder="1" applyAlignment="1"/>
    <xf numFmtId="0" fontId="37" fillId="0" borderId="0" xfId="0" applyFont="1" applyFill="1" applyBorder="1" applyAlignment="1">
      <alignment wrapText="1"/>
    </xf>
    <xf numFmtId="165" fontId="38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165" fontId="35" fillId="0" borderId="0" xfId="0" applyNumberFormat="1" applyFont="1" applyFill="1" applyBorder="1" applyAlignment="1"/>
    <xf numFmtId="165" fontId="33" fillId="0" borderId="0" xfId="0" applyNumberFormat="1" applyFont="1" applyFill="1" applyBorder="1"/>
    <xf numFmtId="0" fontId="33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40" fillId="0" borderId="0" xfId="0" applyFont="1" applyFill="1" applyBorder="1"/>
    <xf numFmtId="0" fontId="44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33" fillId="0" borderId="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justify" vertical="top" wrapText="1"/>
    </xf>
    <xf numFmtId="0" fontId="43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justify" vertical="center"/>
    </xf>
    <xf numFmtId="0" fontId="58" fillId="0" borderId="0" xfId="0" applyFont="1" applyFill="1" applyBorder="1" applyAlignment="1">
      <alignment horizontal="justify" vertical="center"/>
    </xf>
    <xf numFmtId="0" fontId="59" fillId="0" borderId="0" xfId="0" applyFont="1" applyFill="1" applyBorder="1" applyAlignment="1">
      <alignment horizontal="justify" vertical="center"/>
    </xf>
    <xf numFmtId="0" fontId="55" fillId="0" borderId="0" xfId="0" applyFont="1" applyFill="1" applyBorder="1" applyAlignment="1">
      <alignment vertical="justify"/>
    </xf>
    <xf numFmtId="0" fontId="1" fillId="0" borderId="0" xfId="0" applyFont="1" applyFill="1" applyBorder="1"/>
    <xf numFmtId="0" fontId="56" fillId="0" borderId="0" xfId="0" applyFont="1" applyFill="1" applyBorder="1" applyAlignment="1">
      <alignment vertical="justify"/>
    </xf>
    <xf numFmtId="0" fontId="37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justify" vertical="top"/>
    </xf>
    <xf numFmtId="0" fontId="44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/>
    <xf numFmtId="0" fontId="42" fillId="0" borderId="0" xfId="0" applyFont="1" applyFill="1" applyBorder="1" applyAlignment="1">
      <alignment horizontal="justify" vertical="top"/>
    </xf>
    <xf numFmtId="0" fontId="54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/>
    <xf numFmtId="0" fontId="23" fillId="0" borderId="0" xfId="0" applyFont="1" applyFill="1" applyBorder="1" applyAlignment="1">
      <alignment horizontal="justify" vertical="top"/>
    </xf>
    <xf numFmtId="0" fontId="33" fillId="0" borderId="0" xfId="0" applyFont="1" applyFill="1" applyBorder="1" applyAlignment="1">
      <alignment horizontal="justify" vertical="top"/>
    </xf>
    <xf numFmtId="0" fontId="43" fillId="0" borderId="0" xfId="0" applyFont="1" applyFill="1" applyBorder="1" applyAlignment="1">
      <alignment horizontal="justify" vertical="top"/>
    </xf>
    <xf numFmtId="0" fontId="0" fillId="0" borderId="0" xfId="0" applyFill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0" fontId="51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justify" vertical="center" wrapText="1"/>
    </xf>
    <xf numFmtId="0" fontId="5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justify" vertical="top"/>
    </xf>
    <xf numFmtId="0" fontId="48" fillId="0" borderId="0" xfId="0" applyFont="1" applyFill="1" applyBorder="1" applyAlignment="1">
      <alignment horizontal="justify" vertical="top" wrapText="1"/>
    </xf>
    <xf numFmtId="0" fontId="47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/>
    </xf>
    <xf numFmtId="9" fontId="10" fillId="0" borderId="9" xfId="6" applyFont="1" applyFill="1" applyBorder="1" applyAlignment="1">
      <alignment horizontal="center" vertical="center" wrapText="1"/>
    </xf>
    <xf numFmtId="9" fontId="10" fillId="0" borderId="9" xfId="11" applyNumberFormat="1" applyFont="1" applyFill="1" applyBorder="1" applyAlignment="1">
      <alignment horizontal="center" vertical="center" wrapText="1"/>
    </xf>
    <xf numFmtId="9" fontId="4" fillId="2" borderId="15" xfId="6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9" xfId="6" applyNumberFormat="1" applyFont="1" applyBorder="1" applyAlignment="1">
      <alignment horizontal="center" vertical="center" wrapText="1"/>
    </xf>
    <xf numFmtId="3" fontId="21" fillId="0" borderId="4" xfId="6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0" borderId="7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3" fontId="21" fillId="0" borderId="22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0" fontId="21" fillId="0" borderId="0" xfId="0" applyFont="1"/>
    <xf numFmtId="0" fontId="4" fillId="0" borderId="0" xfId="0" applyFont="1" applyFill="1" applyAlignment="1">
      <alignment horizontal="right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62" fillId="0" borderId="0" xfId="20" applyFont="1" applyFill="1" applyAlignment="1" applyProtection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3" fontId="14" fillId="0" borderId="20" xfId="0" applyNumberFormat="1" applyFont="1" applyFill="1" applyBorder="1" applyAlignment="1">
      <alignment horizontal="right" vertical="center" wrapText="1"/>
    </xf>
    <xf numFmtId="3" fontId="14" fillId="0" borderId="18" xfId="6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4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" fillId="0" borderId="0" xfId="0" applyFont="1" applyAlignment="1">
      <alignment horizontal="right" vertical="center"/>
    </xf>
    <xf numFmtId="0" fontId="14" fillId="2" borderId="38" xfId="0" applyFont="1" applyFill="1" applyBorder="1" applyAlignment="1">
      <alignment horizontal="center" vertical="center"/>
    </xf>
    <xf numFmtId="0" fontId="63" fillId="2" borderId="35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8" fontId="14" fillId="0" borderId="13" xfId="11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0" fontId="55" fillId="0" borderId="1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distributed" wrapText="1"/>
    </xf>
    <xf numFmtId="0" fontId="13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1">
    <cellStyle name="20% - Accent6" xfId="9"/>
    <cellStyle name="Euro" xfId="2"/>
    <cellStyle name="Euro 2" xfId="3"/>
    <cellStyle name="Euro 3" xfId="4"/>
    <cellStyle name="Hipervínculo" xfId="20" builtinId="8"/>
    <cellStyle name="Millares" xfId="11" builtinId="3"/>
    <cellStyle name="Millares 3" xfId="8"/>
    <cellStyle name="Moneda" xfId="19" builtinId="4"/>
    <cellStyle name="Normal" xfId="0" builtinId="0"/>
    <cellStyle name="Normal 2" xfId="1"/>
    <cellStyle name="Normal 2 2" xfId="12"/>
    <cellStyle name="Normal 2 2 2" xfId="13"/>
    <cellStyle name="Normal 2 3" xfId="14"/>
    <cellStyle name="Normal 2 4" xfId="15"/>
    <cellStyle name="Normal 3" xfId="7"/>
    <cellStyle name="Normal 3 2" xfId="16"/>
    <cellStyle name="Normal 3 3" xfId="17"/>
    <cellStyle name="Normal 4" xfId="18"/>
    <cellStyle name="Normal 4 8" xfId="10"/>
    <cellStyle name="Porcentual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1019175</xdr:colOff>
      <xdr:row>22</xdr:row>
      <xdr:rowOff>114300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381000"/>
          <a:ext cx="10391775" cy="4210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2766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33147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</xdr:row>
      <xdr:rowOff>142875</xdr:rowOff>
    </xdr:from>
    <xdr:ext cx="184731" cy="264560"/>
    <xdr:sp macro="" textlink="">
      <xdr:nvSpPr>
        <xdr:cNvPr id="7" name="6 CuadroTexto"/>
        <xdr:cNvSpPr txBox="1"/>
      </xdr:nvSpPr>
      <xdr:spPr>
        <a:xfrm>
          <a:off x="33147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33147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3223192" y="1615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3223192" y="1615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3223192" y="1615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223192" y="1615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3223192" y="1615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223192" y="1615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223192" y="1615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223192" y="1615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156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162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164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196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201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43910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439102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439102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43910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439102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7338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37338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3242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33242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35623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0861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</xdr:row>
      <xdr:rowOff>142875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30861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62</xdr:row>
      <xdr:rowOff>142875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7623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79</xdr:row>
      <xdr:rowOff>142875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7623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126</xdr:row>
      <xdr:rowOff>142875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762375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1907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179519</xdr:colOff>
      <xdr:row>13</xdr:row>
      <xdr:rowOff>52865</xdr:rowOff>
    </xdr:from>
    <xdr:ext cx="4910997" cy="374141"/>
    <xdr:sp macro="" textlink="">
      <xdr:nvSpPr>
        <xdr:cNvPr id="2" name="1 CuadroTexto"/>
        <xdr:cNvSpPr txBox="1"/>
      </xdr:nvSpPr>
      <xdr:spPr>
        <a:xfrm>
          <a:off x="379544" y="2548415"/>
          <a:ext cx="491099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MX" sz="1800" b="1">
              <a:solidFill>
                <a:schemeClr val="accent2">
                  <a:lumMod val="75000"/>
                </a:schemeClr>
              </a:solidFill>
            </a:rPr>
            <a:t>NADA QUE REPORTAR EN ESTE APARTADO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314691</xdr:colOff>
      <xdr:row>13</xdr:row>
      <xdr:rowOff>61281</xdr:rowOff>
    </xdr:from>
    <xdr:ext cx="4666223" cy="374141"/>
    <xdr:sp macro="" textlink="">
      <xdr:nvSpPr>
        <xdr:cNvPr id="2" name="1 CuadroTexto"/>
        <xdr:cNvSpPr txBox="1"/>
      </xdr:nvSpPr>
      <xdr:spPr>
        <a:xfrm>
          <a:off x="514716" y="2299656"/>
          <a:ext cx="466622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MX" sz="1800" b="1">
              <a:solidFill>
                <a:schemeClr val="accent2">
                  <a:lumMod val="75000"/>
                </a:schemeClr>
              </a:solidFill>
            </a:rPr>
            <a:t>NADA</a:t>
          </a:r>
          <a:r>
            <a:rPr lang="es-MX" sz="1800" b="1" baseline="0">
              <a:solidFill>
                <a:schemeClr val="accent2">
                  <a:lumMod val="75000"/>
                </a:schemeClr>
              </a:solidFill>
            </a:rPr>
            <a:t> QUE REPORTAR EN ESTE APARTADO</a:t>
          </a:r>
          <a:endParaRPr lang="es-MX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48</xdr:row>
      <xdr:rowOff>47625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5621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219074</xdr:colOff>
      <xdr:row>0</xdr:row>
      <xdr:rowOff>151086</xdr:rowOff>
    </xdr:from>
    <xdr:ext cx="5762625" cy="468013"/>
    <xdr:sp macro="" textlink="">
      <xdr:nvSpPr>
        <xdr:cNvPr id="3" name="2 CuadroTexto"/>
        <xdr:cNvSpPr txBox="1"/>
      </xdr:nvSpPr>
      <xdr:spPr>
        <a:xfrm>
          <a:off x="219074" y="151086"/>
          <a:ext cx="576262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MX" sz="2400" b="1">
              <a:solidFill>
                <a:schemeClr val="accent2">
                  <a:lumMod val="75000"/>
                </a:schemeClr>
              </a:solidFill>
            </a:rPr>
            <a:t>SE ANEXA PDF DE ETCA-III-13</a:t>
          </a:r>
          <a:r>
            <a:rPr lang="es-MX" sz="2400" b="1" baseline="0">
              <a:solidFill>
                <a:schemeClr val="accent2">
                  <a:lumMod val="75000"/>
                </a:schemeClr>
              </a:solidFill>
            </a:rPr>
            <a:t> E</a:t>
          </a:r>
          <a:r>
            <a:rPr lang="es-MX" sz="2400" b="1">
              <a:solidFill>
                <a:schemeClr val="accent2">
                  <a:lumMod val="75000"/>
                </a:schemeClr>
              </a:solidFill>
            </a:rPr>
            <a:t>N CORREO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6</xdr:col>
      <xdr:colOff>571500</xdr:colOff>
      <xdr:row>28</xdr:row>
      <xdr:rowOff>57150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0"/>
          <a:ext cx="4953000" cy="5638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27</xdr:row>
      <xdr:rowOff>66675</xdr:rowOff>
    </xdr:from>
    <xdr:to>
      <xdr:col>3</xdr:col>
      <xdr:colOff>1476375</xdr:colOff>
      <xdr:row>55</xdr:row>
      <xdr:rowOff>104775</xdr:rowOff>
    </xdr:to>
    <xdr:pic>
      <xdr:nvPicPr>
        <xdr:cNvPr id="2" name="1 Imagen" descr="CPCA-IV-17-bi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5075" y="5448300"/>
          <a:ext cx="4248150" cy="4572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14</xdr:row>
      <xdr:rowOff>76200</xdr:rowOff>
    </xdr:from>
    <xdr:ext cx="4611497" cy="405432"/>
    <xdr:sp macro="" textlink="">
      <xdr:nvSpPr>
        <xdr:cNvPr id="2" name="1 CuadroTexto"/>
        <xdr:cNvSpPr txBox="1"/>
      </xdr:nvSpPr>
      <xdr:spPr>
        <a:xfrm>
          <a:off x="1000125" y="2343150"/>
          <a:ext cx="461149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MX" sz="2000" b="1">
              <a:solidFill>
                <a:schemeClr val="accent2">
                  <a:lumMod val="75000"/>
                </a:schemeClr>
              </a:solidFill>
            </a:rPr>
            <a:t>Nada</a:t>
          </a:r>
          <a:r>
            <a:rPr lang="es-MX" sz="2000" b="1" baseline="0">
              <a:solidFill>
                <a:schemeClr val="accent2">
                  <a:lumMod val="75000"/>
                </a:schemeClr>
              </a:solidFill>
            </a:rPr>
            <a:t> que Reportar en este Apartado</a:t>
          </a:r>
          <a:endParaRPr lang="es-MX" sz="20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209550</xdr:colOff>
      <xdr:row>29</xdr:row>
      <xdr:rowOff>152400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381000"/>
          <a:ext cx="7077075" cy="5067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952500</xdr:colOff>
      <xdr:row>29</xdr:row>
      <xdr:rowOff>133350</xdr:rowOff>
    </xdr:from>
    <xdr:to>
      <xdr:col>8</xdr:col>
      <xdr:colOff>247650</xdr:colOff>
      <xdr:row>52</xdr:row>
      <xdr:rowOff>76200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5429250"/>
          <a:ext cx="7143750" cy="4105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9</xdr:col>
      <xdr:colOff>409575</xdr:colOff>
      <xdr:row>29</xdr:row>
      <xdr:rowOff>38100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50" y="390525"/>
          <a:ext cx="8715375" cy="5429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29</xdr:row>
      <xdr:rowOff>28575</xdr:rowOff>
    </xdr:from>
    <xdr:to>
      <xdr:col>9</xdr:col>
      <xdr:colOff>400050</xdr:colOff>
      <xdr:row>44</xdr:row>
      <xdr:rowOff>104775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5810250"/>
          <a:ext cx="8705850" cy="3048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5</xdr:col>
      <xdr:colOff>733425</xdr:colOff>
      <xdr:row>26</xdr:row>
      <xdr:rowOff>152400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390525"/>
          <a:ext cx="6562725" cy="4752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9525</xdr:colOff>
      <xdr:row>26</xdr:row>
      <xdr:rowOff>142875</xdr:rowOff>
    </xdr:from>
    <xdr:to>
      <xdr:col>5</xdr:col>
      <xdr:colOff>723900</xdr:colOff>
      <xdr:row>56</xdr:row>
      <xdr:rowOff>19050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5133975"/>
          <a:ext cx="6543675" cy="5553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2573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812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3" name="2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6</xdr:col>
      <xdr:colOff>751914</xdr:colOff>
      <xdr:row>3</xdr:row>
      <xdr:rowOff>104775</xdr:rowOff>
    </xdr:from>
    <xdr:ext cx="2277547" cy="254557"/>
    <xdr:sp macro="" textlink="">
      <xdr:nvSpPr>
        <xdr:cNvPr id="4" name="3 CuadroTexto"/>
        <xdr:cNvSpPr txBox="1"/>
      </xdr:nvSpPr>
      <xdr:spPr>
        <a:xfrm>
          <a:off x="4800039" y="67627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0</xdr:colOff>
      <xdr:row>3</xdr:row>
      <xdr:rowOff>0</xdr:rowOff>
    </xdr:from>
    <xdr:to>
      <xdr:col>12</xdr:col>
      <xdr:colOff>600075</xdr:colOff>
      <xdr:row>29</xdr:row>
      <xdr:rowOff>66675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590550"/>
          <a:ext cx="6981825" cy="4867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2</xdr:row>
      <xdr:rowOff>146402</xdr:rowOff>
    </xdr:from>
    <xdr:to>
      <xdr:col>4</xdr:col>
      <xdr:colOff>1219200</xdr:colOff>
      <xdr:row>31</xdr:row>
      <xdr:rowOff>66676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536927"/>
          <a:ext cx="5162550" cy="53495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%20milan/Downloads/1.%20CONCENTRADO%20GENERAL%20DE%20RECURSO%20DE%20INVERSION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A E INVERSION"/>
      <sheetName val="F2"/>
      <sheetName val="F9"/>
      <sheetName val="F11"/>
      <sheetName val="F12"/>
      <sheetName val="F20"/>
      <sheetName val="F21"/>
      <sheetName val="F28"/>
      <sheetName val="F29"/>
      <sheetName val="F33"/>
      <sheetName val="F36"/>
      <sheetName val="F37"/>
      <sheetName val="F38"/>
      <sheetName val="F44"/>
      <sheetName val="F47"/>
      <sheetName val="F53"/>
      <sheetName val="F54"/>
      <sheetName val="F55"/>
      <sheetName val="F56"/>
      <sheetName val="F63"/>
      <sheetName val="F66"/>
      <sheetName val="F67"/>
      <sheetName val="F68"/>
      <sheetName val="F72"/>
      <sheetName val="F73"/>
      <sheetName val="E11"/>
      <sheetName val="E10 (2)"/>
      <sheetName val="E2"/>
      <sheetName val="E9"/>
      <sheetName val="E8"/>
      <sheetName val="E10"/>
      <sheetName val="S18"/>
      <sheetName val="S22"/>
      <sheetName val="S33"/>
      <sheetName val="S37"/>
      <sheetName val="C3"/>
      <sheetName val="OFICIOS 2013"/>
      <sheetName val="RAMO 23"/>
      <sheetName val="Hoja1"/>
    </sheetNames>
    <sheetDataSet>
      <sheetData sheetId="0" refreshError="1">
        <row r="225">
          <cell r="B225" t="str">
            <v>RAMO 23 PEF CONTINGENCIAS ECON 2015 R23 59 MDP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Relationship Id="rId4" Type="http://schemas.openxmlformats.org/officeDocument/2006/relationships/package" Target="../embeddings/Microsoft_Office_Word_Document1.docx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opLeftCell="A7" workbookViewId="0">
      <selection activeCell="K10" sqref="K10"/>
    </sheetView>
  </sheetViews>
  <sheetFormatPr baseColWidth="10" defaultColWidth="17.5703125" defaultRowHeight="15"/>
  <cols>
    <col min="1" max="1" width="5.5703125" style="294" customWidth="1"/>
    <col min="2" max="16384" width="17.5703125" style="294"/>
  </cols>
  <sheetData>
    <row r="1" spans="1:7">
      <c r="A1" s="264"/>
      <c r="C1" s="265"/>
      <c r="D1" s="266"/>
      <c r="E1" s="266"/>
      <c r="G1" s="267"/>
    </row>
    <row r="2" spans="1:7">
      <c r="B2" s="268"/>
      <c r="C2" s="269"/>
      <c r="D2" s="268"/>
      <c r="E2" s="268"/>
      <c r="F2" s="268"/>
      <c r="G2" s="268"/>
    </row>
    <row r="3" spans="1:7">
      <c r="B3" s="264"/>
      <c r="C3" s="269"/>
      <c r="D3" s="264"/>
      <c r="E3" s="264"/>
      <c r="F3" s="264"/>
      <c r="G3" s="264"/>
    </row>
    <row r="4" spans="1:7">
      <c r="A4" s="268"/>
      <c r="C4" s="269"/>
      <c r="D4" s="264"/>
      <c r="E4" s="264"/>
      <c r="F4" s="268"/>
      <c r="G4" s="268"/>
    </row>
    <row r="5" spans="1:7">
      <c r="A5" s="268"/>
      <c r="C5" s="270"/>
      <c r="D5" s="270"/>
      <c r="E5" s="270"/>
      <c r="F5" s="268"/>
      <c r="G5" s="267"/>
    </row>
    <row r="6" spans="1:7">
      <c r="A6" s="295"/>
      <c r="B6" s="296"/>
      <c r="C6" s="296"/>
      <c r="D6" s="297"/>
      <c r="E6" s="295"/>
      <c r="F6" s="296"/>
      <c r="G6" s="296"/>
    </row>
    <row r="7" spans="1:7">
      <c r="A7" s="298"/>
      <c r="B7" s="298"/>
      <c r="C7" s="298"/>
      <c r="D7" s="299"/>
      <c r="E7" s="298"/>
      <c r="F7" s="298"/>
      <c r="G7" s="298"/>
    </row>
    <row r="8" spans="1:7" ht="16.5">
      <c r="A8" s="300"/>
      <c r="B8" s="301"/>
      <c r="C8" s="301"/>
      <c r="D8" s="302"/>
      <c r="E8" s="300"/>
      <c r="F8" s="301"/>
      <c r="G8" s="301"/>
    </row>
    <row r="9" spans="1:7" ht="16.5">
      <c r="A9" s="303"/>
      <c r="B9" s="304"/>
      <c r="C9" s="304"/>
      <c r="D9" s="302"/>
      <c r="E9" s="303"/>
      <c r="F9" s="304"/>
      <c r="G9" s="304"/>
    </row>
    <row r="10" spans="1:7" ht="16.5">
      <c r="A10" s="303"/>
      <c r="B10" s="304"/>
      <c r="C10" s="304"/>
      <c r="D10" s="302"/>
      <c r="E10" s="303"/>
      <c r="F10" s="304"/>
      <c r="G10" s="304"/>
    </row>
    <row r="11" spans="1:7" ht="16.5">
      <c r="A11" s="303"/>
      <c r="B11" s="304"/>
      <c r="C11" s="304"/>
      <c r="D11" s="302"/>
      <c r="E11" s="305"/>
      <c r="F11" s="304"/>
      <c r="G11" s="304"/>
    </row>
    <row r="12" spans="1:7" ht="16.5">
      <c r="A12" s="303"/>
      <c r="B12" s="304"/>
      <c r="C12" s="304"/>
      <c r="D12" s="302"/>
      <c r="E12" s="303"/>
      <c r="F12" s="304"/>
      <c r="G12" s="304"/>
    </row>
    <row r="13" spans="1:7" ht="16.5">
      <c r="A13" s="303"/>
      <c r="B13" s="304"/>
      <c r="C13" s="304"/>
      <c r="D13" s="302"/>
      <c r="E13" s="303"/>
      <c r="F13" s="304"/>
      <c r="G13" s="304"/>
    </row>
    <row r="14" spans="1:7" ht="16.5">
      <c r="A14" s="305"/>
      <c r="B14" s="304"/>
      <c r="C14" s="304"/>
      <c r="D14" s="302"/>
      <c r="E14" s="305"/>
      <c r="F14" s="304"/>
      <c r="G14" s="304"/>
    </row>
    <row r="15" spans="1:7" ht="16.5">
      <c r="A15" s="303"/>
      <c r="B15" s="304"/>
      <c r="C15" s="304"/>
      <c r="D15" s="302"/>
      <c r="E15" s="303"/>
      <c r="F15" s="304"/>
      <c r="G15" s="304"/>
    </row>
    <row r="16" spans="1:7" ht="16.5">
      <c r="A16" s="306"/>
      <c r="C16" s="304"/>
      <c r="D16" s="302"/>
      <c r="E16" s="303"/>
      <c r="F16" s="304"/>
      <c r="G16" s="304"/>
    </row>
    <row r="17" spans="1:7" ht="16.5">
      <c r="A17" s="306"/>
      <c r="B17" s="307"/>
      <c r="C17" s="307"/>
      <c r="D17" s="302"/>
      <c r="E17" s="302"/>
      <c r="F17" s="307"/>
      <c r="G17" s="307"/>
    </row>
    <row r="18" spans="1:7" ht="16.5">
      <c r="A18" s="300"/>
      <c r="B18" s="271"/>
      <c r="C18" s="271"/>
      <c r="D18" s="308"/>
      <c r="E18" s="309"/>
      <c r="F18" s="271"/>
      <c r="G18" s="271"/>
    </row>
    <row r="19" spans="1:7" ht="16.5">
      <c r="A19" s="306"/>
      <c r="B19" s="310"/>
      <c r="C19" s="310"/>
      <c r="D19" s="302"/>
      <c r="E19" s="311"/>
      <c r="F19" s="310"/>
      <c r="G19" s="310"/>
    </row>
    <row r="20" spans="1:7" ht="16.5">
      <c r="A20" s="300"/>
      <c r="B20" s="271"/>
      <c r="C20" s="271"/>
      <c r="D20" s="302"/>
      <c r="E20" s="300"/>
      <c r="F20" s="271"/>
      <c r="G20" s="271"/>
    </row>
    <row r="21" spans="1:7" ht="16.5">
      <c r="A21" s="303"/>
      <c r="B21" s="304"/>
      <c r="C21" s="304"/>
      <c r="D21" s="302"/>
      <c r="E21" s="303"/>
      <c r="F21" s="304"/>
      <c r="G21" s="304"/>
    </row>
    <row r="22" spans="1:7" ht="16.5">
      <c r="A22" s="305"/>
      <c r="B22" s="304"/>
      <c r="C22" s="304"/>
      <c r="D22" s="302"/>
      <c r="E22" s="305"/>
      <c r="F22" s="304"/>
      <c r="G22" s="304"/>
    </row>
    <row r="23" spans="1:7" ht="16.5">
      <c r="A23" s="305"/>
      <c r="B23" s="304"/>
      <c r="C23" s="304"/>
      <c r="D23" s="302"/>
      <c r="E23" s="303"/>
      <c r="F23" s="304"/>
      <c r="G23" s="304"/>
    </row>
    <row r="24" spans="1:7" ht="16.5" customHeight="1">
      <c r="A24" s="303"/>
      <c r="B24" s="304"/>
      <c r="C24" s="304"/>
      <c r="D24" s="302"/>
      <c r="E24" s="303"/>
      <c r="F24" s="304"/>
      <c r="G24" s="304"/>
    </row>
    <row r="25" spans="1:7" ht="16.5">
      <c r="A25" s="303"/>
      <c r="B25" s="304"/>
      <c r="C25" s="304"/>
      <c r="D25" s="302"/>
      <c r="E25" s="305"/>
      <c r="F25" s="304"/>
      <c r="G25" s="304"/>
    </row>
    <row r="26" spans="1:7" ht="16.5">
      <c r="A26" s="305"/>
      <c r="B26" s="304"/>
      <c r="C26" s="304"/>
      <c r="D26" s="302"/>
      <c r="E26" s="303"/>
      <c r="F26" s="304"/>
      <c r="G26" s="304"/>
    </row>
    <row r="27" spans="1:7" ht="16.5">
      <c r="A27" s="303"/>
      <c r="B27" s="304"/>
      <c r="C27" s="304"/>
      <c r="D27" s="302"/>
      <c r="E27" s="303"/>
      <c r="F27" s="307"/>
      <c r="G27" s="307"/>
    </row>
    <row r="28" spans="1:7" ht="16.5">
      <c r="A28" s="305"/>
      <c r="B28" s="304"/>
      <c r="C28" s="304"/>
      <c r="D28" s="302"/>
      <c r="E28" s="312"/>
      <c r="F28" s="310"/>
      <c r="G28" s="310"/>
    </row>
    <row r="29" spans="1:7" ht="16.5">
      <c r="A29" s="303"/>
      <c r="B29" s="304"/>
      <c r="C29" s="304"/>
      <c r="D29" s="302"/>
      <c r="E29" s="312"/>
      <c r="F29" s="271"/>
      <c r="G29" s="271"/>
    </row>
    <row r="30" spans="1:7" ht="16.5">
      <c r="A30" s="311"/>
      <c r="B30" s="310"/>
      <c r="C30" s="310"/>
      <c r="D30" s="302"/>
      <c r="E30" s="312"/>
      <c r="F30" s="271"/>
      <c r="G30" s="271"/>
    </row>
    <row r="31" spans="1:7" ht="16.5">
      <c r="A31" s="300"/>
      <c r="B31" s="271"/>
      <c r="C31" s="271"/>
      <c r="D31" s="313"/>
      <c r="E31" s="300"/>
      <c r="F31" s="271"/>
      <c r="G31" s="271"/>
    </row>
    <row r="32" spans="1:7" ht="16.5">
      <c r="A32" s="311"/>
      <c r="B32" s="310"/>
      <c r="C32" s="310"/>
      <c r="D32" s="302"/>
      <c r="E32" s="312"/>
      <c r="F32" s="307"/>
      <c r="G32" s="307"/>
    </row>
    <row r="33" spans="1:7" ht="16.5">
      <c r="A33" s="312"/>
      <c r="B33" s="314"/>
      <c r="C33" s="314"/>
      <c r="D33" s="302"/>
      <c r="E33" s="300"/>
      <c r="F33" s="271"/>
      <c r="G33" s="271"/>
    </row>
    <row r="34" spans="1:7" ht="16.5">
      <c r="A34" s="306"/>
      <c r="B34" s="307"/>
      <c r="C34" s="307"/>
      <c r="D34" s="302"/>
      <c r="E34" s="312"/>
      <c r="F34" s="271"/>
      <c r="G34" s="271"/>
    </row>
    <row r="35" spans="1:7" ht="16.5">
      <c r="A35" s="306"/>
      <c r="B35" s="307"/>
      <c r="C35" s="307"/>
      <c r="D35" s="302"/>
      <c r="E35" s="315"/>
      <c r="F35" s="307"/>
      <c r="G35" s="307"/>
    </row>
    <row r="36" spans="1:7" ht="16.5">
      <c r="A36" s="306"/>
      <c r="B36" s="307"/>
      <c r="C36" s="307"/>
      <c r="D36" s="302"/>
      <c r="E36" s="300"/>
      <c r="F36" s="316"/>
      <c r="G36" s="316"/>
    </row>
    <row r="37" spans="1:7" ht="16.5">
      <c r="A37" s="306"/>
      <c r="B37" s="307"/>
      <c r="C37" s="307"/>
      <c r="D37" s="302"/>
      <c r="E37" s="303"/>
      <c r="F37" s="304"/>
      <c r="G37" s="304"/>
    </row>
    <row r="38" spans="1:7" ht="16.5">
      <c r="A38" s="306"/>
      <c r="B38" s="307"/>
      <c r="C38" s="307"/>
      <c r="D38" s="302"/>
      <c r="E38" s="303"/>
      <c r="F38" s="304"/>
      <c r="G38" s="304"/>
    </row>
    <row r="39" spans="1:7" ht="16.5">
      <c r="A39" s="306"/>
      <c r="B39" s="307"/>
      <c r="C39" s="307"/>
      <c r="D39" s="302"/>
      <c r="E39" s="303"/>
      <c r="F39" s="304"/>
      <c r="G39" s="304"/>
    </row>
    <row r="40" spans="1:7" ht="16.5">
      <c r="A40" s="311"/>
      <c r="B40" s="310"/>
      <c r="C40" s="310"/>
      <c r="D40" s="302"/>
      <c r="E40" s="300"/>
      <c r="F40" s="316"/>
      <c r="G40" s="316"/>
    </row>
    <row r="41" spans="1:7" ht="16.5">
      <c r="A41" s="311"/>
      <c r="B41" s="310"/>
      <c r="C41" s="310"/>
      <c r="D41" s="302"/>
      <c r="E41" s="303"/>
      <c r="F41" s="304"/>
      <c r="G41" s="304"/>
    </row>
    <row r="42" spans="1:7" ht="16.5">
      <c r="A42" s="311"/>
      <c r="B42" s="310"/>
      <c r="C42" s="310"/>
      <c r="D42" s="302"/>
      <c r="E42" s="303"/>
      <c r="F42" s="304"/>
      <c r="G42" s="304"/>
    </row>
    <row r="43" spans="1:7" ht="16.5">
      <c r="A43" s="306"/>
      <c r="B43" s="307"/>
      <c r="C43" s="307"/>
      <c r="D43" s="302"/>
      <c r="E43" s="303"/>
      <c r="F43" s="304"/>
      <c r="G43" s="304"/>
    </row>
    <row r="44" spans="1:7" ht="16.5">
      <c r="A44" s="306"/>
      <c r="B44" s="307"/>
      <c r="C44" s="307"/>
      <c r="D44" s="302"/>
      <c r="E44" s="303"/>
      <c r="F44" s="304"/>
      <c r="G44" s="304"/>
    </row>
    <row r="45" spans="1:7" ht="16.5">
      <c r="A45" s="306"/>
      <c r="B45" s="307"/>
      <c r="C45" s="307"/>
      <c r="D45" s="302"/>
      <c r="E45" s="303"/>
      <c r="F45" s="304"/>
      <c r="G45" s="304"/>
    </row>
    <row r="46" spans="1:7" ht="16.5">
      <c r="A46" s="306"/>
      <c r="B46" s="307"/>
      <c r="C46" s="307"/>
      <c r="D46" s="302"/>
      <c r="E46" s="317"/>
      <c r="F46" s="316"/>
      <c r="G46" s="316"/>
    </row>
    <row r="47" spans="1:7" ht="16.5">
      <c r="A47" s="303"/>
      <c r="B47" s="307"/>
      <c r="C47" s="307"/>
      <c r="D47" s="302"/>
      <c r="E47" s="303"/>
      <c r="F47" s="304"/>
      <c r="G47" s="304"/>
    </row>
    <row r="48" spans="1:7" ht="16.5">
      <c r="A48" s="312"/>
      <c r="B48" s="314"/>
      <c r="C48" s="314"/>
      <c r="D48" s="302"/>
      <c r="E48" s="303"/>
      <c r="F48" s="304"/>
      <c r="G48" s="304"/>
    </row>
    <row r="49" spans="1:7" ht="16.5">
      <c r="A49" s="312"/>
      <c r="B49" s="314"/>
      <c r="C49" s="314"/>
      <c r="D49" s="306"/>
      <c r="E49" s="306"/>
      <c r="F49" s="314"/>
      <c r="G49" s="314"/>
    </row>
    <row r="50" spans="1:7" ht="16.5">
      <c r="A50" s="312"/>
      <c r="B50" s="314"/>
      <c r="C50" s="314"/>
      <c r="D50" s="312"/>
      <c r="E50" s="300"/>
      <c r="F50" s="272"/>
      <c r="G50" s="272"/>
    </row>
    <row r="51" spans="1:7" ht="16.5">
      <c r="A51" s="312"/>
      <c r="B51" s="314"/>
      <c r="C51" s="314"/>
      <c r="D51" s="312"/>
      <c r="E51" s="311"/>
      <c r="F51" s="318"/>
      <c r="G51" s="318"/>
    </row>
    <row r="52" spans="1:7" ht="16.5">
      <c r="A52" s="300"/>
      <c r="B52" s="271"/>
      <c r="C52" s="271"/>
      <c r="D52" s="312"/>
      <c r="E52" s="300"/>
      <c r="F52" s="272"/>
      <c r="G52" s="272"/>
    </row>
    <row r="53" spans="1:7">
      <c r="B53" s="319"/>
      <c r="C53" s="319"/>
      <c r="F53" s="320"/>
      <c r="G53" s="320"/>
    </row>
  </sheetData>
  <pageMargins left="0.27559055118110237" right="0.15748031496062992" top="0.39370078740157483" bottom="0.51181102362204722" header="0.31496062992125984" footer="0.31496062992125984"/>
  <pageSetup scale="7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>
    <tabColor rgb="FFFFFF00"/>
  </sheetPr>
  <dimension ref="A1:K58"/>
  <sheetViews>
    <sheetView topLeftCell="A7" workbookViewId="0">
      <selection activeCell="F26" sqref="F26"/>
    </sheetView>
  </sheetViews>
  <sheetFormatPr baseColWidth="10" defaultRowHeight="12.75"/>
  <cols>
    <col min="1" max="1" width="2.85546875" style="48" customWidth="1"/>
    <col min="2" max="2" width="36.7109375" style="48" customWidth="1"/>
    <col min="3" max="11" width="14.28515625" style="48" customWidth="1"/>
    <col min="12" max="16384" width="11.42578125" style="48"/>
  </cols>
  <sheetData>
    <row r="1" spans="1:11" s="99" customFormat="1" ht="15.75">
      <c r="K1" s="100" t="s">
        <v>242</v>
      </c>
    </row>
    <row r="2" spans="1:11" s="99" customFormat="1" ht="15.75">
      <c r="A2" s="486" t="s">
        <v>27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s="101" customFormat="1" ht="15.75">
      <c r="A3" s="486" t="s">
        <v>16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s="101" customFormat="1" ht="15.75">
      <c r="A4" s="486" t="s">
        <v>261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</row>
    <row r="5" spans="1:11" s="101" customFormat="1" ht="15.75">
      <c r="A5" s="486" t="s">
        <v>368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</row>
    <row r="6" spans="1:11" s="101" customFormat="1" ht="15.75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s="101" customFormat="1" ht="15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0" t="s">
        <v>369</v>
      </c>
    </row>
    <row r="8" spans="1:11" s="93" customFormat="1" ht="38.25">
      <c r="A8" s="485" t="s">
        <v>17</v>
      </c>
      <c r="B8" s="485"/>
      <c r="C8" s="91" t="s">
        <v>60</v>
      </c>
      <c r="D8" s="91" t="s">
        <v>64</v>
      </c>
      <c r="E8" s="91" t="s">
        <v>61</v>
      </c>
      <c r="F8" s="91" t="s">
        <v>257</v>
      </c>
      <c r="G8" s="91" t="s">
        <v>258</v>
      </c>
      <c r="H8" s="91" t="s">
        <v>259</v>
      </c>
      <c r="I8" s="91" t="s">
        <v>260</v>
      </c>
      <c r="J8" s="91" t="s">
        <v>51</v>
      </c>
      <c r="K8" s="91" t="s">
        <v>67</v>
      </c>
    </row>
    <row r="9" spans="1:11" s="93" customFormat="1">
      <c r="A9" s="108"/>
      <c r="B9" s="109" t="s">
        <v>62</v>
      </c>
      <c r="C9" s="114"/>
      <c r="D9" s="114"/>
      <c r="E9" s="114"/>
      <c r="F9" s="114"/>
      <c r="G9" s="114"/>
      <c r="H9" s="114"/>
      <c r="I9" s="114"/>
      <c r="J9" s="114"/>
      <c r="K9" s="114"/>
    </row>
    <row r="10" spans="1:11" s="93" customFormat="1">
      <c r="A10" s="110"/>
      <c r="B10" s="111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>
      <c r="A11" s="112">
        <v>1</v>
      </c>
      <c r="B11" s="67" t="s">
        <v>1</v>
      </c>
      <c r="C11" s="116"/>
      <c r="D11" s="116"/>
      <c r="E11" s="116"/>
      <c r="F11" s="116"/>
      <c r="G11" s="116"/>
      <c r="H11" s="116"/>
      <c r="I11" s="116"/>
      <c r="J11" s="118"/>
      <c r="K11" s="116"/>
    </row>
    <row r="12" spans="1:11">
      <c r="A12" s="112">
        <v>2</v>
      </c>
      <c r="B12" s="67" t="s">
        <v>2</v>
      </c>
      <c r="C12" s="116"/>
      <c r="D12" s="116"/>
      <c r="E12" s="116"/>
      <c r="F12" s="116"/>
      <c r="G12" s="116"/>
      <c r="H12" s="116"/>
      <c r="I12" s="116"/>
      <c r="J12" s="118"/>
      <c r="K12" s="116"/>
    </row>
    <row r="13" spans="1:11">
      <c r="A13" s="112">
        <v>3</v>
      </c>
      <c r="B13" s="67" t="s">
        <v>45</v>
      </c>
      <c r="C13" s="116"/>
      <c r="D13" s="116"/>
      <c r="E13" s="116"/>
      <c r="F13" s="116"/>
      <c r="G13" s="116"/>
      <c r="H13" s="116"/>
      <c r="I13" s="116"/>
      <c r="J13" s="118"/>
      <c r="K13" s="116"/>
    </row>
    <row r="14" spans="1:11">
      <c r="A14" s="112">
        <v>4</v>
      </c>
      <c r="B14" s="67" t="s">
        <v>3</v>
      </c>
      <c r="C14" s="116"/>
      <c r="D14" s="116"/>
      <c r="E14" s="116"/>
      <c r="F14" s="116"/>
      <c r="G14" s="116"/>
      <c r="H14" s="116"/>
      <c r="I14" s="116"/>
      <c r="J14" s="118"/>
      <c r="K14" s="116"/>
    </row>
    <row r="15" spans="1:11">
      <c r="A15" s="112">
        <v>5</v>
      </c>
      <c r="B15" s="67" t="s">
        <v>46</v>
      </c>
      <c r="C15" s="116"/>
      <c r="D15" s="116"/>
      <c r="E15" s="116"/>
      <c r="F15" s="116"/>
      <c r="G15" s="116"/>
      <c r="H15" s="116"/>
      <c r="I15" s="116"/>
      <c r="J15" s="118"/>
      <c r="K15" s="116"/>
    </row>
    <row r="16" spans="1:11">
      <c r="A16" s="112"/>
      <c r="B16" s="67" t="s">
        <v>18</v>
      </c>
      <c r="C16" s="116"/>
      <c r="D16" s="116"/>
      <c r="E16" s="116"/>
      <c r="F16" s="116"/>
      <c r="G16" s="116"/>
      <c r="H16" s="116"/>
      <c r="I16" s="116"/>
      <c r="J16" s="118"/>
      <c r="K16" s="116"/>
    </row>
    <row r="17" spans="1:11">
      <c r="A17" s="112"/>
      <c r="B17" s="67" t="s">
        <v>19</v>
      </c>
      <c r="C17" s="116"/>
      <c r="D17" s="116"/>
      <c r="E17" s="116"/>
      <c r="F17" s="116"/>
      <c r="G17" s="116" t="s">
        <v>28</v>
      </c>
      <c r="H17" s="116"/>
      <c r="I17" s="116"/>
      <c r="J17" s="118"/>
      <c r="K17" s="116"/>
    </row>
    <row r="18" spans="1:11">
      <c r="A18" s="112">
        <v>6</v>
      </c>
      <c r="B18" s="67" t="s">
        <v>47</v>
      </c>
      <c r="C18" s="116"/>
      <c r="D18" s="116"/>
      <c r="E18" s="116"/>
      <c r="F18" s="116"/>
      <c r="G18" s="116"/>
      <c r="H18" s="116"/>
      <c r="I18" s="116"/>
      <c r="J18" s="118"/>
      <c r="K18" s="116"/>
    </row>
    <row r="19" spans="1:11">
      <c r="A19" s="112"/>
      <c r="B19" s="67" t="s">
        <v>18</v>
      </c>
      <c r="C19" s="116"/>
      <c r="D19" s="116"/>
      <c r="E19" s="116"/>
      <c r="F19" s="116"/>
      <c r="G19" s="116"/>
      <c r="H19" s="116"/>
      <c r="I19" s="116"/>
      <c r="J19" s="118"/>
      <c r="K19" s="116"/>
    </row>
    <row r="20" spans="1:11">
      <c r="A20" s="112"/>
      <c r="B20" s="67" t="s">
        <v>19</v>
      </c>
      <c r="C20" s="133"/>
      <c r="D20" s="133"/>
      <c r="E20" s="133"/>
      <c r="F20" s="133"/>
      <c r="G20" s="133"/>
      <c r="H20" s="133"/>
      <c r="I20" s="133"/>
      <c r="J20" s="135"/>
      <c r="K20" s="133"/>
    </row>
    <row r="21" spans="1:11">
      <c r="A21" s="112">
        <v>7</v>
      </c>
      <c r="B21" s="67" t="s">
        <v>48</v>
      </c>
      <c r="C21" s="133">
        <v>68442468</v>
      </c>
      <c r="D21" s="133">
        <v>143559808</v>
      </c>
      <c r="E21" s="133">
        <v>212002276</v>
      </c>
      <c r="F21" s="133">
        <v>212002276</v>
      </c>
      <c r="G21" s="133">
        <v>212002276</v>
      </c>
      <c r="H21" s="133">
        <v>50936631.82</v>
      </c>
      <c r="I21" s="133">
        <v>50936631.82</v>
      </c>
      <c r="J21" s="135">
        <v>143559808</v>
      </c>
      <c r="K21" s="390">
        <f>G21/C21</f>
        <v>3.0975252967207436</v>
      </c>
    </row>
    <row r="22" spans="1:11">
      <c r="A22" s="112">
        <v>8</v>
      </c>
      <c r="B22" s="67" t="s">
        <v>4</v>
      </c>
      <c r="C22" s="133"/>
      <c r="D22" s="133"/>
      <c r="E22" s="133"/>
      <c r="F22" s="133"/>
      <c r="G22" s="133"/>
      <c r="H22" s="133"/>
      <c r="I22" s="133"/>
      <c r="J22" s="135"/>
      <c r="K22" s="193"/>
    </row>
    <row r="23" spans="1:11" ht="25.5">
      <c r="A23" s="112">
        <v>9</v>
      </c>
      <c r="B23" s="67" t="s">
        <v>346</v>
      </c>
      <c r="C23" s="116">
        <v>2803518972</v>
      </c>
      <c r="D23" s="116">
        <v>358142753</v>
      </c>
      <c r="E23" s="116">
        <v>3161661725</v>
      </c>
      <c r="F23" s="116">
        <v>3161661725</v>
      </c>
      <c r="G23" s="116">
        <v>3161661725</v>
      </c>
      <c r="H23" s="116">
        <v>1045285728.65</v>
      </c>
      <c r="I23" s="133">
        <v>1045285728.65</v>
      </c>
      <c r="J23" s="135">
        <v>358142753</v>
      </c>
      <c r="K23" s="389">
        <f>G23/C23</f>
        <v>1.1277475760203273</v>
      </c>
    </row>
    <row r="24" spans="1:11" ht="25.5">
      <c r="A24" s="112"/>
      <c r="B24" s="67" t="s">
        <v>347</v>
      </c>
      <c r="C24" s="116">
        <v>768316358</v>
      </c>
      <c r="D24" s="116">
        <v>473580411.6400001</v>
      </c>
      <c r="E24" s="116">
        <v>1241896769.6400001</v>
      </c>
      <c r="F24" s="116">
        <v>1241896769.6400001</v>
      </c>
      <c r="G24" s="116">
        <v>1241896769.6400001</v>
      </c>
      <c r="H24" s="116">
        <v>704396074.99000001</v>
      </c>
      <c r="I24" s="133">
        <v>704396074.99000001</v>
      </c>
      <c r="J24" s="135">
        <v>473580411.6400001</v>
      </c>
      <c r="K24" s="389">
        <f>G24/C24</f>
        <v>1.6163872559901948</v>
      </c>
    </row>
    <row r="25" spans="1:11">
      <c r="A25" s="113">
        <v>10</v>
      </c>
      <c r="B25" s="68" t="s">
        <v>49</v>
      </c>
      <c r="C25" s="117"/>
      <c r="D25" s="117"/>
      <c r="E25" s="117"/>
      <c r="F25" s="117"/>
      <c r="G25" s="117"/>
      <c r="H25" s="117"/>
      <c r="I25" s="194"/>
      <c r="J25" s="195"/>
      <c r="K25" s="194"/>
    </row>
    <row r="26" spans="1:11" s="18" customFormat="1">
      <c r="A26" s="485" t="s">
        <v>12</v>
      </c>
      <c r="B26" s="485"/>
      <c r="C26" s="103">
        <f>SUM(C21:C24)</f>
        <v>3640277798</v>
      </c>
      <c r="D26" s="103">
        <f t="shared" ref="D26:J26" si="0">SUM(D21:D24)</f>
        <v>975282972.6400001</v>
      </c>
      <c r="E26" s="103">
        <f t="shared" si="0"/>
        <v>4615560770.6400003</v>
      </c>
      <c r="F26" s="103">
        <f t="shared" si="0"/>
        <v>4615560770.6400003</v>
      </c>
      <c r="G26" s="103">
        <f t="shared" si="0"/>
        <v>4615560770.6400003</v>
      </c>
      <c r="H26" s="103">
        <f t="shared" si="0"/>
        <v>1800618435.46</v>
      </c>
      <c r="I26" s="103">
        <f t="shared" si="0"/>
        <v>1800618435.46</v>
      </c>
      <c r="J26" s="103">
        <f t="shared" si="0"/>
        <v>975282972.6400001</v>
      </c>
      <c r="K26" s="391">
        <f>G26/C26</f>
        <v>1.267914435864161</v>
      </c>
    </row>
    <row r="27" spans="1:11" ht="25.5">
      <c r="A27" s="94"/>
      <c r="B27" s="94"/>
      <c r="C27" s="95"/>
      <c r="D27" s="95"/>
      <c r="E27" s="95"/>
      <c r="F27" s="96"/>
      <c r="G27" s="107" t="s">
        <v>342</v>
      </c>
      <c r="H27" s="104"/>
      <c r="I27" s="104"/>
      <c r="J27" s="105"/>
      <c r="K27" s="106"/>
    </row>
    <row r="28" spans="1:11">
      <c r="A28" s="94"/>
      <c r="B28" s="94"/>
      <c r="C28" s="95"/>
      <c r="D28" s="95"/>
      <c r="E28" s="95"/>
      <c r="F28" s="96"/>
      <c r="G28" s="97"/>
      <c r="H28" s="97"/>
      <c r="I28" s="97"/>
      <c r="J28" s="96"/>
      <c r="K28" s="97"/>
    </row>
    <row r="29" spans="1:11">
      <c r="A29" s="94"/>
      <c r="B29" s="94"/>
      <c r="C29" s="95"/>
      <c r="D29" s="95"/>
      <c r="E29" s="95"/>
      <c r="F29" s="96"/>
      <c r="G29" s="97"/>
      <c r="H29" s="97"/>
      <c r="I29" s="97"/>
      <c r="J29" s="96"/>
      <c r="K29" s="97"/>
    </row>
    <row r="30" spans="1:11" s="93" customFormat="1" ht="38.25">
      <c r="A30" s="485" t="s">
        <v>17</v>
      </c>
      <c r="B30" s="485"/>
      <c r="C30" s="91" t="s">
        <v>60</v>
      </c>
      <c r="D30" s="91" t="s">
        <v>64</v>
      </c>
      <c r="E30" s="91" t="s">
        <v>61</v>
      </c>
      <c r="F30" s="91" t="s">
        <v>257</v>
      </c>
      <c r="G30" s="91" t="s">
        <v>258</v>
      </c>
      <c r="H30" s="91" t="s">
        <v>259</v>
      </c>
      <c r="I30" s="91" t="s">
        <v>260</v>
      </c>
      <c r="J30" s="91" t="s">
        <v>51</v>
      </c>
      <c r="K30" s="91" t="s">
        <v>67</v>
      </c>
    </row>
    <row r="31" spans="1:11" s="98" customFormat="1">
      <c r="A31" s="121" t="s">
        <v>52</v>
      </c>
      <c r="B31" s="122"/>
      <c r="C31" s="130"/>
      <c r="D31" s="130"/>
      <c r="E31" s="130"/>
      <c r="F31" s="130"/>
      <c r="G31" s="130"/>
      <c r="H31" s="130"/>
      <c r="I31" s="130"/>
      <c r="J31" s="130"/>
      <c r="K31" s="130"/>
    </row>
    <row r="32" spans="1:11" s="98" customFormat="1">
      <c r="A32" s="123" t="s">
        <v>53</v>
      </c>
      <c r="B32" s="124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s="98" customFormat="1">
      <c r="A33" s="123" t="s">
        <v>45</v>
      </c>
      <c r="B33" s="124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s="98" customFormat="1">
      <c r="A34" s="488" t="s">
        <v>3</v>
      </c>
      <c r="B34" s="489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s="98" customFormat="1">
      <c r="A35" s="123" t="s">
        <v>46</v>
      </c>
      <c r="B35" s="124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s="98" customFormat="1">
      <c r="A36" s="123" t="s">
        <v>54</v>
      </c>
      <c r="B36" s="124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s="98" customFormat="1">
      <c r="A37" s="123" t="s">
        <v>55</v>
      </c>
      <c r="B37" s="124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>
      <c r="A38" s="488" t="s">
        <v>47</v>
      </c>
      <c r="B38" s="489"/>
      <c r="C38" s="116"/>
      <c r="D38" s="116"/>
      <c r="E38" s="116"/>
      <c r="F38" s="116"/>
      <c r="G38" s="116"/>
      <c r="H38" s="116"/>
      <c r="I38" s="116"/>
      <c r="J38" s="118"/>
      <c r="K38" s="116"/>
    </row>
    <row r="39" spans="1:11">
      <c r="A39" s="112"/>
      <c r="B39" s="67" t="s">
        <v>18</v>
      </c>
      <c r="C39" s="116"/>
      <c r="D39" s="116"/>
      <c r="E39" s="116"/>
      <c r="F39" s="116"/>
      <c r="G39" s="116"/>
      <c r="H39" s="116"/>
      <c r="I39" s="116"/>
      <c r="J39" s="118"/>
      <c r="K39" s="116"/>
    </row>
    <row r="40" spans="1:11">
      <c r="A40" s="112"/>
      <c r="B40" s="67" t="s">
        <v>19</v>
      </c>
      <c r="C40" s="116"/>
      <c r="D40" s="116"/>
      <c r="E40" s="116"/>
      <c r="F40" s="116"/>
      <c r="G40" s="116"/>
      <c r="H40" s="116"/>
      <c r="I40" s="116"/>
      <c r="J40" s="118"/>
      <c r="K40" s="116"/>
    </row>
    <row r="41" spans="1:11" s="98" customFormat="1">
      <c r="A41" s="123" t="s">
        <v>4</v>
      </c>
      <c r="B41" s="124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 s="98" customFormat="1">
      <c r="A42" s="488" t="s">
        <v>24</v>
      </c>
      <c r="B42" s="489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s="98" customFormat="1">
      <c r="A43" s="125" t="s">
        <v>50</v>
      </c>
      <c r="B43" s="126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s="98" customFormat="1">
      <c r="A44" s="125" t="s">
        <v>56</v>
      </c>
      <c r="B44" s="126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s="98" customFormat="1">
      <c r="A45" s="123"/>
      <c r="B45" s="124" t="s">
        <v>57</v>
      </c>
      <c r="C45" s="132"/>
      <c r="D45" s="132"/>
      <c r="E45" s="132"/>
      <c r="F45" s="132"/>
      <c r="G45" s="132"/>
      <c r="H45" s="132"/>
      <c r="I45" s="132"/>
      <c r="J45" s="132"/>
      <c r="K45" s="132"/>
    </row>
    <row r="46" spans="1:11" s="98" customFormat="1">
      <c r="A46" s="123"/>
      <c r="B46" s="124" t="s">
        <v>58</v>
      </c>
      <c r="C46" s="133">
        <v>68442468</v>
      </c>
      <c r="D46" s="133">
        <v>143559808</v>
      </c>
      <c r="E46" s="133">
        <v>212002276</v>
      </c>
      <c r="F46" s="133">
        <v>212002276</v>
      </c>
      <c r="G46" s="133">
        <v>212002276</v>
      </c>
      <c r="H46" s="133">
        <v>50936631.82</v>
      </c>
      <c r="I46" s="133">
        <v>50936631.82</v>
      </c>
      <c r="J46" s="135">
        <v>143559808</v>
      </c>
      <c r="K46" s="389">
        <f>G46/C46</f>
        <v>3.0975252967207436</v>
      </c>
    </row>
    <row r="47" spans="1:11" s="98" customFormat="1" ht="25.5">
      <c r="A47" s="123"/>
      <c r="B47" s="127" t="s">
        <v>348</v>
      </c>
      <c r="C47" s="132">
        <v>2803518972</v>
      </c>
      <c r="D47" s="132">
        <v>358142753</v>
      </c>
      <c r="E47" s="132">
        <v>3161661725</v>
      </c>
      <c r="F47" s="132">
        <v>3161661725</v>
      </c>
      <c r="G47" s="132">
        <v>3161661725</v>
      </c>
      <c r="H47" s="132">
        <v>1045285728.65</v>
      </c>
      <c r="I47" s="132">
        <v>1045285728.65</v>
      </c>
      <c r="J47" s="135">
        <v>358142753</v>
      </c>
      <c r="K47" s="389">
        <f>G47/C47</f>
        <v>1.1277475760203273</v>
      </c>
    </row>
    <row r="48" spans="1:11" s="98" customFormat="1" ht="25.5">
      <c r="A48" s="123"/>
      <c r="B48" s="127" t="s">
        <v>349</v>
      </c>
      <c r="C48" s="131">
        <v>768316358</v>
      </c>
      <c r="D48" s="131">
        <v>473580411.6400001</v>
      </c>
      <c r="E48" s="131">
        <v>1241896769.6400001</v>
      </c>
      <c r="F48" s="131">
        <v>1241896769.6400001</v>
      </c>
      <c r="G48" s="131">
        <v>1241896769.6400001</v>
      </c>
      <c r="H48" s="131">
        <v>704396074.99000001</v>
      </c>
      <c r="I48" s="131">
        <v>704396074.99000001</v>
      </c>
      <c r="J48" s="135">
        <v>473580411.6400001</v>
      </c>
      <c r="K48" s="389">
        <f>G48/C48</f>
        <v>1.6163872559901948</v>
      </c>
    </row>
    <row r="49" spans="1:11" s="98" customFormat="1">
      <c r="A49" s="123"/>
      <c r="B49" s="124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1:11" s="98" customFormat="1">
      <c r="A50" s="125" t="s">
        <v>59</v>
      </c>
      <c r="B50" s="126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1" s="98" customFormat="1">
      <c r="A51" s="125"/>
      <c r="B51" s="67" t="s">
        <v>49</v>
      </c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s="98" customFormat="1">
      <c r="A52" s="128"/>
      <c r="B52" s="129"/>
      <c r="C52" s="134"/>
      <c r="D52" s="134"/>
      <c r="E52" s="134"/>
      <c r="F52" s="134"/>
      <c r="G52" s="134"/>
      <c r="H52" s="134"/>
      <c r="I52" s="134"/>
      <c r="J52" s="134"/>
      <c r="K52" s="134"/>
    </row>
    <row r="53" spans="1:11">
      <c r="A53" s="485" t="s">
        <v>12</v>
      </c>
      <c r="B53" s="485"/>
      <c r="C53" s="103">
        <f>SUM(C46:C52)</f>
        <v>3640277798</v>
      </c>
      <c r="D53" s="103">
        <f t="shared" ref="D53:J53" si="1">SUM(D46:D52)</f>
        <v>975282972.6400001</v>
      </c>
      <c r="E53" s="103">
        <f t="shared" si="1"/>
        <v>4615560770.6400003</v>
      </c>
      <c r="F53" s="103">
        <f t="shared" si="1"/>
        <v>4615560770.6400003</v>
      </c>
      <c r="G53" s="103">
        <f t="shared" si="1"/>
        <v>4615560770.6400003</v>
      </c>
      <c r="H53" s="103">
        <f t="shared" si="1"/>
        <v>1800618435.46</v>
      </c>
      <c r="I53" s="103">
        <f t="shared" si="1"/>
        <v>1800618435.46</v>
      </c>
      <c r="J53" s="103">
        <f t="shared" si="1"/>
        <v>975282972.6400001</v>
      </c>
      <c r="K53" s="391">
        <f>G53/C53</f>
        <v>1.267914435864161</v>
      </c>
    </row>
    <row r="54" spans="1:11" ht="25.5">
      <c r="A54" s="94"/>
      <c r="B54" s="94"/>
      <c r="C54" s="95"/>
      <c r="D54" s="95"/>
      <c r="E54" s="95"/>
      <c r="F54" s="96"/>
      <c r="G54" s="107" t="s">
        <v>342</v>
      </c>
      <c r="H54" s="104"/>
      <c r="I54" s="104"/>
      <c r="J54" s="105"/>
      <c r="K54" s="106"/>
    </row>
    <row r="55" spans="1:11">
      <c r="A55" s="94"/>
      <c r="B55" s="94"/>
      <c r="C55" s="95"/>
      <c r="D55" s="95"/>
      <c r="E55" s="95"/>
      <c r="F55" s="96"/>
      <c r="G55" s="119"/>
      <c r="H55" s="97"/>
      <c r="I55" s="97"/>
      <c r="J55" s="96"/>
      <c r="K55" s="97"/>
    </row>
    <row r="56" spans="1:11">
      <c r="A56" s="120">
        <v>1</v>
      </c>
      <c r="B56" s="48" t="s">
        <v>144</v>
      </c>
    </row>
    <row r="57" spans="1:11">
      <c r="B57" s="48" t="s">
        <v>145</v>
      </c>
    </row>
    <row r="58" spans="1:11">
      <c r="B58" s="48" t="s">
        <v>63</v>
      </c>
    </row>
  </sheetData>
  <mergeCells count="12">
    <mergeCell ref="A53:B53"/>
    <mergeCell ref="A2:K2"/>
    <mergeCell ref="A3:K3"/>
    <mergeCell ref="A4:K4"/>
    <mergeCell ref="A5:K5"/>
    <mergeCell ref="A6:K6"/>
    <mergeCell ref="A8:B8"/>
    <mergeCell ref="A26:B26"/>
    <mergeCell ref="A30:B30"/>
    <mergeCell ref="A34:B34"/>
    <mergeCell ref="A38:B38"/>
    <mergeCell ref="A42:B42"/>
  </mergeCells>
  <printOptions horizontalCentered="1"/>
  <pageMargins left="0.19685039370078741" right="0.15748031496062992" top="0.39370078740157483" bottom="0.51181102362204722" header="0.31496062992125984" footer="0.31496062992125984"/>
  <pageSetup scale="63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>
    <tabColor rgb="FFFFFF00"/>
    <pageSetUpPr fitToPage="1"/>
  </sheetPr>
  <dimension ref="A1:D25"/>
  <sheetViews>
    <sheetView workbookViewId="0">
      <pane ySplit="8" topLeftCell="A21" activePane="bottomLeft" state="frozen"/>
      <selection activeCell="B65" sqref="B65:B66"/>
      <selection pane="bottomLeft" activeCell="B34" sqref="B34"/>
    </sheetView>
  </sheetViews>
  <sheetFormatPr baseColWidth="10" defaultRowHeight="12.75"/>
  <cols>
    <col min="1" max="1" width="4.7109375" style="48" customWidth="1"/>
    <col min="2" max="2" width="72.5703125" style="48" bestFit="1" customWidth="1"/>
    <col min="3" max="3" width="18" style="48" customWidth="1"/>
    <col min="4" max="4" width="27.5703125" style="48" bestFit="1" customWidth="1"/>
    <col min="5" max="16384" width="11.42578125" style="48"/>
  </cols>
  <sheetData>
    <row r="1" spans="1:4" s="101" customFormat="1" ht="15.75">
      <c r="A1" s="171"/>
      <c r="B1" s="171"/>
      <c r="C1" s="171"/>
      <c r="D1" s="100" t="s">
        <v>243</v>
      </c>
    </row>
    <row r="2" spans="1:4" s="99" customFormat="1" ht="15.75">
      <c r="A2" s="486" t="s">
        <v>27</v>
      </c>
      <c r="B2" s="486"/>
      <c r="C2" s="486"/>
      <c r="D2" s="486"/>
    </row>
    <row r="3" spans="1:4" s="101" customFormat="1" ht="15.75">
      <c r="A3" s="486" t="s">
        <v>111</v>
      </c>
      <c r="B3" s="486"/>
      <c r="C3" s="486"/>
      <c r="D3" s="486"/>
    </row>
    <row r="4" spans="1:4" s="101" customFormat="1" ht="15.75">
      <c r="A4" s="486" t="s">
        <v>261</v>
      </c>
      <c r="B4" s="486"/>
      <c r="C4" s="486"/>
      <c r="D4" s="486"/>
    </row>
    <row r="5" spans="1:4" s="101" customFormat="1" ht="15.75">
      <c r="A5" s="486" t="s">
        <v>368</v>
      </c>
      <c r="B5" s="486"/>
      <c r="C5" s="486"/>
      <c r="D5" s="486"/>
    </row>
    <row r="6" spans="1:4" s="101" customFormat="1" ht="15.75">
      <c r="A6" s="487"/>
      <c r="B6" s="487"/>
      <c r="C6" s="487"/>
      <c r="D6" s="487"/>
    </row>
    <row r="7" spans="1:4" s="101" customFormat="1" ht="15.75">
      <c r="A7" s="171"/>
      <c r="B7" s="171"/>
      <c r="C7" s="171"/>
      <c r="D7" s="100" t="s">
        <v>369</v>
      </c>
    </row>
    <row r="8" spans="1:4" s="137" customFormat="1">
      <c r="A8" s="490" t="s">
        <v>98</v>
      </c>
      <c r="B8" s="491"/>
      <c r="C8" s="79"/>
      <c r="D8" s="136">
        <v>3865575556.0999999</v>
      </c>
    </row>
    <row r="9" spans="1:4" s="141" customFormat="1">
      <c r="A9" s="138"/>
      <c r="B9" s="138"/>
      <c r="C9" s="139"/>
      <c r="D9" s="140"/>
    </row>
    <row r="10" spans="1:4" s="141" customFormat="1">
      <c r="A10" s="138" t="s">
        <v>99</v>
      </c>
      <c r="B10" s="138"/>
      <c r="C10" s="139"/>
      <c r="D10" s="140"/>
    </row>
    <row r="11" spans="1:4">
      <c r="A11" s="142" t="s">
        <v>100</v>
      </c>
      <c r="B11" s="143"/>
      <c r="C11" s="144"/>
      <c r="D11" s="45">
        <f>SUM(C12:C16)</f>
        <v>0</v>
      </c>
    </row>
    <row r="12" spans="1:4">
      <c r="A12" s="145"/>
      <c r="B12" s="146" t="s">
        <v>101</v>
      </c>
      <c r="C12" s="147"/>
      <c r="D12" s="148"/>
    </row>
    <row r="13" spans="1:4">
      <c r="A13" s="145"/>
      <c r="B13" s="146" t="s">
        <v>102</v>
      </c>
      <c r="C13" s="149"/>
      <c r="D13" s="150"/>
    </row>
    <row r="14" spans="1:4">
      <c r="A14" s="151"/>
      <c r="B14" s="146" t="s">
        <v>103</v>
      </c>
      <c r="C14" s="149"/>
      <c r="D14" s="150"/>
    </row>
    <row r="15" spans="1:4">
      <c r="A15" s="151"/>
      <c r="B15" s="146" t="s">
        <v>104</v>
      </c>
      <c r="C15" s="149"/>
      <c r="D15" s="150"/>
    </row>
    <row r="16" spans="1:4">
      <c r="A16" s="152" t="s">
        <v>105</v>
      </c>
      <c r="B16" s="153"/>
      <c r="C16" s="154"/>
      <c r="D16" s="155"/>
    </row>
    <row r="17" spans="1:4">
      <c r="A17" s="156"/>
      <c r="B17" s="156"/>
      <c r="C17" s="157"/>
      <c r="D17" s="157"/>
    </row>
    <row r="18" spans="1:4">
      <c r="A18" s="158" t="s">
        <v>110</v>
      </c>
      <c r="B18" s="159"/>
      <c r="C18" s="160"/>
      <c r="D18" s="157"/>
    </row>
    <row r="19" spans="1:4">
      <c r="A19" s="142" t="s">
        <v>116</v>
      </c>
      <c r="B19" s="143"/>
      <c r="C19" s="161"/>
      <c r="D19" s="45">
        <f>SUM(C20:C24)</f>
        <v>656211670</v>
      </c>
    </row>
    <row r="20" spans="1:4">
      <c r="A20" s="151"/>
      <c r="B20" s="146" t="s">
        <v>106</v>
      </c>
      <c r="C20" s="162"/>
      <c r="D20" s="148"/>
    </row>
    <row r="21" spans="1:4">
      <c r="A21" s="151"/>
      <c r="B21" s="146" t="s">
        <v>107</v>
      </c>
      <c r="C21" s="163"/>
      <c r="D21" s="150"/>
    </row>
    <row r="22" spans="1:4">
      <c r="A22" s="151"/>
      <c r="B22" s="146" t="s">
        <v>108</v>
      </c>
      <c r="C22" s="163"/>
      <c r="D22" s="150"/>
    </row>
    <row r="23" spans="1:4">
      <c r="A23" s="164" t="s">
        <v>109</v>
      </c>
      <c r="B23" s="146"/>
      <c r="C23" s="165">
        <v>656211670</v>
      </c>
      <c r="D23" s="150"/>
    </row>
    <row r="24" spans="1:4">
      <c r="A24" s="166"/>
      <c r="B24" s="153"/>
      <c r="C24" s="155"/>
      <c r="D24" s="155"/>
    </row>
    <row r="25" spans="1:4">
      <c r="A25" s="167" t="s">
        <v>324</v>
      </c>
      <c r="B25" s="168"/>
      <c r="C25" s="169"/>
      <c r="D25" s="170">
        <f>D8-D19</f>
        <v>3209363886.0999999</v>
      </c>
    </row>
  </sheetData>
  <mergeCells count="6">
    <mergeCell ref="A8:B8"/>
    <mergeCell ref="A4:D4"/>
    <mergeCell ref="A5:D5"/>
    <mergeCell ref="A6:D6"/>
    <mergeCell ref="A2:D2"/>
    <mergeCell ref="A3:D3"/>
  </mergeCells>
  <printOptions horizontalCentered="1"/>
  <pageMargins left="0.23622047244094491" right="0.15748031496062992" top="0.74803149606299213" bottom="0.74803149606299213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rgb="FFFFFF00"/>
    <pageSetUpPr fitToPage="1"/>
  </sheetPr>
  <dimension ref="A1:L22"/>
  <sheetViews>
    <sheetView tabSelected="1" topLeftCell="A6" workbookViewId="0">
      <selection activeCell="E19" sqref="E19"/>
    </sheetView>
  </sheetViews>
  <sheetFormatPr baseColWidth="10" defaultRowHeight="12.75"/>
  <cols>
    <col min="1" max="1" width="8.28515625" style="48" bestFit="1" customWidth="1"/>
    <col min="2" max="2" width="34.85546875" style="48" bestFit="1" customWidth="1"/>
    <col min="3" max="5" width="12.28515625" style="48" bestFit="1" customWidth="1"/>
    <col min="6" max="6" width="13.140625" style="48" customWidth="1"/>
    <col min="7" max="7" width="12.28515625" style="48" bestFit="1" customWidth="1"/>
    <col min="8" max="8" width="12" style="48" customWidth="1"/>
    <col min="9" max="10" width="12.28515625" style="48" bestFit="1" customWidth="1"/>
    <col min="11" max="11" width="8" style="48" customWidth="1"/>
    <col min="12" max="16384" width="11.42578125" style="48"/>
  </cols>
  <sheetData>
    <row r="1" spans="1:12" s="101" customFormat="1" ht="15.75">
      <c r="A1" s="171"/>
      <c r="B1" s="171"/>
      <c r="C1" s="171"/>
      <c r="D1" s="171"/>
      <c r="E1" s="171"/>
      <c r="F1" s="200"/>
      <c r="G1" s="200"/>
      <c r="H1" s="171"/>
      <c r="I1" s="171"/>
      <c r="K1" s="100" t="s">
        <v>244</v>
      </c>
    </row>
    <row r="2" spans="1:12" s="99" customFormat="1" ht="15.75">
      <c r="A2" s="486" t="s">
        <v>27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2" s="101" customFormat="1" ht="15.75">
      <c r="A3" s="486" t="s">
        <v>20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2" s="101" customFormat="1" ht="15.75">
      <c r="A4" s="486" t="s">
        <v>150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</row>
    <row r="5" spans="1:12" s="101" customFormat="1" ht="15.75">
      <c r="A5" s="486" t="s">
        <v>261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</row>
    <row r="6" spans="1:12" s="101" customFormat="1" ht="15.75">
      <c r="A6" s="486" t="s">
        <v>368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</row>
    <row r="7" spans="1:12" s="101" customFormat="1" ht="15.75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</row>
    <row r="8" spans="1:12" s="101" customFormat="1" ht="15.75">
      <c r="A8" s="171"/>
      <c r="B8" s="171"/>
      <c r="C8" s="171"/>
      <c r="D8" s="171"/>
      <c r="E8" s="171"/>
      <c r="F8" s="200"/>
      <c r="G8" s="200"/>
      <c r="H8" s="171"/>
      <c r="I8" s="171"/>
      <c r="K8" s="100" t="s">
        <v>369</v>
      </c>
    </row>
    <row r="9" spans="1:12" s="36" customFormat="1" ht="53.25" customHeight="1">
      <c r="A9" s="37" t="s">
        <v>23</v>
      </c>
      <c r="B9" s="38" t="s">
        <v>21</v>
      </c>
      <c r="C9" s="203" t="s">
        <v>355</v>
      </c>
      <c r="D9" s="91" t="s">
        <v>22</v>
      </c>
      <c r="E9" s="203" t="s">
        <v>354</v>
      </c>
      <c r="F9" s="203" t="s">
        <v>356</v>
      </c>
      <c r="G9" s="203" t="s">
        <v>353</v>
      </c>
      <c r="H9" s="208" t="s">
        <v>352</v>
      </c>
      <c r="I9" s="208" t="s">
        <v>351</v>
      </c>
      <c r="J9" s="91" t="s">
        <v>148</v>
      </c>
      <c r="K9" s="91" t="s">
        <v>68</v>
      </c>
    </row>
    <row r="10" spans="1:12" ht="23.25" customHeight="1">
      <c r="A10" s="39">
        <v>1000</v>
      </c>
      <c r="B10" s="40" t="s">
        <v>5</v>
      </c>
      <c r="C10" s="41">
        <v>2062969517.1599984</v>
      </c>
      <c r="D10" s="41">
        <v>208822004.64999509</v>
      </c>
      <c r="E10" s="41">
        <v>2271791521.8099952</v>
      </c>
      <c r="F10" s="41">
        <v>2096641454.7200003</v>
      </c>
      <c r="G10" s="41">
        <v>2096641454.7200003</v>
      </c>
      <c r="H10" s="41">
        <v>0</v>
      </c>
      <c r="I10" s="41">
        <v>706272081.15000033</v>
      </c>
      <c r="J10" s="41">
        <f t="shared" ref="J10:J15" si="0">E10-F10</f>
        <v>175150067.08999491</v>
      </c>
      <c r="K10" s="60">
        <f>F10/E10*100</f>
        <v>92.290222698320122</v>
      </c>
    </row>
    <row r="11" spans="1:12" ht="23.25" customHeight="1">
      <c r="A11" s="42">
        <v>2000</v>
      </c>
      <c r="B11" s="43" t="s">
        <v>6</v>
      </c>
      <c r="C11" s="44">
        <v>444665297.84000003</v>
      </c>
      <c r="D11" s="44">
        <v>390146800.80999941</v>
      </c>
      <c r="E11" s="44">
        <v>834812098.64999938</v>
      </c>
      <c r="F11" s="44">
        <v>597875194.3900001</v>
      </c>
      <c r="G11" s="44">
        <v>380316994.67000002</v>
      </c>
      <c r="H11" s="44">
        <v>80054335.430000037</v>
      </c>
      <c r="I11" s="44">
        <v>107619305.06</v>
      </c>
      <c r="J11" s="44">
        <f t="shared" si="0"/>
        <v>236936904.25999928</v>
      </c>
      <c r="K11" s="61">
        <f t="shared" ref="K11:K16" si="1">F11/E11*100</f>
        <v>71.617935983060462</v>
      </c>
    </row>
    <row r="12" spans="1:12" ht="23.25" customHeight="1">
      <c r="A12" s="42">
        <v>3000</v>
      </c>
      <c r="B12" s="43" t="s">
        <v>7</v>
      </c>
      <c r="C12" s="44">
        <v>327184939.99999994</v>
      </c>
      <c r="D12" s="44">
        <v>188748991.21999991</v>
      </c>
      <c r="E12" s="44">
        <v>515933931.21999991</v>
      </c>
      <c r="F12" s="44">
        <v>367652400.39000016</v>
      </c>
      <c r="G12" s="44">
        <v>308075412.15000015</v>
      </c>
      <c r="H12" s="44">
        <v>70557009.910000011</v>
      </c>
      <c r="I12" s="44">
        <v>55108106.180000097</v>
      </c>
      <c r="J12" s="44">
        <f t="shared" si="0"/>
        <v>148281530.82999974</v>
      </c>
      <c r="K12" s="61">
        <f t="shared" si="1"/>
        <v>71.259589289007081</v>
      </c>
    </row>
    <row r="13" spans="1:12" ht="27" customHeight="1">
      <c r="A13" s="42">
        <v>4000</v>
      </c>
      <c r="B13" s="43" t="s">
        <v>24</v>
      </c>
      <c r="C13" s="44">
        <v>579491469.99999988</v>
      </c>
      <c r="D13" s="44">
        <v>80676212.919999957</v>
      </c>
      <c r="E13" s="44">
        <v>660167682.93000007</v>
      </c>
      <c r="F13" s="44">
        <v>659907169.19000006</v>
      </c>
      <c r="G13" s="44">
        <v>659907169.19000006</v>
      </c>
      <c r="H13" s="44">
        <v>0</v>
      </c>
      <c r="I13" s="44">
        <v>197799755.24999994</v>
      </c>
      <c r="J13" s="44">
        <f t="shared" si="0"/>
        <v>260513.74000000954</v>
      </c>
      <c r="K13" s="61">
        <f t="shared" si="1"/>
        <v>99.960538247064164</v>
      </c>
      <c r="L13" s="196"/>
    </row>
    <row r="14" spans="1:12" ht="23.25" customHeight="1">
      <c r="A14" s="199">
        <v>5000</v>
      </c>
      <c r="B14" s="204" t="s">
        <v>25</v>
      </c>
      <c r="C14" s="205">
        <v>138981459</v>
      </c>
      <c r="D14" s="205">
        <v>-333284.44000005722</v>
      </c>
      <c r="E14" s="44">
        <v>138648174.55999994</v>
      </c>
      <c r="F14" s="44">
        <v>56507243.43999999</v>
      </c>
      <c r="G14" s="44">
        <v>43488324.309999987</v>
      </c>
      <c r="H14" s="44">
        <v>7442329.29</v>
      </c>
      <c r="I14" s="44">
        <v>12545677.43999999</v>
      </c>
      <c r="J14" s="44">
        <f t="shared" si="0"/>
        <v>82140931.119999945</v>
      </c>
      <c r="K14" s="61">
        <f t="shared" si="1"/>
        <v>40.755851001519318</v>
      </c>
    </row>
    <row r="15" spans="1:12" ht="23.25" customHeight="1">
      <c r="A15" s="199">
        <v>6000</v>
      </c>
      <c r="B15" s="206" t="s">
        <v>9</v>
      </c>
      <c r="C15" s="205">
        <v>86985114</v>
      </c>
      <c r="D15" s="205">
        <v>169397364.43999997</v>
      </c>
      <c r="E15" s="44">
        <v>256382478.43999997</v>
      </c>
      <c r="F15" s="44">
        <v>117445683.58999997</v>
      </c>
      <c r="G15" s="44">
        <v>109979261.63999997</v>
      </c>
      <c r="H15" s="44">
        <v>10755303.310000002</v>
      </c>
      <c r="I15" s="44">
        <v>20889151.679999948</v>
      </c>
      <c r="J15" s="44">
        <f t="shared" si="0"/>
        <v>138936794.84999999</v>
      </c>
      <c r="K15" s="61">
        <f t="shared" si="1"/>
        <v>45.808779252239447</v>
      </c>
    </row>
    <row r="16" spans="1:12" ht="27" customHeight="1">
      <c r="A16" s="492" t="s">
        <v>26</v>
      </c>
      <c r="B16" s="493"/>
      <c r="C16" s="45">
        <f t="shared" ref="C16:I16" si="2">SUM(C10:C15)</f>
        <v>3640277797.9999986</v>
      </c>
      <c r="D16" s="45">
        <f t="shared" si="2"/>
        <v>1037458089.5999943</v>
      </c>
      <c r="E16" s="45">
        <f t="shared" si="2"/>
        <v>4677735887.6099939</v>
      </c>
      <c r="F16" s="45">
        <f t="shared" ref="F16:G16" si="3">SUM(F10:F15)</f>
        <v>3896029145.7200012</v>
      </c>
      <c r="G16" s="45">
        <f t="shared" si="3"/>
        <v>3598408616.6800003</v>
      </c>
      <c r="H16" s="45">
        <f t="shared" si="2"/>
        <v>168808977.94000003</v>
      </c>
      <c r="I16" s="45">
        <f t="shared" si="2"/>
        <v>1100234076.7600002</v>
      </c>
      <c r="J16" s="45">
        <f>E16-F16</f>
        <v>781706741.88999271</v>
      </c>
      <c r="K16" s="62">
        <f t="shared" si="1"/>
        <v>83.288779856927917</v>
      </c>
    </row>
    <row r="18" spans="3:11">
      <c r="C18" s="196"/>
      <c r="D18" s="196"/>
      <c r="E18" s="196"/>
      <c r="F18" s="196"/>
      <c r="G18" s="196"/>
      <c r="H18" s="196"/>
      <c r="I18" s="196"/>
      <c r="J18" s="196"/>
      <c r="K18" s="196"/>
    </row>
    <row r="20" spans="3:11">
      <c r="C20" s="196"/>
      <c r="D20" s="196"/>
      <c r="E20" s="196"/>
      <c r="G20" s="196"/>
      <c r="H20" s="196"/>
    </row>
    <row r="21" spans="3:11">
      <c r="H21" s="196"/>
    </row>
    <row r="22" spans="3:11">
      <c r="E22" s="196"/>
      <c r="F22" s="196"/>
      <c r="G22" s="196"/>
    </row>
  </sheetData>
  <mergeCells count="7">
    <mergeCell ref="A16:B16"/>
    <mergeCell ref="A2:K2"/>
    <mergeCell ref="A3:K3"/>
    <mergeCell ref="A4:K4"/>
    <mergeCell ref="A5:K5"/>
    <mergeCell ref="A6:K6"/>
    <mergeCell ref="A7:K7"/>
  </mergeCells>
  <pageMargins left="0.27559055118110237" right="0.27559055118110237" top="0.74803149606299213" bottom="0.74803149606299213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rgb="FFFFFF00"/>
  </sheetPr>
  <dimension ref="A1:K210"/>
  <sheetViews>
    <sheetView workbookViewId="0">
      <pane ySplit="8" topLeftCell="A202" activePane="bottomLeft" state="frozen"/>
      <selection activeCell="E19" sqref="E19"/>
      <selection pane="bottomLeft" activeCell="E19" sqref="E19"/>
    </sheetView>
  </sheetViews>
  <sheetFormatPr baseColWidth="10" defaultRowHeight="12.75"/>
  <cols>
    <col min="1" max="1" width="7.140625" style="51" customWidth="1"/>
    <col min="2" max="2" width="38.7109375" style="48" customWidth="1"/>
    <col min="3" max="3" width="14" style="48" customWidth="1"/>
    <col min="4" max="4" width="12.140625" style="48" bestFit="1" customWidth="1"/>
    <col min="5" max="7" width="12.28515625" style="48" bestFit="1" customWidth="1"/>
    <col min="8" max="8" width="10.85546875" style="48" bestFit="1" customWidth="1"/>
    <col min="9" max="9" width="12.28515625" style="48" bestFit="1" customWidth="1"/>
    <col min="10" max="10" width="10.85546875" style="48" customWidth="1"/>
    <col min="11" max="11" width="7.7109375" style="48" customWidth="1"/>
    <col min="12" max="16384" width="11.42578125" style="50"/>
  </cols>
  <sheetData>
    <row r="1" spans="1:11" s="101" customFormat="1" ht="15.75">
      <c r="A1" s="171"/>
      <c r="B1" s="171"/>
      <c r="C1" s="171"/>
      <c r="D1" s="171"/>
      <c r="E1" s="171"/>
      <c r="F1" s="171"/>
      <c r="G1" s="171"/>
      <c r="H1" s="200"/>
      <c r="I1" s="200"/>
      <c r="J1" s="171"/>
      <c r="K1" s="100" t="s">
        <v>264</v>
      </c>
    </row>
    <row r="2" spans="1:11" s="99" customFormat="1" ht="15.75">
      <c r="A2" s="486" t="s">
        <v>27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s="101" customFormat="1" ht="15.75">
      <c r="A3" s="486" t="s">
        <v>20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s="101" customFormat="1" ht="15.75">
      <c r="A4" s="486" t="s">
        <v>29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</row>
    <row r="5" spans="1:11" s="101" customFormat="1" ht="15.75">
      <c r="A5" s="486" t="s">
        <v>261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</row>
    <row r="6" spans="1:11" s="101" customFormat="1" ht="15.75">
      <c r="A6" s="486" t="s">
        <v>368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</row>
    <row r="7" spans="1:11" s="101" customFormat="1" ht="15.75">
      <c r="A7" s="171"/>
      <c r="B7" s="171"/>
      <c r="C7" s="171"/>
      <c r="D7" s="171"/>
      <c r="E7" s="171"/>
      <c r="F7" s="171"/>
      <c r="G7" s="171"/>
      <c r="H7" s="200"/>
      <c r="I7" s="200"/>
      <c r="J7" s="171"/>
      <c r="K7" s="100" t="s">
        <v>369</v>
      </c>
    </row>
    <row r="8" spans="1:11" s="49" customFormat="1" ht="38.25">
      <c r="A8" s="37" t="s">
        <v>262</v>
      </c>
      <c r="B8" s="37" t="s">
        <v>263</v>
      </c>
      <c r="C8" s="91" t="s">
        <v>65</v>
      </c>
      <c r="D8" s="91" t="s">
        <v>22</v>
      </c>
      <c r="E8" s="91" t="s">
        <v>66</v>
      </c>
      <c r="F8" s="203" t="s">
        <v>365</v>
      </c>
      <c r="G8" s="203" t="s">
        <v>363</v>
      </c>
      <c r="H8" s="207" t="s">
        <v>364</v>
      </c>
      <c r="I8" s="207" t="s">
        <v>351</v>
      </c>
      <c r="J8" s="91" t="s">
        <v>148</v>
      </c>
      <c r="K8" s="91" t="s">
        <v>68</v>
      </c>
    </row>
    <row r="9" spans="1:11">
      <c r="A9" s="52">
        <v>11301</v>
      </c>
      <c r="B9" s="53" t="s">
        <v>372</v>
      </c>
      <c r="C9" s="54">
        <v>633873392.25</v>
      </c>
      <c r="D9" s="54">
        <v>58202209.849999905</v>
      </c>
      <c r="E9" s="54">
        <v>692075602.0999999</v>
      </c>
      <c r="F9" s="54">
        <v>650597891.11999989</v>
      </c>
      <c r="G9" s="54">
        <v>650597891.11999989</v>
      </c>
      <c r="H9" s="54">
        <v>0</v>
      </c>
      <c r="I9" s="54">
        <v>194273623.51999986</v>
      </c>
      <c r="J9" s="54">
        <v>41477710.980000019</v>
      </c>
      <c r="K9" s="58">
        <f t="shared" ref="K9:K72" si="0">(F9+G9)/E9*100</f>
        <v>188.01353180081998</v>
      </c>
    </row>
    <row r="10" spans="1:11" ht="25.5">
      <c r="A10" s="52">
        <v>11304</v>
      </c>
      <c r="B10" s="53" t="s">
        <v>373</v>
      </c>
      <c r="C10" s="54">
        <v>11503935</v>
      </c>
      <c r="D10" s="54">
        <v>0</v>
      </c>
      <c r="E10" s="54">
        <v>11503935</v>
      </c>
      <c r="F10" s="54">
        <v>0</v>
      </c>
      <c r="G10" s="54">
        <v>0</v>
      </c>
      <c r="H10" s="54">
        <v>0</v>
      </c>
      <c r="I10" s="54">
        <v>0</v>
      </c>
      <c r="J10" s="54">
        <v>11503935</v>
      </c>
      <c r="K10" s="58">
        <f t="shared" si="0"/>
        <v>0</v>
      </c>
    </row>
    <row r="11" spans="1:11" ht="25.5">
      <c r="A11" s="52">
        <v>11305</v>
      </c>
      <c r="B11" s="53" t="s">
        <v>374</v>
      </c>
      <c r="C11" s="54">
        <v>36402849.899999999</v>
      </c>
      <c r="D11" s="54">
        <v>3238333.390000008</v>
      </c>
      <c r="E11" s="54">
        <v>39641183.290000007</v>
      </c>
      <c r="F11" s="54">
        <v>39641183.290000007</v>
      </c>
      <c r="G11" s="54">
        <v>39641183.290000007</v>
      </c>
      <c r="H11" s="54">
        <v>0</v>
      </c>
      <c r="I11" s="54">
        <v>10850518.180000007</v>
      </c>
      <c r="J11" s="54">
        <v>0</v>
      </c>
      <c r="K11" s="58">
        <f t="shared" si="0"/>
        <v>200</v>
      </c>
    </row>
    <row r="12" spans="1:11">
      <c r="A12" s="52">
        <v>11306</v>
      </c>
      <c r="B12" s="53" t="s">
        <v>375</v>
      </c>
      <c r="C12" s="54">
        <v>15245791</v>
      </c>
      <c r="D12" s="54">
        <v>-557600</v>
      </c>
      <c r="E12" s="54">
        <v>14688191</v>
      </c>
      <c r="F12" s="54">
        <v>0</v>
      </c>
      <c r="G12" s="54">
        <v>0</v>
      </c>
      <c r="H12" s="54">
        <v>0</v>
      </c>
      <c r="I12" s="54">
        <v>0</v>
      </c>
      <c r="J12" s="54">
        <v>14688191</v>
      </c>
      <c r="K12" s="58">
        <f t="shared" si="0"/>
        <v>0</v>
      </c>
    </row>
    <row r="13" spans="1:11">
      <c r="A13" s="52">
        <v>11307</v>
      </c>
      <c r="B13" s="53" t="s">
        <v>376</v>
      </c>
      <c r="C13" s="54">
        <v>9961814</v>
      </c>
      <c r="D13" s="54">
        <v>0</v>
      </c>
      <c r="E13" s="54">
        <v>9961814</v>
      </c>
      <c r="F13" s="54">
        <v>0</v>
      </c>
      <c r="G13" s="54">
        <v>0</v>
      </c>
      <c r="H13" s="54">
        <v>0</v>
      </c>
      <c r="I13" s="54">
        <v>0</v>
      </c>
      <c r="J13" s="54">
        <v>9961814</v>
      </c>
      <c r="K13" s="58">
        <f t="shared" si="0"/>
        <v>0</v>
      </c>
    </row>
    <row r="14" spans="1:11">
      <c r="A14" s="52">
        <v>11308</v>
      </c>
      <c r="B14" s="53" t="s">
        <v>377</v>
      </c>
      <c r="C14" s="54">
        <v>77452825.900000006</v>
      </c>
      <c r="D14" s="54">
        <v>16625722.959999979</v>
      </c>
      <c r="E14" s="54">
        <v>94078548.859999985</v>
      </c>
      <c r="F14" s="54">
        <v>87462354.859999985</v>
      </c>
      <c r="G14" s="54">
        <v>87462354.859999985</v>
      </c>
      <c r="H14" s="54">
        <v>0</v>
      </c>
      <c r="I14" s="54">
        <v>46108512.439999983</v>
      </c>
      <c r="J14" s="54">
        <v>6616194</v>
      </c>
      <c r="K14" s="58">
        <f t="shared" si="0"/>
        <v>185.93474478471032</v>
      </c>
    </row>
    <row r="15" spans="1:11">
      <c r="A15" s="52">
        <v>12101</v>
      </c>
      <c r="B15" s="53" t="s">
        <v>378</v>
      </c>
      <c r="C15" s="54">
        <v>0</v>
      </c>
      <c r="D15" s="54">
        <v>138322.96000000002</v>
      </c>
      <c r="E15" s="54">
        <v>138322.96000000002</v>
      </c>
      <c r="F15" s="54">
        <v>138322.96000000002</v>
      </c>
      <c r="G15" s="54">
        <v>138322.96000000002</v>
      </c>
      <c r="H15" s="54">
        <v>0</v>
      </c>
      <c r="I15" s="54">
        <v>111322.96000000002</v>
      </c>
      <c r="J15" s="54">
        <v>0</v>
      </c>
      <c r="K15" s="58">
        <f t="shared" si="0"/>
        <v>200</v>
      </c>
    </row>
    <row r="16" spans="1:11">
      <c r="A16" s="52">
        <v>12201</v>
      </c>
      <c r="B16" s="53" t="s">
        <v>379</v>
      </c>
      <c r="C16" s="54">
        <v>518314523.06</v>
      </c>
      <c r="D16" s="54">
        <v>18266857.870000064</v>
      </c>
      <c r="E16" s="54">
        <v>536581380.93000007</v>
      </c>
      <c r="F16" s="54">
        <v>494123239.38999993</v>
      </c>
      <c r="G16" s="54">
        <v>494123239.38999993</v>
      </c>
      <c r="H16" s="54">
        <v>0</v>
      </c>
      <c r="I16" s="54">
        <v>129775826.97999996</v>
      </c>
      <c r="J16" s="54">
        <v>42458141.540000141</v>
      </c>
      <c r="K16" s="58">
        <f t="shared" si="0"/>
        <v>184.17457517202257</v>
      </c>
    </row>
    <row r="17" spans="1:11" ht="25.5">
      <c r="A17" s="52">
        <v>13101</v>
      </c>
      <c r="B17" s="53" t="s">
        <v>380</v>
      </c>
      <c r="C17" s="54">
        <v>6912008.5199999996</v>
      </c>
      <c r="D17" s="54">
        <v>90555.980000000447</v>
      </c>
      <c r="E17" s="54">
        <v>7002564.5</v>
      </c>
      <c r="F17" s="54">
        <v>6458137.5</v>
      </c>
      <c r="G17" s="54">
        <v>6458137.5</v>
      </c>
      <c r="H17" s="54">
        <v>0</v>
      </c>
      <c r="I17" s="54">
        <v>1620575</v>
      </c>
      <c r="J17" s="54">
        <v>544427</v>
      </c>
      <c r="K17" s="58">
        <f t="shared" si="0"/>
        <v>184.45063947643752</v>
      </c>
    </row>
    <row r="18" spans="1:11">
      <c r="A18" s="52">
        <v>13201</v>
      </c>
      <c r="B18" s="53" t="s">
        <v>381</v>
      </c>
      <c r="C18" s="54">
        <v>14146981.57</v>
      </c>
      <c r="D18" s="54">
        <v>3346962.1100000218</v>
      </c>
      <c r="E18" s="54">
        <v>17493943.680000022</v>
      </c>
      <c r="F18" s="54">
        <v>16327269.730000002</v>
      </c>
      <c r="G18" s="54">
        <v>16327269.730000002</v>
      </c>
      <c r="H18" s="54">
        <v>0</v>
      </c>
      <c r="I18" s="54">
        <v>7265546.8800000027</v>
      </c>
      <c r="J18" s="54">
        <v>1166673.9500000197</v>
      </c>
      <c r="K18" s="58">
        <f t="shared" si="0"/>
        <v>186.66196746324476</v>
      </c>
    </row>
    <row r="19" spans="1:11">
      <c r="A19" s="52">
        <v>13202</v>
      </c>
      <c r="B19" s="53" t="s">
        <v>382</v>
      </c>
      <c r="C19" s="54">
        <v>73887898.609999999</v>
      </c>
      <c r="D19" s="54">
        <v>12311269.480000064</v>
      </c>
      <c r="E19" s="54">
        <v>86199168.090000063</v>
      </c>
      <c r="F19" s="54">
        <v>82121191.540000036</v>
      </c>
      <c r="G19" s="54">
        <v>82121191.540000036</v>
      </c>
      <c r="H19" s="54">
        <v>0</v>
      </c>
      <c r="I19" s="54">
        <v>60895105.840000041</v>
      </c>
      <c r="J19" s="54">
        <v>4077976.5500000268</v>
      </c>
      <c r="K19" s="58">
        <f t="shared" si="0"/>
        <v>190.53824615629182</v>
      </c>
    </row>
    <row r="20" spans="1:11">
      <c r="A20" s="52">
        <v>13203</v>
      </c>
      <c r="B20" s="53" t="s">
        <v>383</v>
      </c>
      <c r="C20" s="54">
        <v>257640</v>
      </c>
      <c r="D20" s="54">
        <v>0</v>
      </c>
      <c r="E20" s="54">
        <v>257640</v>
      </c>
      <c r="F20" s="54">
        <v>0</v>
      </c>
      <c r="G20" s="54">
        <v>0</v>
      </c>
      <c r="H20" s="54">
        <v>0</v>
      </c>
      <c r="I20" s="54">
        <v>0</v>
      </c>
      <c r="J20" s="54">
        <v>257640</v>
      </c>
      <c r="K20" s="58">
        <f t="shared" si="0"/>
        <v>0</v>
      </c>
    </row>
    <row r="21" spans="1:11">
      <c r="A21" s="52">
        <v>13204</v>
      </c>
      <c r="B21" s="53" t="s">
        <v>384</v>
      </c>
      <c r="C21" s="54">
        <v>257640</v>
      </c>
      <c r="D21" s="54">
        <v>0</v>
      </c>
      <c r="E21" s="54">
        <v>257640</v>
      </c>
      <c r="F21" s="54">
        <v>0</v>
      </c>
      <c r="G21" s="54">
        <v>0</v>
      </c>
      <c r="H21" s="54">
        <v>0</v>
      </c>
      <c r="I21" s="54">
        <v>0</v>
      </c>
      <c r="J21" s="54">
        <v>257640</v>
      </c>
      <c r="K21" s="58">
        <f t="shared" si="0"/>
        <v>0</v>
      </c>
    </row>
    <row r="22" spans="1:11" ht="25.5">
      <c r="A22" s="52">
        <v>13301</v>
      </c>
      <c r="B22" s="53" t="s">
        <v>385</v>
      </c>
      <c r="C22" s="54">
        <v>4413673</v>
      </c>
      <c r="D22" s="54">
        <v>699571.43999999948</v>
      </c>
      <c r="E22" s="54">
        <v>5113244.4399999995</v>
      </c>
      <c r="F22" s="54">
        <v>2517715.36</v>
      </c>
      <c r="G22" s="54">
        <v>2517715.36</v>
      </c>
      <c r="H22" s="54">
        <v>0</v>
      </c>
      <c r="I22" s="54">
        <v>1811144.29</v>
      </c>
      <c r="J22" s="54">
        <v>2595529.0799999996</v>
      </c>
      <c r="K22" s="58">
        <f t="shared" si="0"/>
        <v>98.478192839926109</v>
      </c>
    </row>
    <row r="23" spans="1:11">
      <c r="A23" s="52">
        <v>14101</v>
      </c>
      <c r="B23" s="53" t="s">
        <v>386</v>
      </c>
      <c r="C23" s="54">
        <v>66677621.880000003</v>
      </c>
      <c r="D23" s="54">
        <v>3070903.1300000176</v>
      </c>
      <c r="E23" s="54">
        <v>69748525.01000002</v>
      </c>
      <c r="F23" s="54">
        <v>61635903.20000001</v>
      </c>
      <c r="G23" s="54">
        <v>61635903.20000001</v>
      </c>
      <c r="H23" s="54">
        <v>0</v>
      </c>
      <c r="I23" s="54">
        <v>17518237.500000015</v>
      </c>
      <c r="J23" s="54">
        <v>8112621.8100000098</v>
      </c>
      <c r="K23" s="58">
        <f t="shared" si="0"/>
        <v>176.73751005103867</v>
      </c>
    </row>
    <row r="24" spans="1:11">
      <c r="A24" s="52">
        <v>14102</v>
      </c>
      <c r="B24" s="53" t="s">
        <v>387</v>
      </c>
      <c r="C24" s="54">
        <v>58241</v>
      </c>
      <c r="D24" s="54">
        <v>0</v>
      </c>
      <c r="E24" s="54">
        <v>58241</v>
      </c>
      <c r="F24" s="54">
        <v>0</v>
      </c>
      <c r="G24" s="54">
        <v>0</v>
      </c>
      <c r="H24" s="54">
        <v>0</v>
      </c>
      <c r="I24" s="54">
        <v>0</v>
      </c>
      <c r="J24" s="54">
        <v>58241</v>
      </c>
      <c r="K24" s="58">
        <f t="shared" si="0"/>
        <v>0</v>
      </c>
    </row>
    <row r="25" spans="1:11">
      <c r="A25" s="52">
        <v>14103</v>
      </c>
      <c r="B25" s="53" t="s">
        <v>388</v>
      </c>
      <c r="C25" s="54">
        <v>12942527.85</v>
      </c>
      <c r="D25" s="54">
        <v>-1205322.179999996</v>
      </c>
      <c r="E25" s="54">
        <v>11737205.670000004</v>
      </c>
      <c r="F25" s="54">
        <v>10896144.960000001</v>
      </c>
      <c r="G25" s="54">
        <v>10896144.960000001</v>
      </c>
      <c r="H25" s="54">
        <v>0</v>
      </c>
      <c r="I25" s="54">
        <v>3098670.9200000009</v>
      </c>
      <c r="J25" s="54">
        <v>841060.71000000276</v>
      </c>
      <c r="K25" s="58">
        <f t="shared" si="0"/>
        <v>185.66846771459868</v>
      </c>
    </row>
    <row r="26" spans="1:11">
      <c r="A26" s="52">
        <v>14106</v>
      </c>
      <c r="B26" s="53" t="s">
        <v>389</v>
      </c>
      <c r="C26" s="54">
        <v>388282</v>
      </c>
      <c r="D26" s="54">
        <v>2070428.1000000006</v>
      </c>
      <c r="E26" s="54">
        <v>2458710.1000000006</v>
      </c>
      <c r="F26" s="54">
        <v>2070428.0999999994</v>
      </c>
      <c r="G26" s="54">
        <v>2070428.0999999994</v>
      </c>
      <c r="H26" s="54">
        <v>0</v>
      </c>
      <c r="I26" s="54">
        <v>0</v>
      </c>
      <c r="J26" s="54">
        <v>388282.00000000116</v>
      </c>
      <c r="K26" s="58">
        <f t="shared" si="0"/>
        <v>168.41579655934217</v>
      </c>
    </row>
    <row r="27" spans="1:11">
      <c r="A27" s="52">
        <v>14201</v>
      </c>
      <c r="B27" s="53" t="s">
        <v>390</v>
      </c>
      <c r="C27" s="54">
        <v>31364582.960000001</v>
      </c>
      <c r="D27" s="54">
        <v>1407996.0099999942</v>
      </c>
      <c r="E27" s="54">
        <v>32772578.969999995</v>
      </c>
      <c r="F27" s="54">
        <v>30910681.629999999</v>
      </c>
      <c r="G27" s="54">
        <v>30910681.629999999</v>
      </c>
      <c r="H27" s="54">
        <v>0</v>
      </c>
      <c r="I27" s="54">
        <v>8785478.879999999</v>
      </c>
      <c r="J27" s="54">
        <v>1861897.3399999961</v>
      </c>
      <c r="K27" s="58">
        <f t="shared" si="0"/>
        <v>188.63746828283257</v>
      </c>
    </row>
    <row r="28" spans="1:11" ht="25.5">
      <c r="A28" s="52">
        <v>14301</v>
      </c>
      <c r="B28" s="53" t="s">
        <v>391</v>
      </c>
      <c r="C28" s="54">
        <v>28574577.77</v>
      </c>
      <c r="D28" s="54">
        <v>3911293.5500000007</v>
      </c>
      <c r="E28" s="54">
        <v>32485871.32</v>
      </c>
      <c r="F28" s="54">
        <v>32397023.910000019</v>
      </c>
      <c r="G28" s="54">
        <v>32397023.910000019</v>
      </c>
      <c r="H28" s="54">
        <v>0</v>
      </c>
      <c r="I28" s="54">
        <v>9160224.1800000183</v>
      </c>
      <c r="J28" s="54">
        <v>88847.409999981523</v>
      </c>
      <c r="K28" s="58">
        <f t="shared" si="0"/>
        <v>199.45300891501543</v>
      </c>
    </row>
    <row r="29" spans="1:11">
      <c r="A29" s="52">
        <v>14403</v>
      </c>
      <c r="B29" s="53" t="s">
        <v>392</v>
      </c>
      <c r="C29" s="54">
        <v>0</v>
      </c>
      <c r="D29" s="54">
        <v>4138953.8699999996</v>
      </c>
      <c r="E29" s="54">
        <v>4138953.8699999996</v>
      </c>
      <c r="F29" s="54">
        <v>4138953.8699999996</v>
      </c>
      <c r="G29" s="54">
        <v>4138953.8699999996</v>
      </c>
      <c r="H29" s="54">
        <v>0</v>
      </c>
      <c r="I29" s="54">
        <v>26476.229999999516</v>
      </c>
      <c r="J29" s="54">
        <v>0</v>
      </c>
      <c r="K29" s="58">
        <f t="shared" si="0"/>
        <v>200</v>
      </c>
    </row>
    <row r="30" spans="1:11">
      <c r="A30" s="52">
        <v>15201</v>
      </c>
      <c r="B30" s="53" t="s">
        <v>393</v>
      </c>
      <c r="C30" s="54">
        <v>1129604</v>
      </c>
      <c r="D30" s="54">
        <v>635609.54</v>
      </c>
      <c r="E30" s="54">
        <v>1765213.54</v>
      </c>
      <c r="F30" s="54">
        <v>1765213.54</v>
      </c>
      <c r="G30" s="54">
        <v>1765213.54</v>
      </c>
      <c r="H30" s="54">
        <v>0</v>
      </c>
      <c r="I30" s="54">
        <v>1416806.15</v>
      </c>
      <c r="J30" s="54">
        <v>0</v>
      </c>
      <c r="K30" s="58">
        <f t="shared" si="0"/>
        <v>200</v>
      </c>
    </row>
    <row r="31" spans="1:11">
      <c r="A31" s="52">
        <v>15202</v>
      </c>
      <c r="B31" s="53" t="s">
        <v>394</v>
      </c>
      <c r="C31" s="54">
        <v>152316</v>
      </c>
      <c r="D31" s="54">
        <v>-130316</v>
      </c>
      <c r="E31" s="54">
        <v>22000</v>
      </c>
      <c r="F31" s="54">
        <v>0</v>
      </c>
      <c r="G31" s="54">
        <v>0</v>
      </c>
      <c r="H31" s="54">
        <v>0</v>
      </c>
      <c r="I31" s="54">
        <v>0</v>
      </c>
      <c r="J31" s="54">
        <v>22000</v>
      </c>
      <c r="K31" s="58">
        <f t="shared" si="0"/>
        <v>0</v>
      </c>
    </row>
    <row r="32" spans="1:11" ht="25.5">
      <c r="A32" s="52">
        <v>15404</v>
      </c>
      <c r="B32" s="53" t="s">
        <v>395</v>
      </c>
      <c r="C32" s="54">
        <v>186203</v>
      </c>
      <c r="D32" s="54">
        <v>163392.89999999997</v>
      </c>
      <c r="E32" s="54">
        <v>349595.89999999997</v>
      </c>
      <c r="F32" s="54">
        <v>169328.86</v>
      </c>
      <c r="G32" s="54">
        <v>169328.86</v>
      </c>
      <c r="H32" s="54">
        <v>0</v>
      </c>
      <c r="I32" s="54">
        <v>122606.39999999999</v>
      </c>
      <c r="J32" s="54">
        <v>180267.03999999998</v>
      </c>
      <c r="K32" s="58">
        <f t="shared" si="0"/>
        <v>96.871193283445251</v>
      </c>
    </row>
    <row r="33" spans="1:11">
      <c r="A33" s="52">
        <v>15417</v>
      </c>
      <c r="B33" s="53" t="s">
        <v>396</v>
      </c>
      <c r="C33" s="54">
        <v>176306745.16999999</v>
      </c>
      <c r="D33" s="54">
        <v>22118492.129999965</v>
      </c>
      <c r="E33" s="54">
        <v>198425237.29999995</v>
      </c>
      <c r="F33" s="54">
        <v>198404400.29999995</v>
      </c>
      <c r="G33" s="54">
        <v>198404400.29999995</v>
      </c>
      <c r="H33" s="54">
        <v>0</v>
      </c>
      <c r="I33" s="54">
        <v>62950424.359999955</v>
      </c>
      <c r="J33" s="54">
        <v>20837</v>
      </c>
      <c r="K33" s="58">
        <f t="shared" si="0"/>
        <v>199.97899763126551</v>
      </c>
    </row>
    <row r="34" spans="1:11" ht="25.5">
      <c r="A34" s="52">
        <v>15418</v>
      </c>
      <c r="B34" s="53" t="s">
        <v>397</v>
      </c>
      <c r="C34" s="54">
        <v>3723935</v>
      </c>
      <c r="D34" s="54">
        <v>-3723935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8" t="e">
        <f t="shared" si="0"/>
        <v>#DIV/0!</v>
      </c>
    </row>
    <row r="35" spans="1:11">
      <c r="A35" s="52">
        <v>15421</v>
      </c>
      <c r="B35" s="53" t="s">
        <v>398</v>
      </c>
      <c r="C35" s="54">
        <v>10099486.710000001</v>
      </c>
      <c r="D35" s="54">
        <v>-6606885.8799999999</v>
      </c>
      <c r="E35" s="54">
        <v>3492600.830000001</v>
      </c>
      <c r="F35" s="54">
        <v>3469000.2400000007</v>
      </c>
      <c r="G35" s="54">
        <v>3469000.2400000007</v>
      </c>
      <c r="H35" s="54">
        <v>0</v>
      </c>
      <c r="I35" s="54">
        <v>-21450.569999999367</v>
      </c>
      <c r="J35" s="54">
        <v>23600.590000000317</v>
      </c>
      <c r="K35" s="58">
        <f t="shared" si="0"/>
        <v>198.64853780041045</v>
      </c>
    </row>
    <row r="36" spans="1:11">
      <c r="A36" s="52">
        <v>15901</v>
      </c>
      <c r="B36" s="53" t="s">
        <v>399</v>
      </c>
      <c r="C36" s="54">
        <v>243877799.78999999</v>
      </c>
      <c r="D36" s="54">
        <v>23931866.229999959</v>
      </c>
      <c r="E36" s="54">
        <v>267809666.01999995</v>
      </c>
      <c r="F36" s="54">
        <v>260391652.05999994</v>
      </c>
      <c r="G36" s="54">
        <v>260391652.05999994</v>
      </c>
      <c r="H36" s="54">
        <v>0</v>
      </c>
      <c r="I36" s="54">
        <v>80911454.609999925</v>
      </c>
      <c r="J36" s="54">
        <v>7418013.9600000083</v>
      </c>
      <c r="K36" s="58">
        <f t="shared" si="0"/>
        <v>194.4602343371385</v>
      </c>
    </row>
    <row r="37" spans="1:11">
      <c r="A37" s="52">
        <v>17102</v>
      </c>
      <c r="B37" s="53" t="s">
        <v>400</v>
      </c>
      <c r="C37" s="54">
        <v>65096984.789999999</v>
      </c>
      <c r="D37" s="54">
        <v>64253141.600000016</v>
      </c>
      <c r="E37" s="54">
        <v>129350126.39000002</v>
      </c>
      <c r="F37" s="54">
        <v>108821601.25999999</v>
      </c>
      <c r="G37" s="54">
        <v>108821601.25999999</v>
      </c>
      <c r="H37" s="54">
        <v>0</v>
      </c>
      <c r="I37" s="54">
        <v>67613279.189999998</v>
      </c>
      <c r="J37" s="54">
        <v>20528525.130000025</v>
      </c>
      <c r="K37" s="58">
        <f t="shared" si="0"/>
        <v>168.25897940276451</v>
      </c>
    </row>
    <row r="38" spans="1:11">
      <c r="A38" s="52">
        <v>17104</v>
      </c>
      <c r="B38" s="53" t="s">
        <v>401</v>
      </c>
      <c r="C38" s="54">
        <v>19759636.43</v>
      </c>
      <c r="D38" s="54">
        <v>-17607319.390000001</v>
      </c>
      <c r="E38" s="54">
        <v>2152317.0400000005</v>
      </c>
      <c r="F38" s="54">
        <v>2152317.0400000005</v>
      </c>
      <c r="G38" s="54">
        <v>2152317.0400000005</v>
      </c>
      <c r="H38" s="54">
        <v>0</v>
      </c>
      <c r="I38" s="54">
        <v>1977697.2100000004</v>
      </c>
      <c r="J38" s="54">
        <v>0</v>
      </c>
      <c r="K38" s="58">
        <f t="shared" si="0"/>
        <v>200</v>
      </c>
    </row>
    <row r="39" spans="1:11">
      <c r="A39" s="52">
        <v>17201</v>
      </c>
      <c r="B39" s="53" t="s">
        <v>402</v>
      </c>
      <c r="C39" s="54">
        <v>0</v>
      </c>
      <c r="D39" s="54">
        <v>31500</v>
      </c>
      <c r="E39" s="54">
        <v>31500</v>
      </c>
      <c r="F39" s="54">
        <v>31500</v>
      </c>
      <c r="G39" s="54">
        <v>31500</v>
      </c>
      <c r="H39" s="54">
        <v>0</v>
      </c>
      <c r="I39" s="54">
        <v>0</v>
      </c>
      <c r="J39" s="54">
        <v>0</v>
      </c>
      <c r="K39" s="58">
        <f t="shared" si="0"/>
        <v>200</v>
      </c>
    </row>
    <row r="40" spans="1:11" ht="25.5">
      <c r="A40" s="52">
        <v>21101</v>
      </c>
      <c r="B40" s="53" t="s">
        <v>403</v>
      </c>
      <c r="C40" s="54">
        <v>5619606</v>
      </c>
      <c r="D40" s="54">
        <v>13581412.549999993</v>
      </c>
      <c r="E40" s="54">
        <v>19201018.549999993</v>
      </c>
      <c r="F40" s="54">
        <v>13261159.82</v>
      </c>
      <c r="G40" s="54">
        <v>10512557.179999998</v>
      </c>
      <c r="H40" s="54">
        <v>2621974.4100000015</v>
      </c>
      <c r="I40" s="54">
        <v>1191936.5699999966</v>
      </c>
      <c r="J40" s="54">
        <v>5939858.7299999949</v>
      </c>
      <c r="K40" s="58">
        <f t="shared" si="0"/>
        <v>123.8148743937337</v>
      </c>
    </row>
    <row r="41" spans="1:11" ht="25.5">
      <c r="A41" s="52">
        <v>21201</v>
      </c>
      <c r="B41" s="53" t="s">
        <v>404</v>
      </c>
      <c r="C41" s="54">
        <v>1525000</v>
      </c>
      <c r="D41" s="54">
        <v>1715050.1900000009</v>
      </c>
      <c r="E41" s="54">
        <v>3240050.1900000009</v>
      </c>
      <c r="F41" s="54">
        <v>2735011.6900000004</v>
      </c>
      <c r="G41" s="54">
        <v>2589366.1700000004</v>
      </c>
      <c r="H41" s="54">
        <v>289908.66000000003</v>
      </c>
      <c r="I41" s="54">
        <v>846254.94000000041</v>
      </c>
      <c r="J41" s="54">
        <v>505038.50000000047</v>
      </c>
      <c r="K41" s="58">
        <f t="shared" si="0"/>
        <v>164.33010440495676</v>
      </c>
    </row>
    <row r="42" spans="1:11">
      <c r="A42" s="52">
        <v>21301</v>
      </c>
      <c r="B42" s="53" t="s">
        <v>405</v>
      </c>
      <c r="C42" s="54">
        <v>8500</v>
      </c>
      <c r="D42" s="54">
        <v>-5000</v>
      </c>
      <c r="E42" s="54">
        <v>3500</v>
      </c>
      <c r="F42" s="54">
        <v>0</v>
      </c>
      <c r="G42" s="54">
        <v>0</v>
      </c>
      <c r="H42" s="54">
        <v>0</v>
      </c>
      <c r="I42" s="54">
        <v>0</v>
      </c>
      <c r="J42" s="54">
        <v>3500</v>
      </c>
      <c r="K42" s="58">
        <f t="shared" si="0"/>
        <v>0</v>
      </c>
    </row>
    <row r="43" spans="1:11" ht="25.5">
      <c r="A43" s="52">
        <v>21401</v>
      </c>
      <c r="B43" s="53" t="s">
        <v>406</v>
      </c>
      <c r="C43" s="54">
        <v>2951286</v>
      </c>
      <c r="D43" s="54">
        <v>4026817.3099999987</v>
      </c>
      <c r="E43" s="54">
        <v>6978103.3099999987</v>
      </c>
      <c r="F43" s="54">
        <v>5111822.209999999</v>
      </c>
      <c r="G43" s="54">
        <v>4758053.4099999992</v>
      </c>
      <c r="H43" s="54">
        <v>230647.63999999998</v>
      </c>
      <c r="I43" s="54">
        <v>592139.41999999946</v>
      </c>
      <c r="J43" s="54">
        <v>1866281.0999999996</v>
      </c>
      <c r="K43" s="58">
        <f t="shared" si="0"/>
        <v>141.44066348023154</v>
      </c>
    </row>
    <row r="44" spans="1:11">
      <c r="A44" s="52">
        <v>21501</v>
      </c>
      <c r="B44" s="53" t="s">
        <v>407</v>
      </c>
      <c r="C44" s="54">
        <v>79115</v>
      </c>
      <c r="D44" s="54">
        <v>-46992.899999999994</v>
      </c>
      <c r="E44" s="54">
        <v>32122.100000000002</v>
      </c>
      <c r="F44" s="54">
        <v>28021.190000000002</v>
      </c>
      <c r="G44" s="54">
        <v>28021.190000000002</v>
      </c>
      <c r="H44" s="54">
        <v>0</v>
      </c>
      <c r="I44" s="54">
        <v>487.20000000000073</v>
      </c>
      <c r="J44" s="54">
        <v>4100.91</v>
      </c>
      <c r="K44" s="58">
        <f t="shared" si="0"/>
        <v>174.46673785337822</v>
      </c>
    </row>
    <row r="45" spans="1:11">
      <c r="A45" s="52">
        <v>21601</v>
      </c>
      <c r="B45" s="53" t="s">
        <v>408</v>
      </c>
      <c r="C45" s="54">
        <v>870831</v>
      </c>
      <c r="D45" s="54">
        <v>14774183.669999994</v>
      </c>
      <c r="E45" s="54">
        <v>15645014.669999994</v>
      </c>
      <c r="F45" s="54">
        <v>14824941.830000004</v>
      </c>
      <c r="G45" s="54">
        <v>14461569.850000003</v>
      </c>
      <c r="H45" s="54">
        <v>455118.39</v>
      </c>
      <c r="I45" s="54">
        <v>842950.74000000395</v>
      </c>
      <c r="J45" s="54">
        <v>820072.83999999054</v>
      </c>
      <c r="K45" s="58">
        <f t="shared" si="0"/>
        <v>187.19389081915139</v>
      </c>
    </row>
    <row r="46" spans="1:11">
      <c r="A46" s="52">
        <v>21701</v>
      </c>
      <c r="B46" s="53" t="s">
        <v>409</v>
      </c>
      <c r="C46" s="54">
        <v>317281</v>
      </c>
      <c r="D46" s="54">
        <v>189892.19000000018</v>
      </c>
      <c r="E46" s="54">
        <v>507173.19000000018</v>
      </c>
      <c r="F46" s="54">
        <v>430592.2800000002</v>
      </c>
      <c r="G46" s="54">
        <v>414698.08000000019</v>
      </c>
      <c r="H46" s="54">
        <v>16654.39</v>
      </c>
      <c r="I46" s="54">
        <v>42450.740000000165</v>
      </c>
      <c r="J46" s="54">
        <v>76580.909999999974</v>
      </c>
      <c r="K46" s="58">
        <f t="shared" si="0"/>
        <v>166.66700382959911</v>
      </c>
    </row>
    <row r="47" spans="1:11" ht="25.5">
      <c r="A47" s="52">
        <v>21702</v>
      </c>
      <c r="B47" s="53" t="s">
        <v>410</v>
      </c>
      <c r="C47" s="54">
        <v>0</v>
      </c>
      <c r="D47" s="54">
        <v>3606.01</v>
      </c>
      <c r="E47" s="54">
        <v>3606.01</v>
      </c>
      <c r="F47" s="54">
        <v>3605.92</v>
      </c>
      <c r="G47" s="54">
        <v>3605.92</v>
      </c>
      <c r="H47" s="54">
        <v>0</v>
      </c>
      <c r="I47" s="54">
        <v>0</v>
      </c>
      <c r="J47" s="54">
        <v>9.0000000000145519E-2</v>
      </c>
      <c r="K47" s="58">
        <f t="shared" si="0"/>
        <v>199.99500833331021</v>
      </c>
    </row>
    <row r="48" spans="1:11" ht="25.5">
      <c r="A48" s="52">
        <v>21801</v>
      </c>
      <c r="B48" s="53" t="s">
        <v>411</v>
      </c>
      <c r="C48" s="54">
        <v>818020</v>
      </c>
      <c r="D48" s="54">
        <v>469391.66999999993</v>
      </c>
      <c r="E48" s="54">
        <v>1287411.67</v>
      </c>
      <c r="F48" s="54">
        <v>705922</v>
      </c>
      <c r="G48" s="54">
        <v>705922</v>
      </c>
      <c r="H48" s="54">
        <v>0</v>
      </c>
      <c r="I48" s="54">
        <v>0</v>
      </c>
      <c r="J48" s="54">
        <v>581489.66999999993</v>
      </c>
      <c r="K48" s="58">
        <f t="shared" si="0"/>
        <v>109.665310086866</v>
      </c>
    </row>
    <row r="49" spans="1:11" ht="25.5">
      <c r="A49" s="52">
        <v>22101</v>
      </c>
      <c r="B49" s="53" t="s">
        <v>412</v>
      </c>
      <c r="C49" s="54">
        <v>7350000</v>
      </c>
      <c r="D49" s="54">
        <v>1938135.6300000008</v>
      </c>
      <c r="E49" s="54">
        <v>9288135.6300000008</v>
      </c>
      <c r="F49" s="54">
        <v>8499684.7100000009</v>
      </c>
      <c r="G49" s="54">
        <v>8406207.0300000012</v>
      </c>
      <c r="H49" s="54">
        <v>417836.68</v>
      </c>
      <c r="I49" s="54">
        <v>1707125.2500000019</v>
      </c>
      <c r="J49" s="54">
        <v>788450.91999999993</v>
      </c>
      <c r="K49" s="58">
        <f t="shared" si="0"/>
        <v>182.0159869909221</v>
      </c>
    </row>
    <row r="50" spans="1:11">
      <c r="A50" s="52">
        <v>22103</v>
      </c>
      <c r="B50" s="53" t="s">
        <v>413</v>
      </c>
      <c r="C50" s="54">
        <v>28200000</v>
      </c>
      <c r="D50" s="54">
        <v>7302500.8699999973</v>
      </c>
      <c r="E50" s="54">
        <v>35502500.869999997</v>
      </c>
      <c r="F50" s="54">
        <v>32581911.759999994</v>
      </c>
      <c r="G50" s="54">
        <v>31619900.719999995</v>
      </c>
      <c r="H50" s="54">
        <v>4539.520000000135</v>
      </c>
      <c r="I50" s="54">
        <v>8323875.1199999973</v>
      </c>
      <c r="J50" s="54">
        <v>2920589.1100000031</v>
      </c>
      <c r="K50" s="58">
        <f t="shared" si="0"/>
        <v>180.8374365374672</v>
      </c>
    </row>
    <row r="51" spans="1:11" ht="25.5">
      <c r="A51" s="52">
        <v>22105</v>
      </c>
      <c r="B51" s="53" t="s">
        <v>414</v>
      </c>
      <c r="C51" s="54">
        <v>52202</v>
      </c>
      <c r="D51" s="54">
        <v>-29964.98</v>
      </c>
      <c r="E51" s="54">
        <v>22237.02</v>
      </c>
      <c r="F51" s="54">
        <v>17340.11</v>
      </c>
      <c r="G51" s="54">
        <v>17340.11</v>
      </c>
      <c r="H51" s="54">
        <v>-509.1</v>
      </c>
      <c r="I51" s="54">
        <v>6240.1200000000008</v>
      </c>
      <c r="J51" s="54">
        <v>4896.91</v>
      </c>
      <c r="K51" s="58">
        <f t="shared" si="0"/>
        <v>155.95713814171143</v>
      </c>
    </row>
    <row r="52" spans="1:11">
      <c r="A52" s="52">
        <v>22106</v>
      </c>
      <c r="B52" s="53" t="s">
        <v>415</v>
      </c>
      <c r="C52" s="54">
        <v>1589460</v>
      </c>
      <c r="D52" s="54">
        <v>643491.75</v>
      </c>
      <c r="E52" s="54">
        <v>2232951.75</v>
      </c>
      <c r="F52" s="54">
        <v>1705435.69</v>
      </c>
      <c r="G52" s="54">
        <v>1635409.69</v>
      </c>
      <c r="H52" s="54">
        <v>40804.22</v>
      </c>
      <c r="I52" s="54">
        <v>686353.80999999994</v>
      </c>
      <c r="J52" s="54">
        <v>527516.06000000006</v>
      </c>
      <c r="K52" s="58">
        <f t="shared" si="0"/>
        <v>149.61565470458552</v>
      </c>
    </row>
    <row r="53" spans="1:11" ht="38.25">
      <c r="A53" s="52">
        <v>22107</v>
      </c>
      <c r="B53" s="53" t="s">
        <v>357</v>
      </c>
      <c r="C53" s="54">
        <v>0</v>
      </c>
      <c r="D53" s="54">
        <v>296.5</v>
      </c>
      <c r="E53" s="54">
        <v>296.5</v>
      </c>
      <c r="F53" s="54">
        <v>296.5</v>
      </c>
      <c r="G53" s="54">
        <v>296.5</v>
      </c>
      <c r="H53" s="54">
        <v>0</v>
      </c>
      <c r="I53" s="54">
        <v>296.5</v>
      </c>
      <c r="J53" s="54">
        <v>0</v>
      </c>
      <c r="K53" s="58">
        <f t="shared" si="0"/>
        <v>200</v>
      </c>
    </row>
    <row r="54" spans="1:11">
      <c r="A54" s="52">
        <v>22201</v>
      </c>
      <c r="B54" s="53" t="s">
        <v>416</v>
      </c>
      <c r="C54" s="54">
        <v>11703</v>
      </c>
      <c r="D54" s="54">
        <v>2104.3999999999996</v>
      </c>
      <c r="E54" s="54">
        <v>13807.4</v>
      </c>
      <c r="F54" s="54">
        <v>1800.1</v>
      </c>
      <c r="G54" s="54">
        <v>1800.1</v>
      </c>
      <c r="H54" s="54">
        <v>0</v>
      </c>
      <c r="I54" s="54">
        <v>1052.1999999999998</v>
      </c>
      <c r="J54" s="54">
        <v>12007.3</v>
      </c>
      <c r="K54" s="58">
        <f t="shared" si="0"/>
        <v>26.074423859669455</v>
      </c>
    </row>
    <row r="55" spans="1:11" ht="25.5">
      <c r="A55" s="52">
        <v>22301</v>
      </c>
      <c r="B55" s="53" t="s">
        <v>417</v>
      </c>
      <c r="C55" s="54">
        <v>1768975</v>
      </c>
      <c r="D55" s="54">
        <v>638381.36000000034</v>
      </c>
      <c r="E55" s="54">
        <v>2407356.3600000003</v>
      </c>
      <c r="F55" s="54">
        <v>2055156.9199999997</v>
      </c>
      <c r="G55" s="54">
        <v>2038170.8899999997</v>
      </c>
      <c r="H55" s="54">
        <v>37387.86</v>
      </c>
      <c r="I55" s="54">
        <v>379368.8199999996</v>
      </c>
      <c r="J55" s="54">
        <v>352199.44000000088</v>
      </c>
      <c r="K55" s="58">
        <f t="shared" si="0"/>
        <v>170.03414525633417</v>
      </c>
    </row>
    <row r="56" spans="1:11" ht="38.25">
      <c r="A56" s="52">
        <v>23401</v>
      </c>
      <c r="B56" s="53" t="s">
        <v>418</v>
      </c>
      <c r="C56" s="54">
        <v>2064</v>
      </c>
      <c r="D56" s="54">
        <v>-1890</v>
      </c>
      <c r="E56" s="54">
        <v>174</v>
      </c>
      <c r="F56" s="54">
        <v>0</v>
      </c>
      <c r="G56" s="54">
        <v>0</v>
      </c>
      <c r="H56" s="54">
        <v>0</v>
      </c>
      <c r="I56" s="54">
        <v>0</v>
      </c>
      <c r="J56" s="54">
        <v>174</v>
      </c>
      <c r="K56" s="58">
        <f t="shared" si="0"/>
        <v>0</v>
      </c>
    </row>
    <row r="57" spans="1:11" ht="38.25">
      <c r="A57" s="52">
        <v>23501</v>
      </c>
      <c r="B57" s="53" t="s">
        <v>419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8" t="e">
        <f t="shared" si="0"/>
        <v>#DIV/0!</v>
      </c>
    </row>
    <row r="58" spans="1:11" ht="38.25">
      <c r="A58" s="52">
        <v>23601</v>
      </c>
      <c r="B58" s="53" t="s">
        <v>420</v>
      </c>
      <c r="C58" s="54">
        <v>3600</v>
      </c>
      <c r="D58" s="54">
        <v>-3600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8" t="e">
        <f t="shared" si="0"/>
        <v>#DIV/0!</v>
      </c>
    </row>
    <row r="59" spans="1:11" ht="25.5">
      <c r="A59" s="52">
        <v>23701</v>
      </c>
      <c r="B59" s="53" t="s">
        <v>421</v>
      </c>
      <c r="C59" s="54">
        <v>4000</v>
      </c>
      <c r="D59" s="54">
        <v>-3157</v>
      </c>
      <c r="E59" s="54">
        <v>843</v>
      </c>
      <c r="F59" s="54">
        <v>175</v>
      </c>
      <c r="G59" s="54">
        <v>175</v>
      </c>
      <c r="H59" s="54">
        <v>0</v>
      </c>
      <c r="I59" s="54">
        <v>0</v>
      </c>
      <c r="J59" s="54">
        <v>668</v>
      </c>
      <c r="K59" s="58">
        <f t="shared" si="0"/>
        <v>41.518386714116254</v>
      </c>
    </row>
    <row r="60" spans="1:11" ht="25.5">
      <c r="A60" s="52">
        <v>23901</v>
      </c>
      <c r="B60" s="53" t="s">
        <v>422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8" t="e">
        <f t="shared" si="0"/>
        <v>#DIV/0!</v>
      </c>
    </row>
    <row r="61" spans="1:11">
      <c r="A61" s="52">
        <v>24101</v>
      </c>
      <c r="B61" s="53" t="s">
        <v>423</v>
      </c>
      <c r="C61" s="54">
        <v>83360</v>
      </c>
      <c r="D61" s="54">
        <v>-8495.0100000000093</v>
      </c>
      <c r="E61" s="54">
        <v>74864.989999999991</v>
      </c>
      <c r="F61" s="54">
        <v>19992.100000000002</v>
      </c>
      <c r="G61" s="54">
        <v>19512.100000000002</v>
      </c>
      <c r="H61" s="54">
        <v>584</v>
      </c>
      <c r="I61" s="54">
        <v>6812.0500000000011</v>
      </c>
      <c r="J61" s="54">
        <v>54872.889999999985</v>
      </c>
      <c r="K61" s="58">
        <f t="shared" si="0"/>
        <v>52.767254760870209</v>
      </c>
    </row>
    <row r="62" spans="1:11">
      <c r="A62" s="52">
        <v>24201</v>
      </c>
      <c r="B62" s="53" t="s">
        <v>424</v>
      </c>
      <c r="C62" s="54">
        <v>111691</v>
      </c>
      <c r="D62" s="54">
        <v>-22827.37999999999</v>
      </c>
      <c r="E62" s="54">
        <v>88863.62000000001</v>
      </c>
      <c r="F62" s="54">
        <v>23622.550000000003</v>
      </c>
      <c r="G62" s="54">
        <v>23622.550000000003</v>
      </c>
      <c r="H62" s="54">
        <v>155</v>
      </c>
      <c r="I62" s="54">
        <v>20151.890000000003</v>
      </c>
      <c r="J62" s="54">
        <v>65241.070000000007</v>
      </c>
      <c r="K62" s="58">
        <f t="shared" si="0"/>
        <v>53.165851222356231</v>
      </c>
    </row>
    <row r="63" spans="1:11">
      <c r="A63" s="52">
        <v>24301</v>
      </c>
      <c r="B63" s="53" t="s">
        <v>425</v>
      </c>
      <c r="C63" s="54">
        <v>58571</v>
      </c>
      <c r="D63" s="54">
        <v>-17157.39</v>
      </c>
      <c r="E63" s="54">
        <v>41413.61</v>
      </c>
      <c r="F63" s="54">
        <v>14964.91</v>
      </c>
      <c r="G63" s="54">
        <v>14964.91</v>
      </c>
      <c r="H63" s="54">
        <v>111.53</v>
      </c>
      <c r="I63" s="54">
        <v>5420.2099999999991</v>
      </c>
      <c r="J63" s="54">
        <v>26448.7</v>
      </c>
      <c r="K63" s="58">
        <f t="shared" si="0"/>
        <v>72.270492719663892</v>
      </c>
    </row>
    <row r="64" spans="1:11">
      <c r="A64" s="52">
        <v>24401</v>
      </c>
      <c r="B64" s="53" t="s">
        <v>426</v>
      </c>
      <c r="C64" s="54">
        <v>109423</v>
      </c>
      <c r="D64" s="54">
        <v>361.13999999999942</v>
      </c>
      <c r="E64" s="54">
        <v>109784.14</v>
      </c>
      <c r="F64" s="54">
        <v>32178.14</v>
      </c>
      <c r="G64" s="54">
        <v>32178.14</v>
      </c>
      <c r="H64" s="54">
        <v>0</v>
      </c>
      <c r="I64" s="54">
        <v>8623.52</v>
      </c>
      <c r="J64" s="54">
        <v>77606</v>
      </c>
      <c r="K64" s="58">
        <f t="shared" si="0"/>
        <v>58.620744307875441</v>
      </c>
    </row>
    <row r="65" spans="1:11">
      <c r="A65" s="52">
        <v>24501</v>
      </c>
      <c r="B65" s="53" t="s">
        <v>427</v>
      </c>
      <c r="C65" s="54">
        <v>77828</v>
      </c>
      <c r="D65" s="54">
        <v>-4396.3699999999953</v>
      </c>
      <c r="E65" s="54">
        <v>73431.63</v>
      </c>
      <c r="F65" s="54">
        <v>25410.63</v>
      </c>
      <c r="G65" s="54">
        <v>25410.63</v>
      </c>
      <c r="H65" s="54">
        <v>-668.79</v>
      </c>
      <c r="I65" s="54">
        <v>3410.5</v>
      </c>
      <c r="J65" s="54">
        <v>48021</v>
      </c>
      <c r="K65" s="58">
        <f t="shared" si="0"/>
        <v>69.208949876231813</v>
      </c>
    </row>
    <row r="66" spans="1:11">
      <c r="A66" s="52">
        <v>24601</v>
      </c>
      <c r="B66" s="53" t="s">
        <v>428</v>
      </c>
      <c r="C66" s="54">
        <v>1142082.57</v>
      </c>
      <c r="D66" s="54">
        <v>213904.52999999956</v>
      </c>
      <c r="E66" s="54">
        <v>1355987.0999999996</v>
      </c>
      <c r="F66" s="54">
        <v>1063968.0299999998</v>
      </c>
      <c r="G66" s="54">
        <v>967915.63999999978</v>
      </c>
      <c r="H66" s="54">
        <v>116047.28999999996</v>
      </c>
      <c r="I66" s="54">
        <v>404227.2899999998</v>
      </c>
      <c r="J66" s="54">
        <v>292019.06999999995</v>
      </c>
      <c r="K66" s="58">
        <f t="shared" si="0"/>
        <v>149.84535398603717</v>
      </c>
    </row>
    <row r="67" spans="1:11">
      <c r="A67" s="52">
        <v>24701</v>
      </c>
      <c r="B67" s="53" t="s">
        <v>429</v>
      </c>
      <c r="C67" s="54">
        <v>311870</v>
      </c>
      <c r="D67" s="54">
        <v>-122999.75</v>
      </c>
      <c r="E67" s="54">
        <v>188870.25</v>
      </c>
      <c r="F67" s="54">
        <v>81963.55</v>
      </c>
      <c r="G67" s="54">
        <v>81731.55</v>
      </c>
      <c r="H67" s="54">
        <v>1985.59</v>
      </c>
      <c r="I67" s="54">
        <v>54401.560000000005</v>
      </c>
      <c r="J67" s="54">
        <v>106906.7</v>
      </c>
      <c r="K67" s="58">
        <f t="shared" si="0"/>
        <v>86.670664119944789</v>
      </c>
    </row>
    <row r="68" spans="1:11">
      <c r="A68" s="52">
        <v>24801</v>
      </c>
      <c r="B68" s="53" t="s">
        <v>430</v>
      </c>
      <c r="C68" s="54">
        <v>296017</v>
      </c>
      <c r="D68" s="54">
        <v>65610.490000000107</v>
      </c>
      <c r="E68" s="54">
        <v>361627.49000000011</v>
      </c>
      <c r="F68" s="54">
        <v>196627.98</v>
      </c>
      <c r="G68" s="54">
        <v>190225.94</v>
      </c>
      <c r="H68" s="54">
        <v>7282.02</v>
      </c>
      <c r="I68" s="54">
        <v>59397.330000000016</v>
      </c>
      <c r="J68" s="54">
        <v>164999.51000000013</v>
      </c>
      <c r="K68" s="58">
        <f t="shared" si="0"/>
        <v>106.97580540682898</v>
      </c>
    </row>
    <row r="69" spans="1:11" ht="25.5">
      <c r="A69" s="52">
        <v>24901</v>
      </c>
      <c r="B69" s="53" t="s">
        <v>431</v>
      </c>
      <c r="C69" s="54">
        <v>682432</v>
      </c>
      <c r="D69" s="54">
        <v>-35380.479999999981</v>
      </c>
      <c r="E69" s="54">
        <v>647051.52000000002</v>
      </c>
      <c r="F69" s="54">
        <v>453022.16000000003</v>
      </c>
      <c r="G69" s="54">
        <v>296736.84000000003</v>
      </c>
      <c r="H69" s="54">
        <v>158606.79</v>
      </c>
      <c r="I69" s="54">
        <v>139058.14000000001</v>
      </c>
      <c r="J69" s="54">
        <v>194029.36</v>
      </c>
      <c r="K69" s="58">
        <f t="shared" si="0"/>
        <v>115.87315334642905</v>
      </c>
    </row>
    <row r="70" spans="1:11">
      <c r="A70" s="52">
        <v>25101</v>
      </c>
      <c r="B70" s="53" t="s">
        <v>432</v>
      </c>
      <c r="C70" s="54">
        <v>23700000</v>
      </c>
      <c r="D70" s="54">
        <v>81215130.720000014</v>
      </c>
      <c r="E70" s="54">
        <v>104915130.72000001</v>
      </c>
      <c r="F70" s="54">
        <v>45657437.380000025</v>
      </c>
      <c r="G70" s="54">
        <v>36008982.420000024</v>
      </c>
      <c r="H70" s="54">
        <v>-16319944.919999998</v>
      </c>
      <c r="I70" s="54">
        <v>23936190.440000024</v>
      </c>
      <c r="J70" s="54">
        <v>59257693.339999996</v>
      </c>
      <c r="K70" s="58">
        <f t="shared" si="0"/>
        <v>77.840459464281963</v>
      </c>
    </row>
    <row r="71" spans="1:11" ht="25.5">
      <c r="A71" s="52">
        <v>25201</v>
      </c>
      <c r="B71" s="53" t="s">
        <v>433</v>
      </c>
      <c r="C71" s="54">
        <v>8550000</v>
      </c>
      <c r="D71" s="54">
        <v>6994459.5</v>
      </c>
      <c r="E71" s="54">
        <v>15544459.5</v>
      </c>
      <c r="F71" s="54">
        <v>15210443.720000001</v>
      </c>
      <c r="G71" s="54">
        <v>14218760.720000001</v>
      </c>
      <c r="H71" s="54">
        <v>991683</v>
      </c>
      <c r="I71" s="54">
        <v>3504804.8200000003</v>
      </c>
      <c r="J71" s="54">
        <v>334015.77999999933</v>
      </c>
      <c r="K71" s="58">
        <f t="shared" si="0"/>
        <v>189.32279015555352</v>
      </c>
    </row>
    <row r="72" spans="1:11">
      <c r="A72" s="52">
        <v>25301</v>
      </c>
      <c r="B72" s="53" t="s">
        <v>434</v>
      </c>
      <c r="C72" s="54">
        <v>180312458</v>
      </c>
      <c r="D72" s="54">
        <v>90571184.659999967</v>
      </c>
      <c r="E72" s="54">
        <v>270883642.65999997</v>
      </c>
      <c r="F72" s="54">
        <v>234642959.35000002</v>
      </c>
      <c r="G72" s="54">
        <v>137237992.24000001</v>
      </c>
      <c r="H72" s="54">
        <v>27990600.350000009</v>
      </c>
      <c r="I72" s="54">
        <v>43516714.230000019</v>
      </c>
      <c r="J72" s="54">
        <v>36240683.309999943</v>
      </c>
      <c r="K72" s="58">
        <f t="shared" si="0"/>
        <v>137.28438821120218</v>
      </c>
    </row>
    <row r="73" spans="1:11">
      <c r="A73" s="52">
        <v>25302</v>
      </c>
      <c r="B73" s="53" t="s">
        <v>435</v>
      </c>
      <c r="C73" s="54">
        <v>12102883</v>
      </c>
      <c r="D73" s="54">
        <v>69972428.079999983</v>
      </c>
      <c r="E73" s="54">
        <v>82075311.079999983</v>
      </c>
      <c r="F73" s="54">
        <v>17493272.02</v>
      </c>
      <c r="G73" s="54">
        <v>15616367.819999998</v>
      </c>
      <c r="H73" s="54">
        <v>1686657.1199999999</v>
      </c>
      <c r="I73" s="54">
        <v>6460887.9299999997</v>
      </c>
      <c r="J73" s="54">
        <v>64582039.05999998</v>
      </c>
      <c r="K73" s="58">
        <f t="shared" ref="K73:K136" si="1">(F73+G73)/E73*100</f>
        <v>40.340559669310977</v>
      </c>
    </row>
    <row r="74" spans="1:11" ht="25.5">
      <c r="A74" s="52">
        <v>25401</v>
      </c>
      <c r="B74" s="53" t="s">
        <v>436</v>
      </c>
      <c r="C74" s="54">
        <v>91686615</v>
      </c>
      <c r="D74" s="54">
        <v>68061210.169999957</v>
      </c>
      <c r="E74" s="54">
        <v>159747825.16999996</v>
      </c>
      <c r="F74" s="54">
        <v>114343904.82999998</v>
      </c>
      <c r="G74" s="54">
        <v>33668325.5</v>
      </c>
      <c r="H74" s="54">
        <v>50429649.209999979</v>
      </c>
      <c r="I74" s="54">
        <v>-707921.36999999732</v>
      </c>
      <c r="J74" s="54">
        <v>45403920.339999974</v>
      </c>
      <c r="K74" s="58">
        <f t="shared" si="1"/>
        <v>92.653674735470588</v>
      </c>
    </row>
    <row r="75" spans="1:11" ht="25.5">
      <c r="A75" s="52">
        <v>25501</v>
      </c>
      <c r="B75" s="53" t="s">
        <v>437</v>
      </c>
      <c r="C75" s="54">
        <v>27466565</v>
      </c>
      <c r="D75" s="54">
        <v>11548199.020000011</v>
      </c>
      <c r="E75" s="54">
        <v>39014764.020000011</v>
      </c>
      <c r="F75" s="54">
        <v>30616410.550000001</v>
      </c>
      <c r="G75" s="54">
        <v>19669066.330000002</v>
      </c>
      <c r="H75" s="54">
        <v>-1090923.6500000004</v>
      </c>
      <c r="I75" s="54">
        <v>6641178.2599999998</v>
      </c>
      <c r="J75" s="54">
        <v>8398353.47000001</v>
      </c>
      <c r="K75" s="58">
        <f t="shared" si="1"/>
        <v>128.88832764494572</v>
      </c>
    </row>
    <row r="76" spans="1:11" ht="25.5">
      <c r="A76" s="52">
        <v>25601</v>
      </c>
      <c r="B76" s="53" t="s">
        <v>438</v>
      </c>
      <c r="C76" s="54">
        <v>118943</v>
      </c>
      <c r="D76" s="54">
        <v>-27269.760000000009</v>
      </c>
      <c r="E76" s="54">
        <v>91673.239999999991</v>
      </c>
      <c r="F76" s="54">
        <v>47607.859999999993</v>
      </c>
      <c r="G76" s="54">
        <v>47381.509999999995</v>
      </c>
      <c r="H76" s="54">
        <v>226.35</v>
      </c>
      <c r="I76" s="54">
        <v>26543.579999999994</v>
      </c>
      <c r="J76" s="54">
        <v>44065.37999999999</v>
      </c>
      <c r="K76" s="58">
        <f t="shared" si="1"/>
        <v>103.6173369676909</v>
      </c>
    </row>
    <row r="77" spans="1:11">
      <c r="A77" s="52">
        <v>25901</v>
      </c>
      <c r="B77" s="53" t="s">
        <v>439</v>
      </c>
      <c r="C77" s="54">
        <v>23860</v>
      </c>
      <c r="D77" s="54">
        <v>2259627.5</v>
      </c>
      <c r="E77" s="54">
        <v>2283487.5</v>
      </c>
      <c r="F77" s="54">
        <v>2281130.25</v>
      </c>
      <c r="G77" s="54">
        <v>53396.950000000004</v>
      </c>
      <c r="H77" s="54">
        <v>2227733.2999999998</v>
      </c>
      <c r="I77" s="54">
        <v>11828.150000000001</v>
      </c>
      <c r="J77" s="54">
        <v>2357.2500000001819</v>
      </c>
      <c r="K77" s="58">
        <f t="shared" si="1"/>
        <v>102.23516441408154</v>
      </c>
    </row>
    <row r="78" spans="1:11">
      <c r="A78" s="52">
        <v>26101</v>
      </c>
      <c r="B78" s="53" t="s">
        <v>440</v>
      </c>
      <c r="C78" s="54">
        <v>25435368</v>
      </c>
      <c r="D78" s="54">
        <v>4927199.5699999966</v>
      </c>
      <c r="E78" s="54">
        <v>30362567.569999997</v>
      </c>
      <c r="F78" s="54">
        <v>28420676.949999999</v>
      </c>
      <c r="G78" s="54">
        <v>28100358.32</v>
      </c>
      <c r="H78" s="54">
        <v>680998.14</v>
      </c>
      <c r="I78" s="54">
        <v>5631312.070000004</v>
      </c>
      <c r="J78" s="54">
        <v>1941890.6199999973</v>
      </c>
      <c r="K78" s="58">
        <f t="shared" si="1"/>
        <v>186.15367471704238</v>
      </c>
    </row>
    <row r="79" spans="1:11">
      <c r="A79" s="52">
        <v>26102</v>
      </c>
      <c r="B79" s="53" t="s">
        <v>441</v>
      </c>
      <c r="C79" s="54">
        <v>452228</v>
      </c>
      <c r="D79" s="54">
        <v>-1232.6699999999255</v>
      </c>
      <c r="E79" s="54">
        <v>450995.33000000007</v>
      </c>
      <c r="F79" s="54">
        <v>290648.94000000006</v>
      </c>
      <c r="G79" s="54">
        <v>287901.66000000003</v>
      </c>
      <c r="H79" s="54">
        <v>7392.5599999999995</v>
      </c>
      <c r="I79" s="54">
        <v>94009.450000000012</v>
      </c>
      <c r="J79" s="54">
        <v>160346.39000000001</v>
      </c>
      <c r="K79" s="58">
        <f t="shared" si="1"/>
        <v>128.28305783121968</v>
      </c>
    </row>
    <row r="80" spans="1:11">
      <c r="A80" s="52">
        <v>26201</v>
      </c>
      <c r="B80" s="53" t="s">
        <v>442</v>
      </c>
      <c r="C80" s="54">
        <v>0</v>
      </c>
      <c r="D80" s="54">
        <v>13159.14</v>
      </c>
      <c r="E80" s="54">
        <v>13159.14</v>
      </c>
      <c r="F80" s="54">
        <v>13159.14</v>
      </c>
      <c r="G80" s="54">
        <v>13159.14</v>
      </c>
      <c r="H80" s="54">
        <v>0</v>
      </c>
      <c r="I80" s="54">
        <v>2672.24</v>
      </c>
      <c r="J80" s="54">
        <v>0</v>
      </c>
      <c r="K80" s="58">
        <f t="shared" si="1"/>
        <v>200</v>
      </c>
    </row>
    <row r="81" spans="1:11">
      <c r="A81" s="52">
        <v>27101</v>
      </c>
      <c r="B81" s="53" t="s">
        <v>443</v>
      </c>
      <c r="C81" s="54">
        <v>11554316</v>
      </c>
      <c r="D81" s="54">
        <v>5423584.5500000007</v>
      </c>
      <c r="E81" s="54">
        <v>16977900.550000001</v>
      </c>
      <c r="F81" s="54">
        <v>15878212.899999999</v>
      </c>
      <c r="G81" s="54">
        <v>8638851.2499999981</v>
      </c>
      <c r="H81" s="54">
        <v>7242756.1799999997</v>
      </c>
      <c r="I81" s="54">
        <v>140543.03999999911</v>
      </c>
      <c r="J81" s="54">
        <v>1099687.6500000041</v>
      </c>
      <c r="K81" s="58">
        <f t="shared" si="1"/>
        <v>144.40574721118858</v>
      </c>
    </row>
    <row r="82" spans="1:11" ht="25.5">
      <c r="A82" s="52">
        <v>27201</v>
      </c>
      <c r="B82" s="53" t="s">
        <v>444</v>
      </c>
      <c r="C82" s="54">
        <v>167662</v>
      </c>
      <c r="D82" s="54">
        <v>153458.59000000003</v>
      </c>
      <c r="E82" s="54">
        <v>321120.59000000003</v>
      </c>
      <c r="F82" s="54">
        <v>144631.26999999996</v>
      </c>
      <c r="G82" s="54">
        <v>144631.26999999996</v>
      </c>
      <c r="H82" s="54">
        <v>-87799.57</v>
      </c>
      <c r="I82" s="54">
        <v>108986.22999999995</v>
      </c>
      <c r="J82" s="54">
        <v>176489.32000000007</v>
      </c>
      <c r="K82" s="58">
        <f t="shared" si="1"/>
        <v>90.079100813809504</v>
      </c>
    </row>
    <row r="83" spans="1:11">
      <c r="A83" s="52">
        <v>27301</v>
      </c>
      <c r="B83" s="53" t="s">
        <v>445</v>
      </c>
      <c r="C83" s="54">
        <v>18462</v>
      </c>
      <c r="D83" s="54">
        <v>162297.16</v>
      </c>
      <c r="E83" s="54">
        <v>180759.16</v>
      </c>
      <c r="F83" s="54">
        <v>157596.85</v>
      </c>
      <c r="G83" s="54">
        <v>0</v>
      </c>
      <c r="H83" s="54">
        <v>157596.85</v>
      </c>
      <c r="I83" s="54">
        <v>0</v>
      </c>
      <c r="J83" s="54">
        <v>23162.309999999998</v>
      </c>
      <c r="K83" s="58">
        <f t="shared" si="1"/>
        <v>87.186093363124726</v>
      </c>
    </row>
    <row r="84" spans="1:11">
      <c r="A84" s="52">
        <v>27401</v>
      </c>
      <c r="B84" s="53" t="s">
        <v>446</v>
      </c>
      <c r="C84" s="54">
        <v>1135638</v>
      </c>
      <c r="D84" s="54">
        <v>-765027.45000000007</v>
      </c>
      <c r="E84" s="54">
        <v>370610.54999999993</v>
      </c>
      <c r="F84" s="54">
        <v>303385.92</v>
      </c>
      <c r="G84" s="54">
        <v>303385.92</v>
      </c>
      <c r="H84" s="54">
        <v>0</v>
      </c>
      <c r="I84" s="54">
        <v>143251.31</v>
      </c>
      <c r="J84" s="54">
        <v>67224.629999999946</v>
      </c>
      <c r="K84" s="58">
        <f t="shared" si="1"/>
        <v>163.72222539266625</v>
      </c>
    </row>
    <row r="85" spans="1:11" ht="25.5">
      <c r="A85" s="52">
        <v>27501</v>
      </c>
      <c r="B85" s="53" t="s">
        <v>447</v>
      </c>
      <c r="C85" s="54">
        <v>3689684</v>
      </c>
      <c r="D85" s="54">
        <v>2384495.879999999</v>
      </c>
      <c r="E85" s="54">
        <v>6074179.879999999</v>
      </c>
      <c r="F85" s="54">
        <v>4810195.45</v>
      </c>
      <c r="G85" s="54">
        <v>4138493.9699999997</v>
      </c>
      <c r="H85" s="54">
        <v>1406314.2400000005</v>
      </c>
      <c r="I85" s="54">
        <v>1727556.4099999997</v>
      </c>
      <c r="J85" s="54">
        <v>1263984.4299999988</v>
      </c>
      <c r="K85" s="58">
        <f t="shared" si="1"/>
        <v>147.32341808751309</v>
      </c>
    </row>
    <row r="86" spans="1:11">
      <c r="A86" s="52">
        <v>29101</v>
      </c>
      <c r="B86" s="53" t="s">
        <v>448</v>
      </c>
      <c r="C86" s="54">
        <v>290873</v>
      </c>
      <c r="D86" s="54">
        <v>176675.88</v>
      </c>
      <c r="E86" s="54">
        <v>467548.88</v>
      </c>
      <c r="F86" s="54">
        <v>247886.99000000008</v>
      </c>
      <c r="G86" s="54">
        <v>245450.51000000007</v>
      </c>
      <c r="H86" s="54">
        <v>7687.4699999999993</v>
      </c>
      <c r="I86" s="54">
        <v>169544.01000000007</v>
      </c>
      <c r="J86" s="54">
        <v>219661.88999999996</v>
      </c>
      <c r="K86" s="58">
        <f t="shared" si="1"/>
        <v>105.51570565199518</v>
      </c>
    </row>
    <row r="87" spans="1:11" ht="25.5">
      <c r="A87" s="52">
        <v>29201</v>
      </c>
      <c r="B87" s="53" t="s">
        <v>449</v>
      </c>
      <c r="C87" s="54">
        <v>387083</v>
      </c>
      <c r="D87" s="54">
        <v>83194.250000000058</v>
      </c>
      <c r="E87" s="54">
        <v>470277.25000000006</v>
      </c>
      <c r="F87" s="54">
        <v>265630.20999999996</v>
      </c>
      <c r="G87" s="54">
        <v>265086.20999999996</v>
      </c>
      <c r="H87" s="54">
        <v>1389.98</v>
      </c>
      <c r="I87" s="54">
        <v>151862.12999999995</v>
      </c>
      <c r="J87" s="54">
        <v>204647.0400000001</v>
      </c>
      <c r="K87" s="58">
        <f t="shared" si="1"/>
        <v>112.85181666772097</v>
      </c>
    </row>
    <row r="88" spans="1:11" ht="38.25">
      <c r="A88" s="52">
        <v>29301</v>
      </c>
      <c r="B88" s="53" t="s">
        <v>450</v>
      </c>
      <c r="C88" s="54">
        <v>115264</v>
      </c>
      <c r="D88" s="54">
        <v>-26307.339999999997</v>
      </c>
      <c r="E88" s="54">
        <v>88956.66</v>
      </c>
      <c r="F88" s="54">
        <v>23899.83</v>
      </c>
      <c r="G88" s="54">
        <v>23899.83</v>
      </c>
      <c r="H88" s="54">
        <v>1127.79</v>
      </c>
      <c r="I88" s="54">
        <v>6406.3900000000031</v>
      </c>
      <c r="J88" s="54">
        <v>65056.83</v>
      </c>
      <c r="K88" s="58">
        <f t="shared" si="1"/>
        <v>53.73364962218681</v>
      </c>
    </row>
    <row r="89" spans="1:11" ht="38.25">
      <c r="A89" s="52">
        <v>29401</v>
      </c>
      <c r="B89" s="53" t="s">
        <v>451</v>
      </c>
      <c r="C89" s="54">
        <v>398660.27</v>
      </c>
      <c r="D89" s="54">
        <v>430326.22000000032</v>
      </c>
      <c r="E89" s="54">
        <v>828986.49000000034</v>
      </c>
      <c r="F89" s="54">
        <v>605099.25000000023</v>
      </c>
      <c r="G89" s="54">
        <v>595639.25000000023</v>
      </c>
      <c r="H89" s="54">
        <v>-39300.039999999994</v>
      </c>
      <c r="I89" s="54">
        <v>164926.33000000025</v>
      </c>
      <c r="J89" s="54">
        <v>223887.24000000011</v>
      </c>
      <c r="K89" s="58">
        <f t="shared" si="1"/>
        <v>144.84415783422477</v>
      </c>
    </row>
    <row r="90" spans="1:11" ht="38.25">
      <c r="A90" s="52">
        <v>29501</v>
      </c>
      <c r="B90" s="53" t="s">
        <v>452</v>
      </c>
      <c r="C90" s="54">
        <v>232907</v>
      </c>
      <c r="D90" s="54">
        <v>425773.99</v>
      </c>
      <c r="E90" s="54">
        <v>658680.99</v>
      </c>
      <c r="F90" s="54">
        <v>520237.16000000003</v>
      </c>
      <c r="G90" s="54">
        <v>515945.16000000003</v>
      </c>
      <c r="H90" s="54">
        <v>4597.79</v>
      </c>
      <c r="I90" s="54">
        <v>75760.900000000023</v>
      </c>
      <c r="J90" s="54">
        <v>138443.82999999996</v>
      </c>
      <c r="K90" s="58">
        <f t="shared" si="1"/>
        <v>157.31170866188199</v>
      </c>
    </row>
    <row r="91" spans="1:11" ht="25.5">
      <c r="A91" s="52">
        <v>29601</v>
      </c>
      <c r="B91" s="53" t="s">
        <v>453</v>
      </c>
      <c r="C91" s="54">
        <v>2530992</v>
      </c>
      <c r="D91" s="54">
        <v>299829.62000000011</v>
      </c>
      <c r="E91" s="54">
        <v>2830821.62</v>
      </c>
      <c r="F91" s="54">
        <v>1428900.17</v>
      </c>
      <c r="G91" s="54">
        <v>1213306.18</v>
      </c>
      <c r="H91" s="54">
        <v>225441.69</v>
      </c>
      <c r="I91" s="54">
        <v>279985.37</v>
      </c>
      <c r="J91" s="54">
        <v>1401921.45</v>
      </c>
      <c r="K91" s="58">
        <f t="shared" si="1"/>
        <v>93.337083881675298</v>
      </c>
    </row>
    <row r="92" spans="1:11" ht="38.25">
      <c r="A92" s="52">
        <v>29701</v>
      </c>
      <c r="B92" s="53" t="s">
        <v>358</v>
      </c>
      <c r="C92" s="54">
        <v>0</v>
      </c>
      <c r="D92" s="54">
        <v>78569.38</v>
      </c>
      <c r="E92" s="54">
        <v>78569.38</v>
      </c>
      <c r="F92" s="54">
        <v>0</v>
      </c>
      <c r="G92" s="54">
        <v>0</v>
      </c>
      <c r="H92" s="54">
        <v>0</v>
      </c>
      <c r="I92" s="54">
        <v>0</v>
      </c>
      <c r="J92" s="54">
        <v>78569.38</v>
      </c>
      <c r="K92" s="58">
        <f t="shared" si="1"/>
        <v>0</v>
      </c>
    </row>
    <row r="93" spans="1:11" ht="25.5">
      <c r="A93" s="52">
        <v>29801</v>
      </c>
      <c r="B93" s="53" t="s">
        <v>454</v>
      </c>
      <c r="C93" s="54">
        <v>200254</v>
      </c>
      <c r="D93" s="54">
        <v>510134.53</v>
      </c>
      <c r="E93" s="54">
        <v>710388.53</v>
      </c>
      <c r="F93" s="54">
        <v>572133.94999999995</v>
      </c>
      <c r="G93" s="54">
        <v>440114.7</v>
      </c>
      <c r="H93" s="54">
        <v>133254.13</v>
      </c>
      <c r="I93" s="54">
        <v>200146.22</v>
      </c>
      <c r="J93" s="54">
        <v>138254.58000000002</v>
      </c>
      <c r="K93" s="58">
        <f t="shared" si="1"/>
        <v>142.49225701884572</v>
      </c>
    </row>
    <row r="94" spans="1:11" ht="25.5">
      <c r="A94" s="52">
        <v>29901</v>
      </c>
      <c r="B94" s="53" t="s">
        <v>455</v>
      </c>
      <c r="C94" s="54">
        <v>49665</v>
      </c>
      <c r="D94" s="54">
        <v>12420.620000000003</v>
      </c>
      <c r="E94" s="54">
        <v>62085.62</v>
      </c>
      <c r="F94" s="54">
        <v>25105.670000000002</v>
      </c>
      <c r="G94" s="54">
        <v>25105.670000000002</v>
      </c>
      <c r="H94" s="54">
        <v>-1268.6400000000001</v>
      </c>
      <c r="I94" s="54">
        <v>10083.000000000002</v>
      </c>
      <c r="J94" s="54">
        <v>36979.949999999997</v>
      </c>
      <c r="K94" s="58">
        <f t="shared" si="1"/>
        <v>80.87434739316447</v>
      </c>
    </row>
    <row r="95" spans="1:11">
      <c r="A95" s="52">
        <v>31101</v>
      </c>
      <c r="B95" s="53" t="s">
        <v>456</v>
      </c>
      <c r="C95" s="54">
        <v>57975000</v>
      </c>
      <c r="D95" s="54">
        <v>-6534522.5099999979</v>
      </c>
      <c r="E95" s="54">
        <v>51440477.490000002</v>
      </c>
      <c r="F95" s="54">
        <v>49531354.600000001</v>
      </c>
      <c r="G95" s="54">
        <v>49522438.600000001</v>
      </c>
      <c r="H95" s="54">
        <v>29067</v>
      </c>
      <c r="I95" s="54">
        <v>16081140.359999999</v>
      </c>
      <c r="J95" s="54">
        <v>1909122.8900000006</v>
      </c>
      <c r="K95" s="58">
        <f t="shared" si="1"/>
        <v>192.56001894472305</v>
      </c>
    </row>
    <row r="96" spans="1:11">
      <c r="A96" s="52">
        <v>31201</v>
      </c>
      <c r="B96" s="53" t="s">
        <v>457</v>
      </c>
      <c r="C96" s="54">
        <v>7493043</v>
      </c>
      <c r="D96" s="54">
        <v>2979924.6300000008</v>
      </c>
      <c r="E96" s="54">
        <v>10472967.630000001</v>
      </c>
      <c r="F96" s="54">
        <v>7972685.1200000001</v>
      </c>
      <c r="G96" s="54">
        <v>7700522.1600000001</v>
      </c>
      <c r="H96" s="54">
        <v>1010143.77</v>
      </c>
      <c r="I96" s="54">
        <v>2569020.87</v>
      </c>
      <c r="J96" s="54">
        <v>2500282.5099999998</v>
      </c>
      <c r="K96" s="58">
        <f t="shared" si="1"/>
        <v>149.6539265060251</v>
      </c>
    </row>
    <row r="97" spans="1:11">
      <c r="A97" s="52">
        <v>31301</v>
      </c>
      <c r="B97" s="53" t="s">
        <v>458</v>
      </c>
      <c r="C97" s="54">
        <v>3878752</v>
      </c>
      <c r="D97" s="54">
        <v>437551.1400000006</v>
      </c>
      <c r="E97" s="54">
        <v>4316303.1400000006</v>
      </c>
      <c r="F97" s="54">
        <v>3229817.9200000004</v>
      </c>
      <c r="G97" s="54">
        <v>3207659.9200000004</v>
      </c>
      <c r="H97" s="54">
        <v>-36729</v>
      </c>
      <c r="I97" s="54">
        <v>1437674.8600000003</v>
      </c>
      <c r="J97" s="54">
        <v>1086485.2200000002</v>
      </c>
      <c r="K97" s="58">
        <f t="shared" si="1"/>
        <v>149.14332082801764</v>
      </c>
    </row>
    <row r="98" spans="1:11">
      <c r="A98" s="52">
        <v>31401</v>
      </c>
      <c r="B98" s="53" t="s">
        <v>459</v>
      </c>
      <c r="C98" s="54">
        <v>9100000</v>
      </c>
      <c r="D98" s="54">
        <v>-694670.56000000052</v>
      </c>
      <c r="E98" s="54">
        <v>8405329.4399999995</v>
      </c>
      <c r="F98" s="54">
        <v>7491983.0399999991</v>
      </c>
      <c r="G98" s="54">
        <v>7485131.2799999993</v>
      </c>
      <c r="H98" s="54">
        <v>-76455.210000000006</v>
      </c>
      <c r="I98" s="54">
        <v>1901418.6499999994</v>
      </c>
      <c r="J98" s="54">
        <v>913346.40000000037</v>
      </c>
      <c r="K98" s="58">
        <f t="shared" si="1"/>
        <v>178.18592866480199</v>
      </c>
    </row>
    <row r="99" spans="1:11">
      <c r="A99" s="52">
        <v>31501</v>
      </c>
      <c r="B99" s="53" t="s">
        <v>460</v>
      </c>
      <c r="C99" s="54">
        <v>640780</v>
      </c>
      <c r="D99" s="54">
        <v>-164706.94</v>
      </c>
      <c r="E99" s="54">
        <v>476073.06</v>
      </c>
      <c r="F99" s="54">
        <v>283995.06</v>
      </c>
      <c r="G99" s="54">
        <v>283995.06</v>
      </c>
      <c r="H99" s="54">
        <v>0</v>
      </c>
      <c r="I99" s="54">
        <v>40924</v>
      </c>
      <c r="J99" s="54">
        <v>192078</v>
      </c>
      <c r="K99" s="58">
        <f t="shared" si="1"/>
        <v>119.3073432888641</v>
      </c>
    </row>
    <row r="100" spans="1:11" ht="25.5">
      <c r="A100" s="52">
        <v>31601</v>
      </c>
      <c r="B100" s="53" t="s">
        <v>461</v>
      </c>
      <c r="C100" s="54">
        <v>242568</v>
      </c>
      <c r="D100" s="54">
        <v>56033.030000000028</v>
      </c>
      <c r="E100" s="54">
        <v>298601.03000000003</v>
      </c>
      <c r="F100" s="54">
        <v>189393.68</v>
      </c>
      <c r="G100" s="54">
        <v>189393.68</v>
      </c>
      <c r="H100" s="54">
        <v>0</v>
      </c>
      <c r="I100" s="54">
        <v>29544</v>
      </c>
      <c r="J100" s="54">
        <v>109207.35000000003</v>
      </c>
      <c r="K100" s="58">
        <f t="shared" si="1"/>
        <v>126.85400314928583</v>
      </c>
    </row>
    <row r="101" spans="1:11" ht="25.5">
      <c r="A101" s="52">
        <v>31701</v>
      </c>
      <c r="B101" s="53" t="s">
        <v>462</v>
      </c>
      <c r="C101" s="54">
        <v>2481749</v>
      </c>
      <c r="D101" s="54">
        <v>-164214.23999999976</v>
      </c>
      <c r="E101" s="54">
        <v>2317534.7600000002</v>
      </c>
      <c r="F101" s="54">
        <v>1382127.69</v>
      </c>
      <c r="G101" s="54">
        <v>1382127.69</v>
      </c>
      <c r="H101" s="54">
        <v>0</v>
      </c>
      <c r="I101" s="54">
        <v>237085.95999999996</v>
      </c>
      <c r="J101" s="54">
        <v>935407.0700000003</v>
      </c>
      <c r="K101" s="58">
        <f t="shared" si="1"/>
        <v>119.27568154360712</v>
      </c>
    </row>
    <row r="102" spans="1:11">
      <c r="A102" s="52">
        <v>31801</v>
      </c>
      <c r="B102" s="53" t="s">
        <v>463</v>
      </c>
      <c r="C102" s="54">
        <v>84358</v>
      </c>
      <c r="D102" s="54">
        <v>95403.57</v>
      </c>
      <c r="E102" s="54">
        <v>179761.57</v>
      </c>
      <c r="F102" s="54">
        <v>89731.31</v>
      </c>
      <c r="G102" s="54">
        <v>80372.2</v>
      </c>
      <c r="H102" s="54">
        <v>9776.5</v>
      </c>
      <c r="I102" s="54">
        <v>11370.279999999999</v>
      </c>
      <c r="J102" s="54">
        <v>90030.260000000024</v>
      </c>
      <c r="K102" s="58">
        <f t="shared" si="1"/>
        <v>94.627294365530972</v>
      </c>
    </row>
    <row r="103" spans="1:11">
      <c r="A103" s="52">
        <v>31901</v>
      </c>
      <c r="B103" s="53" t="s">
        <v>464</v>
      </c>
      <c r="C103" s="54">
        <v>1200</v>
      </c>
      <c r="D103" s="54">
        <v>825000</v>
      </c>
      <c r="E103" s="54">
        <v>826200</v>
      </c>
      <c r="F103" s="54">
        <v>0</v>
      </c>
      <c r="G103" s="54">
        <v>0</v>
      </c>
      <c r="H103" s="54">
        <v>0</v>
      </c>
      <c r="I103" s="54">
        <v>0</v>
      </c>
      <c r="J103" s="54">
        <v>826200</v>
      </c>
      <c r="K103" s="58">
        <f t="shared" si="1"/>
        <v>0</v>
      </c>
    </row>
    <row r="104" spans="1:11">
      <c r="A104" s="52">
        <v>32201</v>
      </c>
      <c r="B104" s="53" t="s">
        <v>465</v>
      </c>
      <c r="C104" s="54">
        <v>10645000</v>
      </c>
      <c r="D104" s="54">
        <v>-49017.11999999918</v>
      </c>
      <c r="E104" s="54">
        <v>10595982.880000001</v>
      </c>
      <c r="F104" s="54">
        <v>8469670.879999999</v>
      </c>
      <c r="G104" s="54">
        <v>8174468.0999999996</v>
      </c>
      <c r="H104" s="54">
        <v>148394.36000000002</v>
      </c>
      <c r="I104" s="54">
        <v>2888102.7799999993</v>
      </c>
      <c r="J104" s="54">
        <v>2126312.0000000019</v>
      </c>
      <c r="K104" s="58">
        <f t="shared" si="1"/>
        <v>157.07970811670467</v>
      </c>
    </row>
    <row r="105" spans="1:11" ht="25.5">
      <c r="A105" s="52">
        <v>32301</v>
      </c>
      <c r="B105" s="53" t="s">
        <v>466</v>
      </c>
      <c r="C105" s="54">
        <v>900000</v>
      </c>
      <c r="D105" s="54">
        <v>902168.90000000014</v>
      </c>
      <c r="E105" s="54">
        <v>1802168.9000000001</v>
      </c>
      <c r="F105" s="54">
        <v>919713.12000000011</v>
      </c>
      <c r="G105" s="54">
        <v>918553.12000000011</v>
      </c>
      <c r="H105" s="54">
        <v>1160</v>
      </c>
      <c r="I105" s="54">
        <v>5359.2000000000698</v>
      </c>
      <c r="J105" s="54">
        <v>882455.78</v>
      </c>
      <c r="K105" s="58">
        <f t="shared" si="1"/>
        <v>102.00299428094669</v>
      </c>
    </row>
    <row r="106" spans="1:11" ht="25.5">
      <c r="A106" s="52">
        <v>32401</v>
      </c>
      <c r="B106" s="53" t="s">
        <v>467</v>
      </c>
      <c r="C106" s="54">
        <v>166854</v>
      </c>
      <c r="D106" s="54">
        <v>5458841.3899999997</v>
      </c>
      <c r="E106" s="54">
        <v>5625695.3899999997</v>
      </c>
      <c r="F106" s="54">
        <v>5207368.540000001</v>
      </c>
      <c r="G106" s="54">
        <v>4518096.540000001</v>
      </c>
      <c r="H106" s="54">
        <v>190008</v>
      </c>
      <c r="I106" s="54">
        <v>1666.6700000008568</v>
      </c>
      <c r="J106" s="54">
        <v>418326.8499999987</v>
      </c>
      <c r="K106" s="58">
        <f t="shared" si="1"/>
        <v>172.87578522803744</v>
      </c>
    </row>
    <row r="107" spans="1:11">
      <c r="A107" s="52">
        <v>32501</v>
      </c>
      <c r="B107" s="53" t="s">
        <v>468</v>
      </c>
      <c r="C107" s="54">
        <v>177644</v>
      </c>
      <c r="D107" s="54">
        <v>162012.42999999993</v>
      </c>
      <c r="E107" s="54">
        <v>339656.42999999993</v>
      </c>
      <c r="F107" s="54">
        <v>247867.61000000002</v>
      </c>
      <c r="G107" s="54">
        <v>247867.61000000002</v>
      </c>
      <c r="H107" s="54">
        <v>0</v>
      </c>
      <c r="I107" s="54">
        <v>5915.9800000000105</v>
      </c>
      <c r="J107" s="54">
        <v>91788.81999999992</v>
      </c>
      <c r="K107" s="58">
        <f t="shared" si="1"/>
        <v>145.95196092710512</v>
      </c>
    </row>
    <row r="108" spans="1:11" ht="25.5">
      <c r="A108" s="52">
        <v>32601</v>
      </c>
      <c r="B108" s="53" t="s">
        <v>469</v>
      </c>
      <c r="C108" s="54">
        <v>21652</v>
      </c>
      <c r="D108" s="54">
        <v>52908.2</v>
      </c>
      <c r="E108" s="54">
        <v>74560.2</v>
      </c>
      <c r="F108" s="54">
        <v>72755.199999999997</v>
      </c>
      <c r="G108" s="54">
        <v>72755.199999999997</v>
      </c>
      <c r="H108" s="54">
        <v>0</v>
      </c>
      <c r="I108" s="54">
        <v>72175.199999999997</v>
      </c>
      <c r="J108" s="54">
        <v>1805</v>
      </c>
      <c r="K108" s="58">
        <f t="shared" si="1"/>
        <v>195.15827479003542</v>
      </c>
    </row>
    <row r="109" spans="1:11">
      <c r="A109" s="52">
        <v>32701</v>
      </c>
      <c r="B109" s="53" t="s">
        <v>470</v>
      </c>
      <c r="C109" s="54">
        <v>227566</v>
      </c>
      <c r="D109" s="54">
        <v>-98865</v>
      </c>
      <c r="E109" s="54">
        <v>128701</v>
      </c>
      <c r="F109" s="54">
        <v>11630.01</v>
      </c>
      <c r="G109" s="54">
        <v>11630.01</v>
      </c>
      <c r="H109" s="54">
        <v>0</v>
      </c>
      <c r="I109" s="54">
        <v>0</v>
      </c>
      <c r="J109" s="54">
        <v>117070.99</v>
      </c>
      <c r="K109" s="58">
        <f t="shared" si="1"/>
        <v>18.072913186377729</v>
      </c>
    </row>
    <row r="110" spans="1:11">
      <c r="A110" s="52">
        <v>32901</v>
      </c>
      <c r="B110" s="53" t="s">
        <v>471</v>
      </c>
      <c r="C110" s="54">
        <v>33069</v>
      </c>
      <c r="D110" s="54">
        <v>6050</v>
      </c>
      <c r="E110" s="54">
        <v>39119</v>
      </c>
      <c r="F110" s="54">
        <v>5318</v>
      </c>
      <c r="G110" s="54">
        <v>5318</v>
      </c>
      <c r="H110" s="54">
        <v>970</v>
      </c>
      <c r="I110" s="54">
        <v>3598</v>
      </c>
      <c r="J110" s="54">
        <v>33801</v>
      </c>
      <c r="K110" s="58">
        <f t="shared" si="1"/>
        <v>27.188834070400574</v>
      </c>
    </row>
    <row r="111" spans="1:11" ht="25.5">
      <c r="A111" s="52">
        <v>33101</v>
      </c>
      <c r="B111" s="53" t="s">
        <v>472</v>
      </c>
      <c r="C111" s="54">
        <v>1306759</v>
      </c>
      <c r="D111" s="54">
        <v>10406275.559999999</v>
      </c>
      <c r="E111" s="54">
        <v>11713034.559999999</v>
      </c>
      <c r="F111" s="54">
        <v>11345572.59</v>
      </c>
      <c r="G111" s="54">
        <v>11345572.59</v>
      </c>
      <c r="H111" s="54">
        <v>-1930.0100000000002</v>
      </c>
      <c r="I111" s="54">
        <v>2203327.6799999997</v>
      </c>
      <c r="J111" s="54">
        <v>367461.96999999881</v>
      </c>
      <c r="K111" s="58">
        <f t="shared" si="1"/>
        <v>193.7255889049473</v>
      </c>
    </row>
    <row r="112" spans="1:11" ht="25.5">
      <c r="A112" s="52">
        <v>33201</v>
      </c>
      <c r="B112" s="53" t="s">
        <v>473</v>
      </c>
      <c r="C112" s="54">
        <v>4800</v>
      </c>
      <c r="D112" s="54">
        <v>18892.689999999999</v>
      </c>
      <c r="E112" s="54">
        <v>23692.69</v>
      </c>
      <c r="F112" s="54">
        <v>18892.689999999999</v>
      </c>
      <c r="G112" s="54">
        <v>18892.689999999999</v>
      </c>
      <c r="H112" s="54">
        <v>0</v>
      </c>
      <c r="I112" s="54">
        <v>0</v>
      </c>
      <c r="J112" s="54">
        <v>4800</v>
      </c>
      <c r="K112" s="58">
        <f t="shared" si="1"/>
        <v>159.48117330704113</v>
      </c>
    </row>
    <row r="113" spans="1:11">
      <c r="A113" s="52">
        <v>33301</v>
      </c>
      <c r="B113" s="53" t="s">
        <v>474</v>
      </c>
      <c r="C113" s="54">
        <v>1560000</v>
      </c>
      <c r="D113" s="54">
        <v>2212661.9899999998</v>
      </c>
      <c r="E113" s="54">
        <v>3772661.9899999998</v>
      </c>
      <c r="F113" s="54">
        <v>3090711.86</v>
      </c>
      <c r="G113" s="54">
        <v>3090711.86</v>
      </c>
      <c r="H113" s="54">
        <v>0</v>
      </c>
      <c r="I113" s="54">
        <v>1138335.92</v>
      </c>
      <c r="J113" s="54">
        <v>681950.12999999989</v>
      </c>
      <c r="K113" s="58">
        <f t="shared" si="1"/>
        <v>163.84780127095351</v>
      </c>
    </row>
    <row r="114" spans="1:11">
      <c r="A114" s="52">
        <v>33302</v>
      </c>
      <c r="B114" s="53" t="s">
        <v>475</v>
      </c>
      <c r="C114" s="54">
        <v>87438</v>
      </c>
      <c r="D114" s="54">
        <v>1215031.97</v>
      </c>
      <c r="E114" s="54">
        <v>1302469.97</v>
      </c>
      <c r="F114" s="54">
        <v>1041250</v>
      </c>
      <c r="G114" s="54">
        <v>1041250</v>
      </c>
      <c r="H114" s="54">
        <v>-33000</v>
      </c>
      <c r="I114" s="54">
        <v>306000</v>
      </c>
      <c r="J114" s="54">
        <v>261219.96999999997</v>
      </c>
      <c r="K114" s="58">
        <f t="shared" si="1"/>
        <v>159.88852318798567</v>
      </c>
    </row>
    <row r="115" spans="1:11">
      <c r="A115" s="52">
        <v>33303</v>
      </c>
      <c r="B115" s="53" t="s">
        <v>476</v>
      </c>
      <c r="C115" s="54">
        <v>0</v>
      </c>
      <c r="D115" s="54">
        <v>521353.2</v>
      </c>
      <c r="E115" s="54">
        <v>521353.2</v>
      </c>
      <c r="F115" s="54">
        <v>0</v>
      </c>
      <c r="G115" s="54">
        <v>0</v>
      </c>
      <c r="H115" s="54">
        <v>0</v>
      </c>
      <c r="I115" s="54">
        <v>0</v>
      </c>
      <c r="J115" s="54">
        <v>521353.2</v>
      </c>
      <c r="K115" s="58">
        <f t="shared" si="1"/>
        <v>0</v>
      </c>
    </row>
    <row r="116" spans="1:11">
      <c r="A116" s="52">
        <v>33401</v>
      </c>
      <c r="B116" s="53" t="s">
        <v>477</v>
      </c>
      <c r="C116" s="54">
        <v>474632</v>
      </c>
      <c r="D116" s="54">
        <v>1091514.97</v>
      </c>
      <c r="E116" s="54">
        <v>1566146.97</v>
      </c>
      <c r="F116" s="54">
        <v>725580.97</v>
      </c>
      <c r="G116" s="54">
        <v>680480.97</v>
      </c>
      <c r="H116" s="54">
        <v>40600</v>
      </c>
      <c r="I116" s="54">
        <v>24649</v>
      </c>
      <c r="J116" s="54">
        <v>840566</v>
      </c>
      <c r="K116" s="58">
        <f t="shared" si="1"/>
        <v>89.778415878811174</v>
      </c>
    </row>
    <row r="117" spans="1:11" ht="25.5">
      <c r="A117" s="52">
        <v>33501</v>
      </c>
      <c r="B117" s="53" t="s">
        <v>478</v>
      </c>
      <c r="C117" s="54">
        <v>0</v>
      </c>
      <c r="D117" s="54">
        <v>502966.14</v>
      </c>
      <c r="E117" s="54">
        <v>502966.14</v>
      </c>
      <c r="F117" s="54">
        <v>500000</v>
      </c>
      <c r="G117" s="54">
        <v>500000</v>
      </c>
      <c r="H117" s="54">
        <v>0</v>
      </c>
      <c r="I117" s="54">
        <v>0</v>
      </c>
      <c r="J117" s="54">
        <v>2966.140000000014</v>
      </c>
      <c r="K117" s="58">
        <f t="shared" si="1"/>
        <v>198.82054088173808</v>
      </c>
    </row>
    <row r="118" spans="1:11">
      <c r="A118" s="52">
        <v>33603</v>
      </c>
      <c r="B118" s="53" t="s">
        <v>479</v>
      </c>
      <c r="C118" s="54">
        <v>2802245</v>
      </c>
      <c r="D118" s="54">
        <v>9144181.7999999989</v>
      </c>
      <c r="E118" s="54">
        <v>11946426.799999999</v>
      </c>
      <c r="F118" s="54">
        <v>6128397.4300000006</v>
      </c>
      <c r="G118" s="54">
        <v>5272268.7100000009</v>
      </c>
      <c r="H118" s="54">
        <v>758711.91999999993</v>
      </c>
      <c r="I118" s="54">
        <v>1438614.1700000013</v>
      </c>
      <c r="J118" s="54">
        <v>5818029.3699999973</v>
      </c>
      <c r="K118" s="58">
        <f t="shared" si="1"/>
        <v>95.431599179095144</v>
      </c>
    </row>
    <row r="119" spans="1:11">
      <c r="A119" s="52">
        <v>33604</v>
      </c>
      <c r="B119" s="53" t="s">
        <v>480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8">
        <v>0</v>
      </c>
    </row>
    <row r="120" spans="1:11">
      <c r="A120" s="52">
        <v>33605</v>
      </c>
      <c r="B120" s="53" t="s">
        <v>481</v>
      </c>
      <c r="C120" s="54">
        <v>27955</v>
      </c>
      <c r="D120" s="54">
        <v>160513.74</v>
      </c>
      <c r="E120" s="54">
        <v>188468.74</v>
      </c>
      <c r="F120" s="54">
        <v>143092.33999999997</v>
      </c>
      <c r="G120" s="54">
        <v>136133.03999999998</v>
      </c>
      <c r="H120" s="54">
        <v>6959.3</v>
      </c>
      <c r="I120" s="54">
        <v>24759.999999999985</v>
      </c>
      <c r="J120" s="54">
        <v>45376.400000000023</v>
      </c>
      <c r="K120" s="58">
        <f t="shared" si="1"/>
        <v>148.15474438891033</v>
      </c>
    </row>
    <row r="121" spans="1:11">
      <c r="A121" s="52">
        <v>33801</v>
      </c>
      <c r="B121" s="53" t="s">
        <v>482</v>
      </c>
      <c r="C121" s="54">
        <v>22759000</v>
      </c>
      <c r="D121" s="54">
        <v>9538741.4499999955</v>
      </c>
      <c r="E121" s="54">
        <v>32297741.449999996</v>
      </c>
      <c r="F121" s="54">
        <v>23271538.119999994</v>
      </c>
      <c r="G121" s="54">
        <v>18117890.119999994</v>
      </c>
      <c r="H121" s="54">
        <v>3037008.52</v>
      </c>
      <c r="I121" s="54">
        <v>918766.39999999478</v>
      </c>
      <c r="J121" s="54">
        <v>9026203.3300000019</v>
      </c>
      <c r="K121" s="58">
        <f t="shared" si="1"/>
        <v>128.14960545793826</v>
      </c>
    </row>
    <row r="122" spans="1:11" ht="25.5">
      <c r="A122" s="52">
        <v>33901</v>
      </c>
      <c r="B122" s="53" t="s">
        <v>483</v>
      </c>
      <c r="C122" s="54">
        <v>0</v>
      </c>
      <c r="D122" s="54">
        <v>994231.2</v>
      </c>
      <c r="E122" s="54">
        <v>994231.2</v>
      </c>
      <c r="F122" s="54">
        <v>706731.99</v>
      </c>
      <c r="G122" s="54">
        <v>706731.99</v>
      </c>
      <c r="H122" s="54">
        <v>0</v>
      </c>
      <c r="I122" s="54">
        <v>98431.260000000009</v>
      </c>
      <c r="J122" s="54">
        <v>287499.20999999996</v>
      </c>
      <c r="K122" s="58">
        <f t="shared" si="1"/>
        <v>142.16652826827402</v>
      </c>
    </row>
    <row r="123" spans="1:11">
      <c r="A123" s="52">
        <v>34101</v>
      </c>
      <c r="B123" s="53" t="s">
        <v>484</v>
      </c>
      <c r="C123" s="54">
        <v>270889</v>
      </c>
      <c r="D123" s="54">
        <v>27192117.449999999</v>
      </c>
      <c r="E123" s="54">
        <v>27463006.449999999</v>
      </c>
      <c r="F123" s="54">
        <v>823576.8200000003</v>
      </c>
      <c r="G123" s="54">
        <v>811086.52000000025</v>
      </c>
      <c r="H123" s="54">
        <v>12490.3</v>
      </c>
      <c r="I123" s="54">
        <v>681708.99000000022</v>
      </c>
      <c r="J123" s="54">
        <v>26639429.629999999</v>
      </c>
      <c r="K123" s="58">
        <f t="shared" si="1"/>
        <v>5.9522373960626611</v>
      </c>
    </row>
    <row r="124" spans="1:11" ht="25.5">
      <c r="A124" s="52">
        <v>34301</v>
      </c>
      <c r="B124" s="53" t="s">
        <v>485</v>
      </c>
      <c r="C124" s="54">
        <v>11454</v>
      </c>
      <c r="D124" s="54">
        <v>2512.4599999999991</v>
      </c>
      <c r="E124" s="54">
        <v>13966.46</v>
      </c>
      <c r="F124" s="54">
        <v>6083.76</v>
      </c>
      <c r="G124" s="54">
        <v>6083.76</v>
      </c>
      <c r="H124" s="54">
        <v>0</v>
      </c>
      <c r="I124" s="54">
        <v>6083.76</v>
      </c>
      <c r="J124" s="54">
        <v>7882.6999999999989</v>
      </c>
      <c r="K124" s="58">
        <f t="shared" si="1"/>
        <v>87.119570743051582</v>
      </c>
    </row>
    <row r="125" spans="1:11" ht="25.5">
      <c r="A125" s="52">
        <v>34401</v>
      </c>
      <c r="B125" s="53" t="s">
        <v>486</v>
      </c>
      <c r="C125" s="54">
        <v>18738</v>
      </c>
      <c r="D125" s="54">
        <v>-5081</v>
      </c>
      <c r="E125" s="54">
        <v>13657</v>
      </c>
      <c r="F125" s="54">
        <v>0</v>
      </c>
      <c r="G125" s="54">
        <v>0</v>
      </c>
      <c r="H125" s="54">
        <v>0</v>
      </c>
      <c r="I125" s="54">
        <v>0</v>
      </c>
      <c r="J125" s="54">
        <v>13657</v>
      </c>
      <c r="K125" s="58">
        <f t="shared" si="1"/>
        <v>0</v>
      </c>
    </row>
    <row r="126" spans="1:11">
      <c r="A126" s="52">
        <v>34501</v>
      </c>
      <c r="B126" s="53" t="s">
        <v>487</v>
      </c>
      <c r="C126" s="54">
        <v>1442929</v>
      </c>
      <c r="D126" s="54">
        <v>1003755.6099999994</v>
      </c>
      <c r="E126" s="54">
        <v>2446684.6099999994</v>
      </c>
      <c r="F126" s="54">
        <v>1555377.4899999998</v>
      </c>
      <c r="G126" s="54">
        <v>1551427.4899999998</v>
      </c>
      <c r="H126" s="54">
        <v>23788.400000000001</v>
      </c>
      <c r="I126" s="54">
        <v>778757.75999999978</v>
      </c>
      <c r="J126" s="54">
        <v>891307.11999999965</v>
      </c>
      <c r="K126" s="58">
        <f t="shared" si="1"/>
        <v>126.9801987269622</v>
      </c>
    </row>
    <row r="127" spans="1:11">
      <c r="A127" s="52">
        <v>34601</v>
      </c>
      <c r="B127" s="53" t="s">
        <v>488</v>
      </c>
      <c r="C127" s="54">
        <v>64873</v>
      </c>
      <c r="D127" s="54">
        <v>-19500</v>
      </c>
      <c r="E127" s="54">
        <v>45373</v>
      </c>
      <c r="F127" s="54">
        <v>0</v>
      </c>
      <c r="G127" s="54">
        <v>0</v>
      </c>
      <c r="H127" s="54">
        <v>0</v>
      </c>
      <c r="I127" s="54">
        <v>0</v>
      </c>
      <c r="J127" s="54">
        <v>45373</v>
      </c>
      <c r="K127" s="58">
        <f t="shared" si="1"/>
        <v>0</v>
      </c>
    </row>
    <row r="128" spans="1:11">
      <c r="A128" s="52">
        <v>34701</v>
      </c>
      <c r="B128" s="53" t="s">
        <v>489</v>
      </c>
      <c r="C128" s="54">
        <v>739754</v>
      </c>
      <c r="D128" s="54">
        <v>332521</v>
      </c>
      <c r="E128" s="54">
        <v>1072275</v>
      </c>
      <c r="F128" s="54">
        <v>584237.32000000007</v>
      </c>
      <c r="G128" s="54">
        <v>455616.72000000009</v>
      </c>
      <c r="H128" s="54">
        <v>86629.57</v>
      </c>
      <c r="I128" s="54">
        <v>113496.46000000008</v>
      </c>
      <c r="J128" s="54">
        <v>488037.67999999993</v>
      </c>
      <c r="K128" s="58">
        <f t="shared" si="1"/>
        <v>96.976432351775443</v>
      </c>
    </row>
    <row r="129" spans="1:11" ht="25.5">
      <c r="A129" s="52">
        <v>35101</v>
      </c>
      <c r="B129" s="53" t="s">
        <v>490</v>
      </c>
      <c r="C129" s="54">
        <v>2978310</v>
      </c>
      <c r="D129" s="54">
        <v>13001230.069999998</v>
      </c>
      <c r="E129" s="54">
        <v>15979540.069999998</v>
      </c>
      <c r="F129" s="54">
        <v>6080557.7799999993</v>
      </c>
      <c r="G129" s="54">
        <v>5942333.629999999</v>
      </c>
      <c r="H129" s="54">
        <v>154126.07999999999</v>
      </c>
      <c r="I129" s="54">
        <v>524987.32999999914</v>
      </c>
      <c r="J129" s="54">
        <v>9898982.2899999991</v>
      </c>
      <c r="K129" s="58">
        <f t="shared" si="1"/>
        <v>75.239283216741541</v>
      </c>
    </row>
    <row r="130" spans="1:11" ht="25.5">
      <c r="A130" s="52">
        <v>35201</v>
      </c>
      <c r="B130" s="53" t="s">
        <v>491</v>
      </c>
      <c r="C130" s="54">
        <v>1070000</v>
      </c>
      <c r="D130" s="54">
        <v>423480.60000000009</v>
      </c>
      <c r="E130" s="54">
        <v>1493480.6</v>
      </c>
      <c r="F130" s="54">
        <v>1393705.5799999998</v>
      </c>
      <c r="G130" s="54">
        <v>1383045.18</v>
      </c>
      <c r="H130" s="54">
        <v>-976814.41</v>
      </c>
      <c r="I130" s="54">
        <v>1062053.3500000001</v>
      </c>
      <c r="J130" s="54">
        <v>99775.020000000251</v>
      </c>
      <c r="K130" s="58">
        <f t="shared" si="1"/>
        <v>185.9247960770297</v>
      </c>
    </row>
    <row r="131" spans="1:11" ht="38.25">
      <c r="A131" s="52">
        <v>35202</v>
      </c>
      <c r="B131" s="53" t="s">
        <v>492</v>
      </c>
      <c r="C131" s="54">
        <v>393463</v>
      </c>
      <c r="D131" s="54">
        <v>-281207.67999999999</v>
      </c>
      <c r="E131" s="54">
        <v>112255.32</v>
      </c>
      <c r="F131" s="54">
        <v>58907.619999999995</v>
      </c>
      <c r="G131" s="54">
        <v>49416.5</v>
      </c>
      <c r="H131" s="54">
        <v>9491.119999999999</v>
      </c>
      <c r="I131" s="54">
        <v>16764.8</v>
      </c>
      <c r="J131" s="54">
        <v>53347.700000000012</v>
      </c>
      <c r="K131" s="58">
        <f t="shared" si="1"/>
        <v>96.497983347248024</v>
      </c>
    </row>
    <row r="132" spans="1:11">
      <c r="A132" s="52">
        <v>35301</v>
      </c>
      <c r="B132" s="53" t="s">
        <v>493</v>
      </c>
      <c r="C132" s="54">
        <v>795208</v>
      </c>
      <c r="D132" s="54">
        <v>-293350.63999999996</v>
      </c>
      <c r="E132" s="54">
        <v>501857.36000000004</v>
      </c>
      <c r="F132" s="54">
        <v>176250.43000000002</v>
      </c>
      <c r="G132" s="54">
        <v>174220.43000000002</v>
      </c>
      <c r="H132" s="54">
        <v>0</v>
      </c>
      <c r="I132" s="54">
        <v>4400</v>
      </c>
      <c r="J132" s="54">
        <v>325606.93000000005</v>
      </c>
      <c r="K132" s="58">
        <f t="shared" si="1"/>
        <v>69.834755437282027</v>
      </c>
    </row>
    <row r="133" spans="1:11" ht="25.5">
      <c r="A133" s="52">
        <v>35302</v>
      </c>
      <c r="B133" s="53" t="s">
        <v>494</v>
      </c>
      <c r="C133" s="54">
        <v>321815</v>
      </c>
      <c r="D133" s="54">
        <v>148543.49</v>
      </c>
      <c r="E133" s="54">
        <v>470358.49</v>
      </c>
      <c r="F133" s="54">
        <v>304843.03000000003</v>
      </c>
      <c r="G133" s="54">
        <v>293497.03000000003</v>
      </c>
      <c r="H133" s="54">
        <v>11346</v>
      </c>
      <c r="I133" s="54">
        <v>73490.500000000029</v>
      </c>
      <c r="J133" s="54">
        <v>165515.45999999996</v>
      </c>
      <c r="K133" s="58">
        <f t="shared" si="1"/>
        <v>127.2093674762839</v>
      </c>
    </row>
    <row r="134" spans="1:11" ht="38.25">
      <c r="A134" s="52">
        <v>35401</v>
      </c>
      <c r="B134" s="53" t="s">
        <v>495</v>
      </c>
      <c r="C134" s="54">
        <v>688874</v>
      </c>
      <c r="D134" s="54">
        <v>6654218.8900000043</v>
      </c>
      <c r="E134" s="54">
        <v>7343092.8900000043</v>
      </c>
      <c r="F134" s="54">
        <v>6471511.5300000003</v>
      </c>
      <c r="G134" s="54">
        <v>5616286.0300000003</v>
      </c>
      <c r="H134" s="54">
        <v>885535.43999999971</v>
      </c>
      <c r="I134" s="54">
        <v>609056.3200000003</v>
      </c>
      <c r="J134" s="54">
        <v>871581.36000000406</v>
      </c>
      <c r="K134" s="58">
        <f t="shared" si="1"/>
        <v>164.61452607335863</v>
      </c>
    </row>
    <row r="135" spans="1:11" ht="25.5">
      <c r="A135" s="52">
        <v>35501</v>
      </c>
      <c r="B135" s="53" t="s">
        <v>496</v>
      </c>
      <c r="C135" s="54">
        <v>7660349</v>
      </c>
      <c r="D135" s="54">
        <v>2656027.4400000032</v>
      </c>
      <c r="E135" s="54">
        <v>10316376.440000003</v>
      </c>
      <c r="F135" s="54">
        <v>6842725.6599999992</v>
      </c>
      <c r="G135" s="54">
        <v>6394508.7599999988</v>
      </c>
      <c r="H135" s="54">
        <v>249483.07</v>
      </c>
      <c r="I135" s="54">
        <v>1414764.6999999993</v>
      </c>
      <c r="J135" s="54">
        <v>3473650.780000004</v>
      </c>
      <c r="K135" s="58">
        <f t="shared" si="1"/>
        <v>128.3128286078711</v>
      </c>
    </row>
    <row r="136" spans="1:11" ht="25.5">
      <c r="A136" s="52">
        <v>35701</v>
      </c>
      <c r="B136" s="53" t="s">
        <v>497</v>
      </c>
      <c r="C136" s="54">
        <v>34174337</v>
      </c>
      <c r="D136" s="54">
        <v>-6584225.4300000072</v>
      </c>
      <c r="E136" s="54">
        <v>27590111.569999993</v>
      </c>
      <c r="F136" s="54">
        <v>19401564.45999999</v>
      </c>
      <c r="G136" s="54">
        <v>16188562.149999991</v>
      </c>
      <c r="H136" s="54">
        <v>1750525.42</v>
      </c>
      <c r="I136" s="54">
        <v>4604691.9499999918</v>
      </c>
      <c r="J136" s="54">
        <v>8188547.1100000031</v>
      </c>
      <c r="K136" s="58">
        <f t="shared" si="1"/>
        <v>128.99595030524915</v>
      </c>
    </row>
    <row r="137" spans="1:11" ht="38.25">
      <c r="A137" s="52">
        <v>35702</v>
      </c>
      <c r="B137" s="53" t="s">
        <v>498</v>
      </c>
      <c r="C137" s="54">
        <v>60892</v>
      </c>
      <c r="D137" s="54">
        <v>46608.399999999994</v>
      </c>
      <c r="E137" s="54">
        <v>107500.4</v>
      </c>
      <c r="F137" s="54">
        <v>81204.759999999995</v>
      </c>
      <c r="G137" s="54">
        <v>81204.759999999995</v>
      </c>
      <c r="H137" s="54">
        <v>1624</v>
      </c>
      <c r="I137" s="54">
        <v>0</v>
      </c>
      <c r="J137" s="54">
        <v>26295.64</v>
      </c>
      <c r="K137" s="58">
        <f t="shared" ref="K137:K202" si="2">(F137+G137)/E137*100</f>
        <v>151.07806110488892</v>
      </c>
    </row>
    <row r="138" spans="1:11">
      <c r="A138" s="52">
        <v>35801</v>
      </c>
      <c r="B138" s="53" t="s">
        <v>499</v>
      </c>
      <c r="C138" s="54">
        <v>65220000</v>
      </c>
      <c r="D138" s="54">
        <v>27242638.159999996</v>
      </c>
      <c r="E138" s="54">
        <v>92462638.159999996</v>
      </c>
      <c r="F138" s="54">
        <v>70667586.339999974</v>
      </c>
      <c r="G138" s="54">
        <v>53981895.669999972</v>
      </c>
      <c r="H138" s="54">
        <v>32236799.780000009</v>
      </c>
      <c r="I138" s="54">
        <v>13847819.419999972</v>
      </c>
      <c r="J138" s="54">
        <v>21795051.820000008</v>
      </c>
      <c r="K138" s="58">
        <f t="shared" si="2"/>
        <v>134.81064837702652</v>
      </c>
    </row>
    <row r="139" spans="1:11">
      <c r="A139" s="52">
        <v>35901</v>
      </c>
      <c r="B139" s="53" t="s">
        <v>500</v>
      </c>
      <c r="C139" s="54">
        <v>800850</v>
      </c>
      <c r="D139" s="54">
        <v>2820621.6999999993</v>
      </c>
      <c r="E139" s="54">
        <v>3621471.6999999993</v>
      </c>
      <c r="F139" s="54">
        <v>1226688.74</v>
      </c>
      <c r="G139" s="54">
        <v>1223983.6199999999</v>
      </c>
      <c r="H139" s="54">
        <v>3254.12</v>
      </c>
      <c r="I139" s="54">
        <v>832979.78999999992</v>
      </c>
      <c r="J139" s="54">
        <v>2394782.959999999</v>
      </c>
      <c r="K139" s="58">
        <f t="shared" si="2"/>
        <v>67.67062020669664</v>
      </c>
    </row>
    <row r="140" spans="1:11" ht="38.25">
      <c r="A140" s="52">
        <v>36101</v>
      </c>
      <c r="B140" s="53" t="s">
        <v>501</v>
      </c>
      <c r="C140" s="54">
        <v>41111</v>
      </c>
      <c r="D140" s="54">
        <v>11470706.49</v>
      </c>
      <c r="E140" s="54">
        <v>11511817.49</v>
      </c>
      <c r="F140" s="54">
        <v>10769461.540000001</v>
      </c>
      <c r="G140" s="54">
        <v>10724311.540000001</v>
      </c>
      <c r="H140" s="54">
        <v>0</v>
      </c>
      <c r="I140" s="54">
        <v>1663170.8100000024</v>
      </c>
      <c r="J140" s="54">
        <v>742355.94999999925</v>
      </c>
      <c r="K140" s="58">
        <f t="shared" si="2"/>
        <v>186.71050942799479</v>
      </c>
    </row>
    <row r="141" spans="1:11" ht="25.5">
      <c r="A141" s="52">
        <v>36201</v>
      </c>
      <c r="B141" s="53" t="s">
        <v>502</v>
      </c>
      <c r="C141" s="54">
        <v>636</v>
      </c>
      <c r="D141" s="54">
        <v>3480</v>
      </c>
      <c r="E141" s="54">
        <v>4116</v>
      </c>
      <c r="F141" s="54">
        <v>3480</v>
      </c>
      <c r="G141" s="54">
        <v>3480</v>
      </c>
      <c r="H141" s="54">
        <v>0</v>
      </c>
      <c r="I141" s="54">
        <v>0</v>
      </c>
      <c r="J141" s="54">
        <v>636</v>
      </c>
      <c r="K141" s="58">
        <f t="shared" si="2"/>
        <v>169.09620991253644</v>
      </c>
    </row>
    <row r="142" spans="1:11" ht="38.25">
      <c r="A142" s="52">
        <v>36301</v>
      </c>
      <c r="B142" s="53" t="s">
        <v>503</v>
      </c>
      <c r="C142" s="54">
        <v>89839</v>
      </c>
      <c r="D142" s="54">
        <v>2900</v>
      </c>
      <c r="E142" s="54">
        <v>92739</v>
      </c>
      <c r="F142" s="54">
        <v>2900</v>
      </c>
      <c r="G142" s="54">
        <v>2900</v>
      </c>
      <c r="H142" s="54">
        <v>0</v>
      </c>
      <c r="I142" s="54">
        <v>1160</v>
      </c>
      <c r="J142" s="54">
        <v>89839</v>
      </c>
      <c r="K142" s="58">
        <f t="shared" si="2"/>
        <v>6.2541109996872946</v>
      </c>
    </row>
    <row r="143" spans="1:11">
      <c r="A143" s="52">
        <v>36401</v>
      </c>
      <c r="B143" s="53" t="s">
        <v>504</v>
      </c>
      <c r="C143" s="54">
        <v>41542</v>
      </c>
      <c r="D143" s="54">
        <v>-23369</v>
      </c>
      <c r="E143" s="54">
        <v>18173</v>
      </c>
      <c r="F143" s="54">
        <v>130.5</v>
      </c>
      <c r="G143" s="54">
        <v>130.5</v>
      </c>
      <c r="H143" s="54">
        <v>0</v>
      </c>
      <c r="I143" s="54">
        <v>130.5</v>
      </c>
      <c r="J143" s="54">
        <v>18042.5</v>
      </c>
      <c r="K143" s="58">
        <f t="shared" si="2"/>
        <v>1.4361965553293348</v>
      </c>
    </row>
    <row r="144" spans="1:11" ht="38.25">
      <c r="A144" s="52">
        <v>36601</v>
      </c>
      <c r="B144" s="53" t="s">
        <v>505</v>
      </c>
      <c r="C144" s="54">
        <v>0</v>
      </c>
      <c r="D144" s="54">
        <v>2043756.8</v>
      </c>
      <c r="E144" s="54">
        <v>2043756.8</v>
      </c>
      <c r="F144" s="54">
        <v>1917619.2</v>
      </c>
      <c r="G144" s="54">
        <v>1917619.2</v>
      </c>
      <c r="H144" s="54">
        <v>0</v>
      </c>
      <c r="I144" s="54">
        <v>0</v>
      </c>
      <c r="J144" s="54">
        <v>126137.60000000009</v>
      </c>
      <c r="K144" s="58">
        <f t="shared" si="2"/>
        <v>187.65630039738582</v>
      </c>
    </row>
    <row r="145" spans="1:11">
      <c r="A145" s="52">
        <v>37101</v>
      </c>
      <c r="B145" s="53" t="s">
        <v>506</v>
      </c>
      <c r="C145" s="54">
        <v>3968790</v>
      </c>
      <c r="D145" s="54">
        <v>1964505.5199999996</v>
      </c>
      <c r="E145" s="54">
        <v>5933295.5199999996</v>
      </c>
      <c r="F145" s="54">
        <v>4529543.2799999993</v>
      </c>
      <c r="G145" s="54">
        <v>4418356.2799999993</v>
      </c>
      <c r="H145" s="54">
        <v>141517.35999999999</v>
      </c>
      <c r="I145" s="54">
        <v>1198575.6799999997</v>
      </c>
      <c r="J145" s="54">
        <v>1403752.2400000002</v>
      </c>
      <c r="K145" s="58">
        <f t="shared" si="2"/>
        <v>150.80825706116187</v>
      </c>
    </row>
    <row r="146" spans="1:11">
      <c r="A146" s="52">
        <v>37201</v>
      </c>
      <c r="B146" s="53" t="s">
        <v>507</v>
      </c>
      <c r="C146" s="54">
        <v>294743</v>
      </c>
      <c r="D146" s="54">
        <v>72449.209999999963</v>
      </c>
      <c r="E146" s="54">
        <v>367192.20999999996</v>
      </c>
      <c r="F146" s="54">
        <v>176772.6</v>
      </c>
      <c r="G146" s="54">
        <v>175954.6</v>
      </c>
      <c r="H146" s="54">
        <v>818</v>
      </c>
      <c r="I146" s="54">
        <v>29772.899999999994</v>
      </c>
      <c r="J146" s="54">
        <v>190419.60999999996</v>
      </c>
      <c r="K146" s="58">
        <f t="shared" si="2"/>
        <v>96.060643552323739</v>
      </c>
    </row>
    <row r="147" spans="1:11">
      <c r="A147" s="220">
        <v>37401</v>
      </c>
      <c r="B147" s="221" t="s">
        <v>508</v>
      </c>
      <c r="C147" s="222">
        <v>3663</v>
      </c>
      <c r="D147" s="222">
        <v>-2138</v>
      </c>
      <c r="E147" s="222">
        <v>1525</v>
      </c>
      <c r="F147" s="222">
        <v>0</v>
      </c>
      <c r="G147" s="222">
        <v>0</v>
      </c>
      <c r="H147" s="222">
        <v>0</v>
      </c>
      <c r="I147" s="222">
        <v>0</v>
      </c>
      <c r="J147" s="222">
        <v>1525</v>
      </c>
      <c r="K147" s="223">
        <f t="shared" si="2"/>
        <v>0</v>
      </c>
    </row>
    <row r="148" spans="1:11">
      <c r="A148" s="52">
        <v>37501</v>
      </c>
      <c r="B148" s="53" t="s">
        <v>509</v>
      </c>
      <c r="C148" s="54">
        <v>7261081</v>
      </c>
      <c r="D148" s="54">
        <v>4946778.91</v>
      </c>
      <c r="E148" s="54">
        <v>12207859.91</v>
      </c>
      <c r="F148" s="54">
        <v>9671744.0300000012</v>
      </c>
      <c r="G148" s="54">
        <v>9548944.0300000012</v>
      </c>
      <c r="H148" s="54">
        <v>289449.98</v>
      </c>
      <c r="I148" s="54">
        <v>2209264.0000000009</v>
      </c>
      <c r="J148" s="54">
        <v>2536115.879999999</v>
      </c>
      <c r="K148" s="58">
        <f t="shared" si="2"/>
        <v>157.44518860554325</v>
      </c>
    </row>
    <row r="149" spans="1:11">
      <c r="A149" s="52">
        <v>37502</v>
      </c>
      <c r="B149" s="53" t="s">
        <v>510</v>
      </c>
      <c r="C149" s="54">
        <v>8104410</v>
      </c>
      <c r="D149" s="54">
        <v>4532302.9000000004</v>
      </c>
      <c r="E149" s="54">
        <v>12636712.9</v>
      </c>
      <c r="F149" s="54">
        <v>9592502</v>
      </c>
      <c r="G149" s="54">
        <v>9384862</v>
      </c>
      <c r="H149" s="54">
        <v>304680</v>
      </c>
      <c r="I149" s="54">
        <v>3035570</v>
      </c>
      <c r="J149" s="54">
        <v>3044210.9000000004</v>
      </c>
      <c r="K149" s="58">
        <f t="shared" si="2"/>
        <v>150.17642760563152</v>
      </c>
    </row>
    <row r="150" spans="1:11">
      <c r="A150" s="52">
        <v>37601</v>
      </c>
      <c r="B150" s="53" t="s">
        <v>511</v>
      </c>
      <c r="C150" s="54">
        <v>331371</v>
      </c>
      <c r="D150" s="54">
        <v>-194278</v>
      </c>
      <c r="E150" s="54">
        <v>137093</v>
      </c>
      <c r="F150" s="54">
        <v>37578</v>
      </c>
      <c r="G150" s="54">
        <v>37578</v>
      </c>
      <c r="H150" s="54">
        <v>0</v>
      </c>
      <c r="I150" s="54">
        <v>16660</v>
      </c>
      <c r="J150" s="54">
        <v>99515</v>
      </c>
      <c r="K150" s="58">
        <f t="shared" si="2"/>
        <v>54.821179783066967</v>
      </c>
    </row>
    <row r="151" spans="1:11">
      <c r="A151" s="52">
        <v>37801</v>
      </c>
      <c r="B151" s="53" t="s">
        <v>371</v>
      </c>
      <c r="C151" s="54">
        <v>0</v>
      </c>
      <c r="D151" s="54">
        <v>2320</v>
      </c>
      <c r="E151" s="54">
        <v>2320</v>
      </c>
      <c r="F151" s="54">
        <v>0</v>
      </c>
      <c r="G151" s="54">
        <v>0</v>
      </c>
      <c r="H151" s="54">
        <v>0</v>
      </c>
      <c r="I151" s="54">
        <v>0</v>
      </c>
      <c r="J151" s="54"/>
      <c r="K151" s="58"/>
    </row>
    <row r="152" spans="1:11">
      <c r="A152" s="52">
        <v>37901</v>
      </c>
      <c r="B152" s="53" t="s">
        <v>512</v>
      </c>
      <c r="C152" s="54">
        <v>650389</v>
      </c>
      <c r="D152" s="54">
        <v>-78278.320000000065</v>
      </c>
      <c r="E152" s="54">
        <v>572110.67999999993</v>
      </c>
      <c r="F152" s="54">
        <v>278850.26</v>
      </c>
      <c r="G152" s="54">
        <v>275930.26</v>
      </c>
      <c r="H152" s="54">
        <v>3963</v>
      </c>
      <c r="I152" s="54">
        <v>90571</v>
      </c>
      <c r="J152" s="54">
        <v>293260.41999999993</v>
      </c>
      <c r="K152" s="58">
        <f t="shared" si="2"/>
        <v>96.970837880530397</v>
      </c>
    </row>
    <row r="153" spans="1:11">
      <c r="A153" s="52">
        <v>38101</v>
      </c>
      <c r="B153" s="53" t="s">
        <v>513</v>
      </c>
      <c r="C153" s="54">
        <v>112645</v>
      </c>
      <c r="D153" s="54">
        <v>93610.400000000023</v>
      </c>
      <c r="E153" s="54">
        <v>206255.40000000002</v>
      </c>
      <c r="F153" s="54">
        <v>90164.02</v>
      </c>
      <c r="G153" s="54">
        <v>90164.02</v>
      </c>
      <c r="H153" s="54">
        <v>0</v>
      </c>
      <c r="I153" s="54">
        <v>87038.02</v>
      </c>
      <c r="J153" s="54">
        <v>116091.38000000002</v>
      </c>
      <c r="K153" s="58">
        <f t="shared" si="2"/>
        <v>87.42948790674086</v>
      </c>
    </row>
    <row r="154" spans="1:11">
      <c r="A154" s="52">
        <v>38201</v>
      </c>
      <c r="B154" s="53" t="s">
        <v>514</v>
      </c>
      <c r="C154" s="54">
        <v>24142</v>
      </c>
      <c r="D154" s="54">
        <v>85336.9</v>
      </c>
      <c r="E154" s="54">
        <v>109478.9</v>
      </c>
      <c r="F154" s="54">
        <v>59596.18</v>
      </c>
      <c r="G154" s="54">
        <v>59596.18</v>
      </c>
      <c r="H154" s="54">
        <v>0</v>
      </c>
      <c r="I154" s="54">
        <v>900.90000000000146</v>
      </c>
      <c r="J154" s="54">
        <v>49882.719999999994</v>
      </c>
      <c r="K154" s="58">
        <f t="shared" si="2"/>
        <v>108.87244939435818</v>
      </c>
    </row>
    <row r="155" spans="1:11">
      <c r="A155" s="52">
        <v>38301</v>
      </c>
      <c r="B155" s="53" t="s">
        <v>515</v>
      </c>
      <c r="C155" s="54">
        <v>7678721</v>
      </c>
      <c r="D155" s="54">
        <v>5936717.0199999977</v>
      </c>
      <c r="E155" s="54">
        <v>13615438.019999998</v>
      </c>
      <c r="F155" s="54">
        <v>10448255.959999997</v>
      </c>
      <c r="G155" s="54">
        <v>10395324.029999997</v>
      </c>
      <c r="H155" s="54">
        <v>-35317.570000000007</v>
      </c>
      <c r="I155" s="54">
        <v>3860280.3599999975</v>
      </c>
      <c r="J155" s="54">
        <v>3167182.0600000005</v>
      </c>
      <c r="K155" s="58">
        <f t="shared" si="2"/>
        <v>153.08784013692713</v>
      </c>
    </row>
    <row r="156" spans="1:11">
      <c r="A156" s="52">
        <v>38501</v>
      </c>
      <c r="B156" s="53" t="s">
        <v>516</v>
      </c>
      <c r="C156" s="54">
        <v>18980</v>
      </c>
      <c r="D156" s="54">
        <v>81.200000000000728</v>
      </c>
      <c r="E156" s="54">
        <v>19061.2</v>
      </c>
      <c r="F156" s="54">
        <v>81.2</v>
      </c>
      <c r="G156" s="54">
        <v>81.2</v>
      </c>
      <c r="H156" s="54">
        <v>0</v>
      </c>
      <c r="I156" s="54">
        <v>0</v>
      </c>
      <c r="J156" s="54">
        <v>18980</v>
      </c>
      <c r="K156" s="58">
        <f t="shared" si="2"/>
        <v>0.85199252932659009</v>
      </c>
    </row>
    <row r="157" spans="1:11">
      <c r="A157" s="52">
        <v>39101</v>
      </c>
      <c r="B157" s="53" t="s">
        <v>517</v>
      </c>
      <c r="C157" s="54">
        <v>6411</v>
      </c>
      <c r="D157" s="54">
        <v>43589</v>
      </c>
      <c r="E157" s="54">
        <v>50000</v>
      </c>
      <c r="F157" s="54">
        <v>50000</v>
      </c>
      <c r="G157" s="54">
        <v>50000</v>
      </c>
      <c r="H157" s="54">
        <v>0</v>
      </c>
      <c r="I157" s="54">
        <v>0</v>
      </c>
      <c r="J157" s="54">
        <v>0</v>
      </c>
      <c r="K157" s="58">
        <f t="shared" si="2"/>
        <v>200</v>
      </c>
    </row>
    <row r="158" spans="1:11">
      <c r="A158" s="52">
        <v>39201</v>
      </c>
      <c r="B158" s="53" t="s">
        <v>518</v>
      </c>
      <c r="C158" s="54">
        <v>10500</v>
      </c>
      <c r="D158" s="54">
        <v>101098.05</v>
      </c>
      <c r="E158" s="54">
        <v>111598.05</v>
      </c>
      <c r="F158" s="54">
        <v>33384.870000000003</v>
      </c>
      <c r="G158" s="54">
        <v>33384.870000000003</v>
      </c>
      <c r="H158" s="54">
        <v>-2966.14</v>
      </c>
      <c r="I158" s="54">
        <v>17704.140000000003</v>
      </c>
      <c r="J158" s="54">
        <v>78213.179999999993</v>
      </c>
      <c r="K158" s="58">
        <f t="shared" si="2"/>
        <v>59.830561555511053</v>
      </c>
    </row>
    <row r="159" spans="1:11" ht="25.5">
      <c r="A159" s="52">
        <v>39501</v>
      </c>
      <c r="B159" s="53" t="s">
        <v>519</v>
      </c>
      <c r="C159" s="54">
        <v>0</v>
      </c>
      <c r="D159" s="54">
        <v>8412</v>
      </c>
      <c r="E159" s="54">
        <v>8412</v>
      </c>
      <c r="F159" s="54">
        <v>8412</v>
      </c>
      <c r="G159" s="54">
        <v>8412</v>
      </c>
      <c r="H159" s="54">
        <v>0</v>
      </c>
      <c r="I159" s="54">
        <v>0</v>
      </c>
      <c r="J159" s="54">
        <v>0</v>
      </c>
      <c r="K159" s="58">
        <f t="shared" si="2"/>
        <v>200</v>
      </c>
    </row>
    <row r="160" spans="1:11">
      <c r="A160" s="52">
        <v>39601</v>
      </c>
      <c r="B160" s="53" t="s">
        <v>520</v>
      </c>
      <c r="C160" s="54">
        <v>14685</v>
      </c>
      <c r="D160" s="54">
        <v>25008.990000000005</v>
      </c>
      <c r="E160" s="54">
        <v>39693.990000000005</v>
      </c>
      <c r="F160" s="54">
        <v>5754.4</v>
      </c>
      <c r="G160" s="54">
        <v>5754.4</v>
      </c>
      <c r="H160" s="54">
        <v>0</v>
      </c>
      <c r="I160" s="54">
        <v>0</v>
      </c>
      <c r="J160" s="54">
        <v>33939.590000000004</v>
      </c>
      <c r="K160" s="58">
        <f t="shared" si="2"/>
        <v>28.993809894142657</v>
      </c>
    </row>
    <row r="161" spans="1:11">
      <c r="A161" s="52">
        <v>39901</v>
      </c>
      <c r="B161" s="53" t="s">
        <v>521</v>
      </c>
      <c r="C161" s="54">
        <v>8346482</v>
      </c>
      <c r="D161" s="54">
        <v>-3944001.54</v>
      </c>
      <c r="E161" s="54">
        <v>4402480.46</v>
      </c>
      <c r="F161" s="54">
        <v>3756000</v>
      </c>
      <c r="G161" s="54">
        <v>3062000</v>
      </c>
      <c r="H161" s="54">
        <v>694000</v>
      </c>
      <c r="I161" s="54">
        <v>742000</v>
      </c>
      <c r="J161" s="54">
        <v>646480.46</v>
      </c>
      <c r="K161" s="58">
        <f t="shared" si="2"/>
        <v>154.86724045562261</v>
      </c>
    </row>
    <row r="162" spans="1:11">
      <c r="A162" s="52">
        <v>39903</v>
      </c>
      <c r="B162" s="53" t="s">
        <v>522</v>
      </c>
      <c r="C162" s="54">
        <v>50380000</v>
      </c>
      <c r="D162" s="54">
        <v>48240830.540000007</v>
      </c>
      <c r="E162" s="54">
        <v>98620830.540000007</v>
      </c>
      <c r="F162" s="54">
        <v>68468169.260000005</v>
      </c>
      <c r="G162" s="54">
        <v>39017199.650000006</v>
      </c>
      <c r="H162" s="54">
        <v>29627901.239999998</v>
      </c>
      <c r="I162" s="54">
        <v>-13853628.5</v>
      </c>
      <c r="J162" s="54">
        <v>30152661.280000001</v>
      </c>
      <c r="K162" s="58">
        <f t="shared" si="2"/>
        <v>108.98850508707143</v>
      </c>
    </row>
    <row r="163" spans="1:11">
      <c r="A163" s="52">
        <v>41502</v>
      </c>
      <c r="B163" s="53" t="s">
        <v>523</v>
      </c>
      <c r="C163" s="54">
        <v>0</v>
      </c>
      <c r="D163" s="54">
        <v>154.88999999999999</v>
      </c>
      <c r="E163" s="54">
        <v>154.88999999999999</v>
      </c>
      <c r="F163" s="54">
        <v>0</v>
      </c>
      <c r="G163" s="54">
        <v>0</v>
      </c>
      <c r="H163" s="54">
        <v>0</v>
      </c>
      <c r="I163" s="54">
        <v>0</v>
      </c>
      <c r="J163" s="54">
        <v>154.88999999999999</v>
      </c>
      <c r="K163" s="58">
        <f t="shared" si="2"/>
        <v>0</v>
      </c>
    </row>
    <row r="164" spans="1:11" ht="25.5">
      <c r="A164" s="52">
        <v>43401</v>
      </c>
      <c r="B164" s="53" t="s">
        <v>524</v>
      </c>
      <c r="C164" s="54">
        <v>0</v>
      </c>
      <c r="D164" s="54">
        <v>900000</v>
      </c>
      <c r="E164" s="54">
        <v>900000</v>
      </c>
      <c r="F164" s="54">
        <v>750000</v>
      </c>
      <c r="G164" s="54">
        <v>750000</v>
      </c>
      <c r="H164" s="54">
        <v>0</v>
      </c>
      <c r="I164" s="54">
        <v>750000</v>
      </c>
      <c r="J164" s="54">
        <v>150000</v>
      </c>
      <c r="K164" s="58">
        <v>0</v>
      </c>
    </row>
    <row r="165" spans="1:11">
      <c r="A165" s="52">
        <v>44101</v>
      </c>
      <c r="B165" s="53" t="s">
        <v>525</v>
      </c>
      <c r="C165" s="54">
        <v>579491470</v>
      </c>
      <c r="D165" s="54">
        <v>77493822.339999914</v>
      </c>
      <c r="E165" s="54">
        <v>656985292.33999991</v>
      </c>
      <c r="F165" s="54">
        <v>656963643.49000001</v>
      </c>
      <c r="G165" s="54">
        <v>656963643.49000001</v>
      </c>
      <c r="H165" s="54">
        <v>0</v>
      </c>
      <c r="I165" s="54">
        <v>194924755.25999999</v>
      </c>
      <c r="J165" s="54">
        <v>21648.849999904633</v>
      </c>
      <c r="K165" s="58">
        <f t="shared" si="2"/>
        <v>199.99340963937783</v>
      </c>
    </row>
    <row r="166" spans="1:11" ht="25.5">
      <c r="A166" s="52">
        <v>44105</v>
      </c>
      <c r="B166" s="53" t="s">
        <v>526</v>
      </c>
      <c r="C166" s="54">
        <v>0</v>
      </c>
      <c r="D166" s="54">
        <v>47235.7</v>
      </c>
      <c r="E166" s="54">
        <v>47235.7</v>
      </c>
      <c r="F166" s="54">
        <v>8525.7000000000007</v>
      </c>
      <c r="G166" s="54">
        <v>8525.7000000000007</v>
      </c>
      <c r="H166" s="54">
        <v>0</v>
      </c>
      <c r="I166" s="54">
        <v>0</v>
      </c>
      <c r="J166" s="54">
        <v>38710</v>
      </c>
      <c r="K166" s="58">
        <f t="shared" si="2"/>
        <v>36.098544109645886</v>
      </c>
    </row>
    <row r="167" spans="1:11" ht="38.25">
      <c r="A167" s="52">
        <v>44501</v>
      </c>
      <c r="B167" s="53" t="s">
        <v>370</v>
      </c>
      <c r="C167" s="54">
        <v>0</v>
      </c>
      <c r="D167" s="54">
        <v>2150000</v>
      </c>
      <c r="E167" s="54">
        <v>2150000</v>
      </c>
      <c r="F167" s="54">
        <v>2100000</v>
      </c>
      <c r="G167" s="54">
        <v>2100000</v>
      </c>
      <c r="H167" s="54">
        <v>0</v>
      </c>
      <c r="I167" s="54">
        <v>2100000</v>
      </c>
      <c r="J167" s="54"/>
      <c r="K167" s="58"/>
    </row>
    <row r="168" spans="1:11" ht="25.5">
      <c r="A168" s="52">
        <v>48101</v>
      </c>
      <c r="B168" s="53" t="s">
        <v>527</v>
      </c>
      <c r="C168" s="54">
        <v>0</v>
      </c>
      <c r="D168" s="54">
        <v>85000</v>
      </c>
      <c r="E168" s="54">
        <v>85000</v>
      </c>
      <c r="F168" s="54">
        <v>85000</v>
      </c>
      <c r="G168" s="54">
        <v>85000</v>
      </c>
      <c r="H168" s="54">
        <v>0</v>
      </c>
      <c r="I168" s="54">
        <v>25000</v>
      </c>
      <c r="J168" s="54">
        <v>0</v>
      </c>
      <c r="K168" s="58">
        <f t="shared" si="2"/>
        <v>200</v>
      </c>
    </row>
    <row r="169" spans="1:11">
      <c r="A169" s="52">
        <v>51101</v>
      </c>
      <c r="B169" s="53" t="s">
        <v>528</v>
      </c>
      <c r="C169" s="54">
        <v>23234232</v>
      </c>
      <c r="D169" s="54">
        <v>-18725329.009999998</v>
      </c>
      <c r="E169" s="54">
        <v>4508902.99</v>
      </c>
      <c r="F169" s="54">
        <v>3302422.5900000008</v>
      </c>
      <c r="G169" s="54">
        <v>3276433.9500000007</v>
      </c>
      <c r="H169" s="54">
        <v>-271986.36</v>
      </c>
      <c r="I169" s="54">
        <v>430494.87000000058</v>
      </c>
      <c r="J169" s="54">
        <v>1206480.3999999999</v>
      </c>
      <c r="K169" s="58">
        <f t="shared" si="2"/>
        <v>145.90814117293752</v>
      </c>
    </row>
    <row r="170" spans="1:11">
      <c r="A170" s="52">
        <v>51201</v>
      </c>
      <c r="B170" s="53" t="s">
        <v>529</v>
      </c>
      <c r="C170" s="54">
        <v>0</v>
      </c>
      <c r="D170" s="54">
        <v>546348.4</v>
      </c>
      <c r="E170" s="54">
        <v>546348.4</v>
      </c>
      <c r="F170" s="54">
        <v>485042.4</v>
      </c>
      <c r="G170" s="54">
        <v>485042.4</v>
      </c>
      <c r="H170" s="54">
        <v>0</v>
      </c>
      <c r="I170" s="54">
        <v>58116</v>
      </c>
      <c r="J170" s="54">
        <v>61306</v>
      </c>
      <c r="K170" s="58">
        <f t="shared" si="2"/>
        <v>177.55790993439351</v>
      </c>
    </row>
    <row r="171" spans="1:11">
      <c r="A171" s="220">
        <v>51501</v>
      </c>
      <c r="B171" s="221" t="s">
        <v>539</v>
      </c>
      <c r="C171" s="222">
        <v>28000000</v>
      </c>
      <c r="D171" s="222">
        <v>-16799243.960000001</v>
      </c>
      <c r="E171" s="222">
        <v>11200756.039999999</v>
      </c>
      <c r="F171" s="222">
        <v>3354605.9500000007</v>
      </c>
      <c r="G171" s="222">
        <v>2450725.4600000004</v>
      </c>
      <c r="H171" s="222">
        <v>899410.83000000019</v>
      </c>
      <c r="I171" s="222">
        <v>151901.98000000045</v>
      </c>
      <c r="J171" s="222">
        <v>7846150.089999998</v>
      </c>
      <c r="K171" s="223">
        <f t="shared" si="2"/>
        <v>51.829817462929064</v>
      </c>
    </row>
    <row r="172" spans="1:11" ht="25.5">
      <c r="A172" s="218">
        <v>51901</v>
      </c>
      <c r="B172" s="219" t="s">
        <v>530</v>
      </c>
      <c r="C172" s="54">
        <v>56683227</v>
      </c>
      <c r="D172" s="54">
        <v>-55898544.009999998</v>
      </c>
      <c r="E172" s="54">
        <v>784682.98999999976</v>
      </c>
      <c r="F172" s="54">
        <v>556146.05999999994</v>
      </c>
      <c r="G172" s="54">
        <v>538588.36</v>
      </c>
      <c r="H172" s="54">
        <v>138122.30000000002</v>
      </c>
      <c r="I172" s="54">
        <v>15347.880000000005</v>
      </c>
      <c r="J172" s="54">
        <v>228536.92999999982</v>
      </c>
      <c r="K172" s="58">
        <f t="shared" si="2"/>
        <v>139.51295414215622</v>
      </c>
    </row>
    <row r="173" spans="1:11" ht="25.5">
      <c r="A173" s="52">
        <v>51902</v>
      </c>
      <c r="B173" s="53" t="s">
        <v>531</v>
      </c>
      <c r="C173" s="54">
        <v>0</v>
      </c>
      <c r="D173" s="54">
        <v>284248.49</v>
      </c>
      <c r="E173" s="54">
        <v>284248.49</v>
      </c>
      <c r="F173" s="54">
        <v>0</v>
      </c>
      <c r="G173" s="54">
        <v>0</v>
      </c>
      <c r="H173" s="54">
        <v>0</v>
      </c>
      <c r="I173" s="54">
        <v>0</v>
      </c>
      <c r="J173" s="54">
        <v>284248.49</v>
      </c>
      <c r="K173" s="58">
        <v>0</v>
      </c>
    </row>
    <row r="174" spans="1:11">
      <c r="A174" s="52">
        <v>52101</v>
      </c>
      <c r="B174" s="53" t="s">
        <v>532</v>
      </c>
      <c r="C174" s="54">
        <v>0</v>
      </c>
      <c r="D174" s="54">
        <v>941864.88</v>
      </c>
      <c r="E174" s="54">
        <v>941864.88</v>
      </c>
      <c r="F174" s="54">
        <v>834474.40999999992</v>
      </c>
      <c r="G174" s="54">
        <v>191166.05</v>
      </c>
      <c r="H174" s="54">
        <v>633736.48</v>
      </c>
      <c r="I174" s="54">
        <v>9571.8800000000047</v>
      </c>
      <c r="J174" s="54">
        <v>107390.47000000003</v>
      </c>
      <c r="K174" s="58">
        <f t="shared" si="2"/>
        <v>108.89464951703052</v>
      </c>
    </row>
    <row r="175" spans="1:11">
      <c r="A175" s="52">
        <v>52301</v>
      </c>
      <c r="B175" s="53" t="s">
        <v>533</v>
      </c>
      <c r="C175" s="54">
        <v>0</v>
      </c>
      <c r="D175" s="54">
        <v>24253.61</v>
      </c>
      <c r="E175" s="54">
        <v>24253.61</v>
      </c>
      <c r="F175" s="54">
        <v>13249.99</v>
      </c>
      <c r="G175" s="54">
        <v>5640</v>
      </c>
      <c r="H175" s="54">
        <v>7609.99</v>
      </c>
      <c r="I175" s="54">
        <v>5640</v>
      </c>
      <c r="J175" s="54">
        <v>11003.620000000003</v>
      </c>
      <c r="K175" s="58">
        <f t="shared" si="2"/>
        <v>77.885271512158383</v>
      </c>
    </row>
    <row r="176" spans="1:11" ht="25.5">
      <c r="A176" s="52">
        <v>52901</v>
      </c>
      <c r="B176" s="53" t="s">
        <v>534</v>
      </c>
      <c r="C176" s="54">
        <v>0</v>
      </c>
      <c r="D176" s="54">
        <v>499665.06</v>
      </c>
      <c r="E176" s="54">
        <v>499665.06</v>
      </c>
      <c r="F176" s="54">
        <v>190620.78</v>
      </c>
      <c r="G176" s="54">
        <v>79991.58</v>
      </c>
      <c r="H176" s="54">
        <v>110629.2</v>
      </c>
      <c r="I176" s="54">
        <v>0</v>
      </c>
      <c r="J176" s="54">
        <v>309044.27999999997</v>
      </c>
      <c r="K176" s="58">
        <f t="shared" si="2"/>
        <v>54.15875186469912</v>
      </c>
    </row>
    <row r="177" spans="1:11">
      <c r="A177" s="52">
        <v>53101</v>
      </c>
      <c r="B177" s="53" t="s">
        <v>535</v>
      </c>
      <c r="C177" s="54">
        <v>14000000</v>
      </c>
      <c r="D177" s="54">
        <v>71448857.830000013</v>
      </c>
      <c r="E177" s="54">
        <v>85448857.830000013</v>
      </c>
      <c r="F177" s="54">
        <v>27688572.239999995</v>
      </c>
      <c r="G177" s="54">
        <v>21533420.239999995</v>
      </c>
      <c r="H177" s="54">
        <v>4319640.3900000006</v>
      </c>
      <c r="I177" s="54">
        <v>9554916.4099999946</v>
      </c>
      <c r="J177" s="54">
        <v>57760285.590000018</v>
      </c>
      <c r="K177" s="58">
        <f t="shared" si="2"/>
        <v>57.604037935681774</v>
      </c>
    </row>
    <row r="178" spans="1:11">
      <c r="A178" s="52">
        <v>53201</v>
      </c>
      <c r="B178" s="53" t="s">
        <v>536</v>
      </c>
      <c r="C178" s="54">
        <v>14200000</v>
      </c>
      <c r="D178" s="54">
        <v>-8519627.1699999999</v>
      </c>
      <c r="E178" s="54">
        <v>5680372.8300000001</v>
      </c>
      <c r="F178" s="54">
        <v>1525553.14</v>
      </c>
      <c r="G178" s="54">
        <v>1478901.17</v>
      </c>
      <c r="H178" s="54">
        <v>43027.75</v>
      </c>
      <c r="I178" s="54">
        <v>976035.94</v>
      </c>
      <c r="J178" s="54">
        <v>4154819.6900000004</v>
      </c>
      <c r="K178" s="58">
        <f t="shared" si="2"/>
        <v>52.891850586504539</v>
      </c>
    </row>
    <row r="179" spans="1:11">
      <c r="A179" s="52">
        <v>54101</v>
      </c>
      <c r="B179" s="53" t="s">
        <v>537</v>
      </c>
      <c r="C179" s="54">
        <v>2864000</v>
      </c>
      <c r="D179" s="54">
        <v>14640856.059999995</v>
      </c>
      <c r="E179" s="54">
        <v>17504856.059999995</v>
      </c>
      <c r="F179" s="54">
        <v>12911460.089999998</v>
      </c>
      <c r="G179" s="54">
        <v>8142770.1699999981</v>
      </c>
      <c r="H179" s="54">
        <v>3122039.92</v>
      </c>
      <c r="I179" s="54">
        <v>0</v>
      </c>
      <c r="J179" s="54">
        <v>4593395.9699999969</v>
      </c>
      <c r="K179" s="58">
        <f t="shared" si="2"/>
        <v>120.27651177384205</v>
      </c>
    </row>
    <row r="180" spans="1:11">
      <c r="A180" s="52">
        <v>54201</v>
      </c>
      <c r="B180" s="53" t="s">
        <v>538</v>
      </c>
      <c r="C180" s="54">
        <v>0</v>
      </c>
      <c r="D180" s="54">
        <v>120000.09</v>
      </c>
      <c r="E180" s="54">
        <v>120000.09</v>
      </c>
      <c r="F180" s="54">
        <v>111000.03</v>
      </c>
      <c r="G180" s="54">
        <v>111000.03</v>
      </c>
      <c r="H180" s="54">
        <v>111000.03</v>
      </c>
      <c r="I180" s="54">
        <v>0</v>
      </c>
      <c r="J180" s="54">
        <v>9000.0599999999977</v>
      </c>
      <c r="K180" s="58">
        <f t="shared" si="2"/>
        <v>184.99991125006656</v>
      </c>
    </row>
    <row r="181" spans="1:11">
      <c r="A181" s="52">
        <v>54901</v>
      </c>
      <c r="B181" s="53" t="s">
        <v>325</v>
      </c>
      <c r="C181" s="54">
        <v>0</v>
      </c>
      <c r="D181" s="54">
        <v>464</v>
      </c>
      <c r="E181" s="54">
        <v>464</v>
      </c>
      <c r="F181" s="54">
        <v>0</v>
      </c>
      <c r="G181" s="54">
        <v>0</v>
      </c>
      <c r="H181" s="54">
        <v>0</v>
      </c>
      <c r="I181" s="54">
        <v>0</v>
      </c>
      <c r="J181" s="54">
        <v>464</v>
      </c>
      <c r="K181" s="58">
        <f t="shared" si="2"/>
        <v>0</v>
      </c>
    </row>
    <row r="182" spans="1:11">
      <c r="A182" s="52">
        <v>56101</v>
      </c>
      <c r="B182" s="53" t="s">
        <v>326</v>
      </c>
      <c r="C182" s="54">
        <v>0</v>
      </c>
      <c r="D182" s="54">
        <v>46779.12</v>
      </c>
      <c r="E182" s="54">
        <v>46779.12</v>
      </c>
      <c r="F182" s="54">
        <v>46372.160000000003</v>
      </c>
      <c r="G182" s="54">
        <v>46372.160000000003</v>
      </c>
      <c r="H182" s="54">
        <v>-46372.160000000003</v>
      </c>
      <c r="I182" s="54">
        <v>46372.160000000003</v>
      </c>
      <c r="J182" s="54">
        <v>406.95999999999913</v>
      </c>
      <c r="K182" s="58">
        <f t="shared" si="2"/>
        <v>198.26007842815343</v>
      </c>
    </row>
    <row r="183" spans="1:11">
      <c r="A183" s="52">
        <v>56201</v>
      </c>
      <c r="B183" s="53" t="s">
        <v>327</v>
      </c>
      <c r="C183" s="54">
        <v>0</v>
      </c>
      <c r="D183" s="54">
        <v>2761362.87</v>
      </c>
      <c r="E183" s="54">
        <v>2761362.87</v>
      </c>
      <c r="F183" s="54">
        <v>821436.62</v>
      </c>
      <c r="G183" s="54">
        <v>821436.62</v>
      </c>
      <c r="H183" s="54">
        <v>-1852021.2</v>
      </c>
      <c r="I183" s="54">
        <v>321259.23</v>
      </c>
      <c r="J183" s="54">
        <v>1939926.25</v>
      </c>
      <c r="K183" s="58">
        <f t="shared" si="2"/>
        <v>59.495014503472333</v>
      </c>
    </row>
    <row r="184" spans="1:11">
      <c r="A184" s="52">
        <v>56301</v>
      </c>
      <c r="B184" s="53" t="s">
        <v>359</v>
      </c>
      <c r="C184" s="54">
        <v>0</v>
      </c>
      <c r="D184" s="54">
        <v>7272.16</v>
      </c>
      <c r="E184" s="54">
        <v>7272.16</v>
      </c>
      <c r="F184" s="54">
        <v>7272.16</v>
      </c>
      <c r="G184" s="54">
        <v>7272.16</v>
      </c>
      <c r="H184" s="54">
        <v>0</v>
      </c>
      <c r="I184" s="54">
        <v>0</v>
      </c>
      <c r="J184" s="54">
        <v>0</v>
      </c>
      <c r="K184" s="58">
        <f t="shared" si="2"/>
        <v>200</v>
      </c>
    </row>
    <row r="185" spans="1:11" ht="25.5">
      <c r="A185" s="52">
        <v>56401</v>
      </c>
      <c r="B185" s="53" t="s">
        <v>328</v>
      </c>
      <c r="C185" s="54">
        <v>0</v>
      </c>
      <c r="D185" s="54">
        <v>2925463.6599999997</v>
      </c>
      <c r="E185" s="54">
        <v>2925463.6599999997</v>
      </c>
      <c r="F185" s="54">
        <v>2597661.06</v>
      </c>
      <c r="G185" s="54">
        <v>2597661.06</v>
      </c>
      <c r="H185" s="54">
        <v>-37092.25</v>
      </c>
      <c r="I185" s="54">
        <v>334619.21999999927</v>
      </c>
      <c r="J185" s="54">
        <v>327802.59999999963</v>
      </c>
      <c r="K185" s="58">
        <f t="shared" si="2"/>
        <v>177.58969940511929</v>
      </c>
    </row>
    <row r="186" spans="1:11" ht="25.5">
      <c r="A186" s="52">
        <v>56501</v>
      </c>
      <c r="B186" s="53" t="s">
        <v>329</v>
      </c>
      <c r="C186" s="54">
        <v>0</v>
      </c>
      <c r="D186" s="54">
        <v>397012.02</v>
      </c>
      <c r="E186" s="54">
        <v>397012.02</v>
      </c>
      <c r="F186" s="54">
        <v>324241.43</v>
      </c>
      <c r="G186" s="54">
        <v>87005.23</v>
      </c>
      <c r="H186" s="54">
        <v>162369.70999999996</v>
      </c>
      <c r="I186" s="54">
        <v>74866.489999999991</v>
      </c>
      <c r="J186" s="54">
        <v>72770.59000000004</v>
      </c>
      <c r="K186" s="58">
        <f t="shared" si="2"/>
        <v>103.58544308053948</v>
      </c>
    </row>
    <row r="187" spans="1:11" ht="25.5">
      <c r="A187" s="220">
        <v>56601</v>
      </c>
      <c r="B187" s="221" t="s">
        <v>540</v>
      </c>
      <c r="C187" s="222">
        <v>0</v>
      </c>
      <c r="D187" s="222">
        <v>136309.49</v>
      </c>
      <c r="E187" s="222">
        <v>136309.49</v>
      </c>
      <c r="F187" s="222">
        <v>112269.36000000002</v>
      </c>
      <c r="G187" s="222">
        <v>10054.700000000001</v>
      </c>
      <c r="H187" s="222">
        <v>102214.66000000002</v>
      </c>
      <c r="I187" s="222">
        <v>7479.5000000000009</v>
      </c>
      <c r="J187" s="222">
        <v>24040.129999999972</v>
      </c>
      <c r="K187" s="223">
        <f t="shared" si="2"/>
        <v>89.739944005366041</v>
      </c>
    </row>
    <row r="188" spans="1:11">
      <c r="A188" s="52">
        <v>56701</v>
      </c>
      <c r="B188" s="53" t="s">
        <v>330</v>
      </c>
      <c r="C188" s="54">
        <v>0</v>
      </c>
      <c r="D188" s="54">
        <v>31004.819999999996</v>
      </c>
      <c r="E188" s="54">
        <v>31004.819999999996</v>
      </c>
      <c r="F188" s="54">
        <v>6288.34</v>
      </c>
      <c r="G188" s="54">
        <v>6288.34</v>
      </c>
      <c r="H188" s="54">
        <v>0</v>
      </c>
      <c r="I188" s="54">
        <v>6288.34</v>
      </c>
      <c r="J188" s="54">
        <v>24716.479999999996</v>
      </c>
      <c r="K188" s="58">
        <f t="shared" si="2"/>
        <v>40.563628493892246</v>
      </c>
    </row>
    <row r="189" spans="1:11">
      <c r="A189" s="52">
        <v>56702</v>
      </c>
      <c r="B189" s="53" t="s">
        <v>331</v>
      </c>
      <c r="C189" s="54">
        <v>0</v>
      </c>
      <c r="D189" s="54">
        <v>78000</v>
      </c>
      <c r="E189" s="54">
        <v>78000</v>
      </c>
      <c r="F189" s="54">
        <v>78000.01999999999</v>
      </c>
      <c r="G189" s="54">
        <v>78000.01999999999</v>
      </c>
      <c r="H189" s="54">
        <v>0</v>
      </c>
      <c r="I189" s="54">
        <v>0</v>
      </c>
      <c r="J189" s="54">
        <v>-1.9999999989522621E-2</v>
      </c>
      <c r="K189" s="58">
        <f t="shared" si="2"/>
        <v>200.00005128205126</v>
      </c>
    </row>
    <row r="190" spans="1:11" ht="25.5">
      <c r="A190" s="52">
        <v>56901</v>
      </c>
      <c r="B190" s="53" t="s">
        <v>360</v>
      </c>
      <c r="C190" s="54">
        <v>0</v>
      </c>
      <c r="D190" s="54">
        <v>1347284.03</v>
      </c>
      <c r="E190" s="54">
        <v>1347284.03</v>
      </c>
      <c r="F190" s="54">
        <v>0</v>
      </c>
      <c r="G190" s="54">
        <v>0</v>
      </c>
      <c r="H190" s="54">
        <v>0</v>
      </c>
      <c r="I190" s="54">
        <v>0</v>
      </c>
      <c r="J190" s="54">
        <v>1347284.03</v>
      </c>
      <c r="K190" s="58">
        <f t="shared" si="2"/>
        <v>0</v>
      </c>
    </row>
    <row r="191" spans="1:11">
      <c r="A191" s="52">
        <v>56902</v>
      </c>
      <c r="B191" s="53" t="s">
        <v>332</v>
      </c>
      <c r="C191" s="54">
        <v>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8">
        <v>0</v>
      </c>
    </row>
    <row r="192" spans="1:11">
      <c r="A192" s="52">
        <v>59101</v>
      </c>
      <c r="B192" s="53" t="s">
        <v>333</v>
      </c>
      <c r="C192" s="54">
        <v>0</v>
      </c>
      <c r="D192" s="54">
        <v>3343413.12</v>
      </c>
      <c r="E192" s="54">
        <v>3343413.12</v>
      </c>
      <c r="F192" s="54">
        <v>1540554.61</v>
      </c>
      <c r="G192" s="54">
        <v>1540554.61</v>
      </c>
      <c r="H192" s="54">
        <v>0</v>
      </c>
      <c r="I192" s="54">
        <v>552767.54000000015</v>
      </c>
      <c r="J192" s="54">
        <v>1802858.51</v>
      </c>
      <c r="K192" s="58">
        <f t="shared" si="2"/>
        <v>92.154606966428361</v>
      </c>
    </row>
    <row r="193" spans="1:11" ht="25.5">
      <c r="A193" s="52">
        <v>59801</v>
      </c>
      <c r="B193" s="53" t="s">
        <v>361</v>
      </c>
      <c r="C193" s="54">
        <v>0</v>
      </c>
      <c r="D193" s="54">
        <v>29000</v>
      </c>
      <c r="E193" s="54">
        <v>29000</v>
      </c>
      <c r="F193" s="54">
        <v>0</v>
      </c>
      <c r="G193" s="54">
        <v>0</v>
      </c>
      <c r="H193" s="54">
        <v>0</v>
      </c>
      <c r="I193" s="54">
        <v>0</v>
      </c>
      <c r="J193" s="54">
        <v>29000</v>
      </c>
      <c r="K193" s="58">
        <f t="shared" si="2"/>
        <v>0</v>
      </c>
    </row>
    <row r="194" spans="1:11">
      <c r="A194" s="218">
        <v>61201</v>
      </c>
      <c r="B194" s="219" t="s">
        <v>334</v>
      </c>
      <c r="C194" s="54">
        <v>86985114</v>
      </c>
      <c r="D194" s="54">
        <v>-86638328.790000007</v>
      </c>
      <c r="E194" s="54">
        <v>346785.20999999996</v>
      </c>
      <c r="F194" s="54">
        <v>0</v>
      </c>
      <c r="G194" s="54">
        <v>0</v>
      </c>
      <c r="H194" s="54">
        <v>0</v>
      </c>
      <c r="I194" s="54">
        <v>0</v>
      </c>
      <c r="J194" s="54">
        <v>346785.20999999996</v>
      </c>
      <c r="K194" s="58">
        <f t="shared" si="2"/>
        <v>0</v>
      </c>
    </row>
    <row r="195" spans="1:11">
      <c r="A195" s="52">
        <v>61203</v>
      </c>
      <c r="B195" s="53" t="s">
        <v>335</v>
      </c>
      <c r="C195" s="54">
        <v>0</v>
      </c>
      <c r="D195" s="54">
        <v>24821786.079999998</v>
      </c>
      <c r="E195" s="54">
        <v>24821786.079999998</v>
      </c>
      <c r="F195" s="54">
        <v>11616532.17</v>
      </c>
      <c r="G195" s="54">
        <v>10310013.140000001</v>
      </c>
      <c r="H195" s="54">
        <v>0</v>
      </c>
      <c r="I195" s="54">
        <v>3154017.5700000003</v>
      </c>
      <c r="J195" s="54">
        <v>13205253.909999996</v>
      </c>
      <c r="K195" s="58">
        <f t="shared" si="2"/>
        <v>88.335888639646214</v>
      </c>
    </row>
    <row r="196" spans="1:11">
      <c r="A196" s="52">
        <v>61205</v>
      </c>
      <c r="B196" s="53" t="s">
        <v>336</v>
      </c>
      <c r="C196" s="54">
        <v>0</v>
      </c>
      <c r="D196" s="54">
        <v>283252.94</v>
      </c>
      <c r="E196" s="54">
        <v>283252.94</v>
      </c>
      <c r="F196" s="54">
        <v>0</v>
      </c>
      <c r="G196" s="54">
        <v>0</v>
      </c>
      <c r="H196" s="54">
        <v>0</v>
      </c>
      <c r="I196" s="54">
        <v>0</v>
      </c>
      <c r="J196" s="54">
        <v>283252.94</v>
      </c>
      <c r="K196" s="58">
        <f t="shared" si="2"/>
        <v>0</v>
      </c>
    </row>
    <row r="197" spans="1:11">
      <c r="A197" s="52">
        <v>61207</v>
      </c>
      <c r="B197" s="53" t="s">
        <v>337</v>
      </c>
      <c r="C197" s="54">
        <v>0</v>
      </c>
      <c r="D197" s="54">
        <v>236668.31</v>
      </c>
      <c r="E197" s="54">
        <v>236668.31</v>
      </c>
      <c r="F197" s="54">
        <v>213092.47</v>
      </c>
      <c r="G197" s="54">
        <v>213092.47</v>
      </c>
      <c r="H197" s="54">
        <v>0</v>
      </c>
      <c r="I197" s="54">
        <v>0</v>
      </c>
      <c r="J197" s="54">
        <v>23575.839999999997</v>
      </c>
      <c r="K197" s="58">
        <f t="shared" si="2"/>
        <v>180.07689326889604</v>
      </c>
    </row>
    <row r="198" spans="1:11" ht="25.5">
      <c r="A198" s="52">
        <v>61210</v>
      </c>
      <c r="B198" s="53" t="s">
        <v>338</v>
      </c>
      <c r="C198" s="54">
        <v>0</v>
      </c>
      <c r="D198" s="54">
        <v>44762146.469999999</v>
      </c>
      <c r="E198" s="54">
        <v>44762146.469999999</v>
      </c>
      <c r="F198" s="54">
        <v>28040675.809999995</v>
      </c>
      <c r="G198" s="54">
        <v>27520889.319999997</v>
      </c>
      <c r="H198" s="54">
        <v>345587.08999999997</v>
      </c>
      <c r="I198" s="54">
        <v>4851548.799999997</v>
      </c>
      <c r="J198" s="54">
        <v>16721470.66</v>
      </c>
      <c r="K198" s="58">
        <f t="shared" si="2"/>
        <v>124.1262305578618</v>
      </c>
    </row>
    <row r="199" spans="1:11" ht="25.5">
      <c r="A199" s="52">
        <v>61222</v>
      </c>
      <c r="B199" s="53" t="s">
        <v>339</v>
      </c>
      <c r="C199" s="54">
        <v>0</v>
      </c>
      <c r="D199" s="54">
        <v>2357807.6800000002</v>
      </c>
      <c r="E199" s="54">
        <v>2357807.6800000002</v>
      </c>
      <c r="F199" s="54">
        <v>0</v>
      </c>
      <c r="G199" s="54">
        <v>0</v>
      </c>
      <c r="H199" s="54">
        <v>0</v>
      </c>
      <c r="I199" s="54">
        <v>0</v>
      </c>
      <c r="J199" s="54">
        <v>2357807.6800000002</v>
      </c>
      <c r="K199" s="58">
        <f t="shared" si="2"/>
        <v>0</v>
      </c>
    </row>
    <row r="200" spans="1:11" ht="25.5">
      <c r="A200" s="52">
        <v>61303</v>
      </c>
      <c r="B200" s="53" t="s">
        <v>340</v>
      </c>
      <c r="C200" s="54">
        <v>0</v>
      </c>
      <c r="D200" s="54">
        <v>181974.8</v>
      </c>
      <c r="E200" s="54">
        <v>181974.8</v>
      </c>
      <c r="F200" s="54">
        <v>0</v>
      </c>
      <c r="G200" s="54">
        <v>0</v>
      </c>
      <c r="H200" s="54">
        <v>0</v>
      </c>
      <c r="I200" s="54">
        <v>0</v>
      </c>
      <c r="J200" s="54">
        <v>181974.8</v>
      </c>
      <c r="K200" s="58">
        <f t="shared" si="2"/>
        <v>0</v>
      </c>
    </row>
    <row r="201" spans="1:11">
      <c r="A201" s="52">
        <v>62201</v>
      </c>
      <c r="B201" s="53" t="s">
        <v>334</v>
      </c>
      <c r="C201" s="54">
        <v>0</v>
      </c>
      <c r="D201" s="54">
        <v>60286079.460000001</v>
      </c>
      <c r="E201" s="54">
        <v>60286079.460000001</v>
      </c>
      <c r="F201" s="54">
        <v>36743637.239999995</v>
      </c>
      <c r="G201" s="54">
        <v>35692449.449999996</v>
      </c>
      <c r="H201" s="54">
        <v>1877453.26</v>
      </c>
      <c r="I201" s="54">
        <v>1889851.2499999925</v>
      </c>
      <c r="J201" s="54">
        <v>23542442.220000006</v>
      </c>
      <c r="K201" s="58">
        <f t="shared" si="2"/>
        <v>120.15391834869867</v>
      </c>
    </row>
    <row r="202" spans="1:11">
      <c r="A202" s="52">
        <v>62202</v>
      </c>
      <c r="B202" s="53" t="s">
        <v>341</v>
      </c>
      <c r="C202" s="54">
        <v>0</v>
      </c>
      <c r="D202" s="54">
        <v>42235116.560000002</v>
      </c>
      <c r="E202" s="54">
        <v>42235116.560000002</v>
      </c>
      <c r="F202" s="54">
        <v>9327643.0100000016</v>
      </c>
      <c r="G202" s="54">
        <v>9023594.0900000017</v>
      </c>
      <c r="H202" s="54">
        <v>102212.27000000005</v>
      </c>
      <c r="I202" s="54">
        <v>4687140.3200000012</v>
      </c>
      <c r="J202" s="54">
        <v>32907473.549999997</v>
      </c>
      <c r="K202" s="58">
        <f t="shared" si="2"/>
        <v>43.450186940836048</v>
      </c>
    </row>
    <row r="203" spans="1:11">
      <c r="A203" s="52">
        <v>62203</v>
      </c>
      <c r="B203" s="53" t="s">
        <v>335</v>
      </c>
      <c r="C203" s="54">
        <v>0</v>
      </c>
      <c r="D203" s="54">
        <v>77869726.930000007</v>
      </c>
      <c r="E203" s="54">
        <v>77869726.930000007</v>
      </c>
      <c r="F203" s="54">
        <v>30189063.07</v>
      </c>
      <c r="G203" s="54">
        <v>26206730.190000001</v>
      </c>
      <c r="H203" s="54">
        <v>8127503.8499999996</v>
      </c>
      <c r="I203" s="54">
        <v>6184563.9100000001</v>
      </c>
      <c r="J203" s="54">
        <v>47680663.860000014</v>
      </c>
      <c r="K203" s="58">
        <f t="shared" ref="K203:K204" si="3">(F203+G203)/E203*100</f>
        <v>72.42325802772659</v>
      </c>
    </row>
    <row r="204" spans="1:11">
      <c r="A204" s="52">
        <v>62207</v>
      </c>
      <c r="B204" s="53" t="s">
        <v>337</v>
      </c>
      <c r="C204" s="54">
        <v>0</v>
      </c>
      <c r="D204" s="54">
        <v>201134</v>
      </c>
      <c r="E204" s="54">
        <v>201134</v>
      </c>
      <c r="F204" s="54">
        <v>0</v>
      </c>
      <c r="G204" s="54">
        <v>0</v>
      </c>
      <c r="H204" s="54">
        <v>0</v>
      </c>
      <c r="I204" s="54">
        <v>0</v>
      </c>
      <c r="J204" s="54">
        <v>201134</v>
      </c>
      <c r="K204" s="58">
        <f t="shared" si="3"/>
        <v>0</v>
      </c>
    </row>
    <row r="205" spans="1:11" ht="25.5">
      <c r="A205" s="52">
        <v>62210</v>
      </c>
      <c r="B205" s="53" t="s">
        <v>338</v>
      </c>
      <c r="C205" s="54">
        <v>0</v>
      </c>
      <c r="D205" s="54">
        <v>2800000</v>
      </c>
      <c r="E205" s="54">
        <v>2800000</v>
      </c>
      <c r="F205" s="54">
        <v>1315039.82</v>
      </c>
      <c r="G205" s="54">
        <v>1012492.98</v>
      </c>
      <c r="H205" s="54">
        <v>302546.84000000003</v>
      </c>
      <c r="I205" s="54">
        <v>122029.82999999996</v>
      </c>
      <c r="J205" s="54">
        <v>1484960.1800000002</v>
      </c>
      <c r="K205" s="58">
        <f t="shared" ref="K205" si="4">(F205+G205)/E205*100</f>
        <v>83.126171428571425</v>
      </c>
    </row>
    <row r="206" spans="1:11" s="57" customFormat="1">
      <c r="A206" s="55"/>
      <c r="B206" s="18"/>
      <c r="C206" s="56">
        <f t="shared" ref="C206:J206" si="5">SUM(C9:C205)</f>
        <v>3640277797.9999995</v>
      </c>
      <c r="D206" s="56">
        <f t="shared" si="5"/>
        <v>1037458089.6100001</v>
      </c>
      <c r="E206" s="56">
        <f t="shared" si="5"/>
        <v>4677735887.6099987</v>
      </c>
      <c r="F206" s="56">
        <f t="shared" si="5"/>
        <v>3896029145.7199993</v>
      </c>
      <c r="G206" s="56">
        <f t="shared" si="5"/>
        <v>3598408616.6799994</v>
      </c>
      <c r="H206" s="56">
        <f t="shared" si="5"/>
        <v>168808977.93999997</v>
      </c>
      <c r="I206" s="56">
        <f t="shared" si="5"/>
        <v>1100234076.7699997</v>
      </c>
      <c r="J206" s="56">
        <f t="shared" si="5"/>
        <v>781654421.88999975</v>
      </c>
      <c r="K206" s="59">
        <f>(F206+G206)/E206*100</f>
        <v>160.21506862434555</v>
      </c>
    </row>
    <row r="209" spans="3:3">
      <c r="C209" s="196"/>
    </row>
    <row r="210" spans="3:3">
      <c r="C210" s="196"/>
    </row>
  </sheetData>
  <mergeCells count="5">
    <mergeCell ref="A2:K2"/>
    <mergeCell ref="A3:K3"/>
    <mergeCell ref="A4:K4"/>
    <mergeCell ref="A5:K5"/>
    <mergeCell ref="A6:K6"/>
  </mergeCells>
  <printOptions horizontalCentered="1"/>
  <pageMargins left="0.27559055118110237" right="0.27559055118110237" top="0.44" bottom="0.37" header="0.31496062992125984" footer="0.15748031496062992"/>
  <pageSetup scale="9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tabColor rgb="FFFFFF00"/>
    <pageSetUpPr fitToPage="1"/>
  </sheetPr>
  <dimension ref="A1:I11"/>
  <sheetViews>
    <sheetView workbookViewId="0">
      <pane ySplit="8" topLeftCell="A9" activePane="bottomLeft" state="frozen"/>
      <selection activeCell="E19" sqref="E19"/>
      <selection pane="bottomLeft" activeCell="E19" sqref="E19"/>
    </sheetView>
  </sheetViews>
  <sheetFormatPr baseColWidth="10" defaultRowHeight="12.75"/>
  <cols>
    <col min="1" max="1" width="19.42578125" style="48" customWidth="1"/>
    <col min="2" max="2" width="17.7109375" style="48" bestFit="1" customWidth="1"/>
    <col min="3" max="4" width="17.5703125" style="48" bestFit="1" customWidth="1"/>
    <col min="5" max="5" width="15.85546875" style="48" bestFit="1" customWidth="1"/>
    <col min="6" max="6" width="17.5703125" style="48" bestFit="1" customWidth="1"/>
    <col min="7" max="7" width="15.5703125" style="48" bestFit="1" customWidth="1"/>
    <col min="8" max="8" width="17" style="48" bestFit="1" customWidth="1"/>
    <col min="9" max="9" width="12.140625" style="48" customWidth="1"/>
    <col min="10" max="16384" width="11.42578125" style="48"/>
  </cols>
  <sheetData>
    <row r="1" spans="1:9" s="101" customFormat="1" ht="15.75">
      <c r="A1" s="171"/>
      <c r="B1" s="171"/>
      <c r="C1" s="171"/>
      <c r="D1" s="171"/>
      <c r="E1" s="171"/>
      <c r="F1" s="200"/>
      <c r="G1" s="200"/>
      <c r="H1" s="171"/>
      <c r="I1" s="100" t="s">
        <v>265</v>
      </c>
    </row>
    <row r="2" spans="1:9" s="99" customFormat="1" ht="15.75">
      <c r="A2" s="486" t="s">
        <v>27</v>
      </c>
      <c r="B2" s="486"/>
      <c r="C2" s="486"/>
      <c r="D2" s="486"/>
      <c r="E2" s="486"/>
      <c r="F2" s="486"/>
      <c r="G2" s="486"/>
      <c r="H2" s="486"/>
      <c r="I2" s="486"/>
    </row>
    <row r="3" spans="1:9" s="101" customFormat="1" ht="15.75">
      <c r="A3" s="486" t="s">
        <v>20</v>
      </c>
      <c r="B3" s="486"/>
      <c r="C3" s="486"/>
      <c r="D3" s="486"/>
      <c r="E3" s="486"/>
      <c r="F3" s="486"/>
      <c r="G3" s="486"/>
      <c r="H3" s="486"/>
      <c r="I3" s="486"/>
    </row>
    <row r="4" spans="1:9" s="101" customFormat="1" ht="15.75">
      <c r="A4" s="486" t="s">
        <v>266</v>
      </c>
      <c r="B4" s="486"/>
      <c r="C4" s="486"/>
      <c r="D4" s="486"/>
      <c r="E4" s="486"/>
      <c r="F4" s="486"/>
      <c r="G4" s="486"/>
      <c r="H4" s="486"/>
      <c r="I4" s="486"/>
    </row>
    <row r="5" spans="1:9" s="101" customFormat="1" ht="15.75">
      <c r="A5" s="486" t="s">
        <v>261</v>
      </c>
      <c r="B5" s="486"/>
      <c r="C5" s="486"/>
      <c r="D5" s="486"/>
      <c r="E5" s="486"/>
      <c r="F5" s="486"/>
      <c r="G5" s="486"/>
      <c r="H5" s="486"/>
      <c r="I5" s="486"/>
    </row>
    <row r="6" spans="1:9" s="101" customFormat="1" ht="15.75">
      <c r="A6" s="486" t="s">
        <v>368</v>
      </c>
      <c r="B6" s="486"/>
      <c r="C6" s="486"/>
      <c r="D6" s="486"/>
      <c r="E6" s="486"/>
      <c r="F6" s="486"/>
      <c r="G6" s="486"/>
      <c r="H6" s="486"/>
      <c r="I6" s="486"/>
    </row>
    <row r="7" spans="1:9" s="175" customFormat="1" ht="15.75">
      <c r="A7" s="173"/>
      <c r="B7" s="174"/>
      <c r="C7" s="174"/>
      <c r="D7" s="174"/>
      <c r="E7" s="174"/>
      <c r="F7" s="174"/>
      <c r="G7" s="174"/>
      <c r="H7" s="174"/>
      <c r="I7" s="100" t="s">
        <v>369</v>
      </c>
    </row>
    <row r="8" spans="1:9" s="18" customFormat="1" ht="38.25">
      <c r="A8" s="38" t="s">
        <v>11</v>
      </c>
      <c r="B8" s="91" t="s">
        <v>65</v>
      </c>
      <c r="C8" s="91" t="s">
        <v>22</v>
      </c>
      <c r="D8" s="91" t="s">
        <v>66</v>
      </c>
      <c r="E8" s="203" t="s">
        <v>362</v>
      </c>
      <c r="F8" s="203" t="s">
        <v>363</v>
      </c>
      <c r="G8" s="207" t="s">
        <v>364</v>
      </c>
      <c r="H8" s="207" t="s">
        <v>351</v>
      </c>
      <c r="I8" s="91" t="s">
        <v>148</v>
      </c>
    </row>
    <row r="9" spans="1:9" ht="25.5" customHeight="1">
      <c r="A9" s="40" t="s">
        <v>151</v>
      </c>
      <c r="B9" s="172">
        <v>3414311224.9999986</v>
      </c>
      <c r="C9" s="172">
        <v>868394009.59999442</v>
      </c>
      <c r="D9" s="172">
        <v>4282705234.6099939</v>
      </c>
      <c r="E9" s="172">
        <v>3722076218.6900005</v>
      </c>
      <c r="F9" s="172">
        <v>3444941030.7300005</v>
      </c>
      <c r="G9" s="172">
        <v>150611345.34000003</v>
      </c>
      <c r="H9" s="172">
        <v>1066799247.6400003</v>
      </c>
      <c r="I9" s="172">
        <f>D9-E9</f>
        <v>560629015.9199934</v>
      </c>
    </row>
    <row r="10" spans="1:9" ht="25.5" customHeight="1">
      <c r="A10" s="206" t="s">
        <v>152</v>
      </c>
      <c r="B10" s="209">
        <v>225966573</v>
      </c>
      <c r="C10" s="209">
        <v>169064079.99999991</v>
      </c>
      <c r="D10" s="209">
        <v>395030652.99999988</v>
      </c>
      <c r="E10" s="209">
        <v>173952927.02999997</v>
      </c>
      <c r="F10" s="209">
        <v>153467585.94999996</v>
      </c>
      <c r="G10" s="209">
        <v>18197632.600000001</v>
      </c>
      <c r="H10" s="209">
        <v>33434829.119999938</v>
      </c>
      <c r="I10" s="209">
        <f>D10-E10</f>
        <v>221077725.96999991</v>
      </c>
    </row>
    <row r="11" spans="1:9" s="18" customFormat="1" ht="25.5" customHeight="1">
      <c r="A11" s="91" t="s">
        <v>26</v>
      </c>
      <c r="B11" s="45">
        <f t="shared" ref="B11:H11" si="0">SUM(B9:B10)</f>
        <v>3640277797.9999986</v>
      </c>
      <c r="C11" s="45">
        <f t="shared" si="0"/>
        <v>1037458089.5999943</v>
      </c>
      <c r="D11" s="45">
        <f t="shared" si="0"/>
        <v>4677735887.6099939</v>
      </c>
      <c r="E11" s="45">
        <f t="shared" si="0"/>
        <v>3896029145.7200003</v>
      </c>
      <c r="F11" s="45">
        <f>SUM(F9:F10)</f>
        <v>3598408616.6800003</v>
      </c>
      <c r="G11" s="45">
        <f t="shared" si="0"/>
        <v>168808977.94000003</v>
      </c>
      <c r="H11" s="45">
        <f t="shared" si="0"/>
        <v>1100234076.7600002</v>
      </c>
      <c r="I11" s="45">
        <f>SUM(I9:I10)</f>
        <v>781706741.88999331</v>
      </c>
    </row>
  </sheetData>
  <mergeCells count="5">
    <mergeCell ref="A2:I2"/>
    <mergeCell ref="A3:I3"/>
    <mergeCell ref="A4:I4"/>
    <mergeCell ref="A5:I5"/>
    <mergeCell ref="A6:I6"/>
  </mergeCells>
  <printOptions horizontalCentered="1"/>
  <pageMargins left="0.27559055118110237" right="0.27559055118110237" top="0.74803149606299213" bottom="0.74803149606299213" header="0.31496062992125984" footer="0.31496062992125984"/>
  <pageSetup scale="8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rgb="FFFFFF00"/>
  </sheetPr>
  <dimension ref="A1:J171"/>
  <sheetViews>
    <sheetView topLeftCell="A156" zoomScaleSheetLayoutView="100" workbookViewId="0">
      <selection activeCell="I163" sqref="I163"/>
    </sheetView>
  </sheetViews>
  <sheetFormatPr baseColWidth="10" defaultRowHeight="12.75"/>
  <cols>
    <col min="1" max="1" width="10.7109375" style="48" customWidth="1"/>
    <col min="2" max="2" width="43.7109375" style="48" customWidth="1"/>
    <col min="3" max="3" width="16.7109375" style="48" customWidth="1"/>
    <col min="4" max="10" width="13.7109375" style="48" customWidth="1"/>
    <col min="11" max="16384" width="11.42578125" style="48"/>
  </cols>
  <sheetData>
    <row r="1" spans="1:10" s="101" customFormat="1" ht="15.75">
      <c r="B1" s="171"/>
      <c r="C1" s="171"/>
      <c r="D1" s="171"/>
      <c r="E1" s="171"/>
      <c r="F1" s="171"/>
      <c r="G1" s="171"/>
      <c r="H1" s="200"/>
      <c r="I1" s="200"/>
      <c r="J1" s="100" t="s">
        <v>312</v>
      </c>
    </row>
    <row r="2" spans="1:10" s="99" customFormat="1" ht="15.75">
      <c r="A2" s="486" t="s">
        <v>27</v>
      </c>
      <c r="B2" s="486"/>
      <c r="C2" s="486"/>
      <c r="D2" s="486"/>
      <c r="E2" s="486"/>
      <c r="F2" s="486"/>
      <c r="G2" s="486"/>
      <c r="H2" s="486"/>
      <c r="I2" s="486"/>
      <c r="J2" s="486"/>
    </row>
    <row r="3" spans="1:10" s="101" customFormat="1" ht="15.75">
      <c r="A3" s="486" t="s">
        <v>20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0" s="101" customFormat="1" ht="15.75">
      <c r="A4" s="486" t="s">
        <v>155</v>
      </c>
      <c r="B4" s="486"/>
      <c r="C4" s="486"/>
      <c r="D4" s="486"/>
      <c r="E4" s="486"/>
      <c r="F4" s="486"/>
      <c r="G4" s="486"/>
      <c r="H4" s="486"/>
      <c r="I4" s="486"/>
      <c r="J4" s="486"/>
    </row>
    <row r="5" spans="1:10" s="101" customFormat="1" ht="15.75">
      <c r="A5" s="486" t="s">
        <v>261</v>
      </c>
      <c r="B5" s="486"/>
      <c r="C5" s="486"/>
      <c r="D5" s="486"/>
      <c r="E5" s="486"/>
      <c r="F5" s="486"/>
      <c r="G5" s="486"/>
      <c r="H5" s="486"/>
      <c r="I5" s="486"/>
      <c r="J5" s="486"/>
    </row>
    <row r="6" spans="1:10" s="101" customFormat="1" ht="15.75">
      <c r="A6" s="486" t="s">
        <v>368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0" s="175" customFormat="1" ht="15.75">
      <c r="B7" s="173"/>
      <c r="C7" s="174"/>
      <c r="D7" s="174"/>
      <c r="E7" s="174"/>
      <c r="F7" s="174"/>
      <c r="G7" s="174"/>
      <c r="H7" s="174"/>
      <c r="I7" s="174"/>
      <c r="J7" s="100" t="s">
        <v>369</v>
      </c>
    </row>
    <row r="8" spans="1:10" s="49" customFormat="1" ht="38.25">
      <c r="A8" s="498" t="s">
        <v>263</v>
      </c>
      <c r="B8" s="499"/>
      <c r="C8" s="80" t="s">
        <v>65</v>
      </c>
      <c r="D8" s="80" t="s">
        <v>22</v>
      </c>
      <c r="E8" s="80" t="s">
        <v>354</v>
      </c>
      <c r="F8" s="80" t="s">
        <v>366</v>
      </c>
      <c r="G8" s="80" t="s">
        <v>363</v>
      </c>
      <c r="H8" s="211" t="s">
        <v>367</v>
      </c>
      <c r="I8" s="211" t="s">
        <v>351</v>
      </c>
      <c r="J8" s="80" t="s">
        <v>148</v>
      </c>
    </row>
    <row r="9" spans="1:10">
      <c r="A9" s="84"/>
      <c r="B9" s="82" t="s">
        <v>267</v>
      </c>
      <c r="C9" s="81">
        <v>119622181.5</v>
      </c>
      <c r="D9" s="81">
        <v>19232469.889999956</v>
      </c>
      <c r="E9" s="81">
        <v>138854651.38999996</v>
      </c>
      <c r="F9" s="81">
        <v>122048756.14999995</v>
      </c>
      <c r="G9" s="81">
        <v>120432002.57999994</v>
      </c>
      <c r="H9" s="81">
        <v>381679.08000000054</v>
      </c>
      <c r="I9" s="81">
        <v>35304963.969999939</v>
      </c>
      <c r="J9" s="81">
        <f>E9-F9</f>
        <v>16805895.24000001</v>
      </c>
    </row>
    <row r="10" spans="1:10">
      <c r="A10" s="71"/>
      <c r="B10" s="83" t="s">
        <v>268</v>
      </c>
      <c r="C10" s="77">
        <v>5735444.8600000003</v>
      </c>
      <c r="D10" s="77">
        <v>-440504.24000000022</v>
      </c>
      <c r="E10" s="77">
        <v>5294940.62</v>
      </c>
      <c r="F10" s="77">
        <v>4832145.2400000012</v>
      </c>
      <c r="G10" s="77">
        <v>4771689.1000000015</v>
      </c>
      <c r="H10" s="77">
        <v>82669.58</v>
      </c>
      <c r="I10" s="77">
        <v>1191586.1300000018</v>
      </c>
      <c r="J10" s="77">
        <f t="shared" ref="J10:J53" si="0">E10-F10</f>
        <v>462795.37999999896</v>
      </c>
    </row>
    <row r="11" spans="1:10">
      <c r="A11" s="71"/>
      <c r="B11" s="83" t="s">
        <v>269</v>
      </c>
      <c r="C11" s="77">
        <v>3592329.09</v>
      </c>
      <c r="D11" s="77">
        <v>-453295.55000000028</v>
      </c>
      <c r="E11" s="77">
        <v>3139033.5399999996</v>
      </c>
      <c r="F11" s="77">
        <v>2675495.59</v>
      </c>
      <c r="G11" s="77">
        <v>2570135.31</v>
      </c>
      <c r="H11" s="77">
        <v>90445.32</v>
      </c>
      <c r="I11" s="77">
        <v>941220.60000000009</v>
      </c>
      <c r="J11" s="77">
        <f t="shared" si="0"/>
        <v>463537.94999999972</v>
      </c>
    </row>
    <row r="12" spans="1:10">
      <c r="A12" s="71"/>
      <c r="B12" s="83" t="s">
        <v>270</v>
      </c>
      <c r="C12" s="77">
        <v>29139224.962631866</v>
      </c>
      <c r="D12" s="77">
        <v>10432007.807368137</v>
      </c>
      <c r="E12" s="77">
        <v>39571232.770000003</v>
      </c>
      <c r="F12" s="77">
        <v>35918877.409999996</v>
      </c>
      <c r="G12" s="77">
        <v>34887803.829999998</v>
      </c>
      <c r="H12" s="77">
        <v>778915.15999999992</v>
      </c>
      <c r="I12" s="77">
        <v>13039387.57</v>
      </c>
      <c r="J12" s="77">
        <f t="shared" si="0"/>
        <v>3652355.3600000069</v>
      </c>
    </row>
    <row r="13" spans="1:10">
      <c r="A13" s="71"/>
      <c r="B13" s="83" t="s">
        <v>271</v>
      </c>
      <c r="C13" s="77">
        <v>44924305.742588297</v>
      </c>
      <c r="D13" s="77">
        <v>109133425.91741167</v>
      </c>
      <c r="E13" s="77">
        <v>154057731.65999997</v>
      </c>
      <c r="F13" s="77">
        <v>121799055.46000001</v>
      </c>
      <c r="G13" s="77">
        <v>112638829.32000001</v>
      </c>
      <c r="H13" s="77">
        <v>7990690.2400000021</v>
      </c>
      <c r="I13" s="77">
        <v>31124811.450000018</v>
      </c>
      <c r="J13" s="77">
        <f t="shared" si="0"/>
        <v>32258676.199999958</v>
      </c>
    </row>
    <row r="14" spans="1:10">
      <c r="A14" s="71"/>
      <c r="B14" s="83" t="s">
        <v>272</v>
      </c>
      <c r="C14" s="77">
        <v>9670815.6271194313</v>
      </c>
      <c r="D14" s="77">
        <v>699489.0128805656</v>
      </c>
      <c r="E14" s="77">
        <v>10370304.639999997</v>
      </c>
      <c r="F14" s="77">
        <v>9677537.3400000036</v>
      </c>
      <c r="G14" s="77">
        <v>9611968.450000003</v>
      </c>
      <c r="H14" s="77">
        <v>159467.37</v>
      </c>
      <c r="I14" s="77">
        <v>3046475.9200000027</v>
      </c>
      <c r="J14" s="77">
        <f t="shared" si="0"/>
        <v>692767.29999999329</v>
      </c>
    </row>
    <row r="15" spans="1:10">
      <c r="A15" s="198"/>
      <c r="B15" s="210" t="s">
        <v>273</v>
      </c>
      <c r="C15" s="197">
        <v>191055704.22</v>
      </c>
      <c r="D15" s="197">
        <v>-119416813.24999999</v>
      </c>
      <c r="E15" s="197">
        <v>71638890.970000014</v>
      </c>
      <c r="F15" s="197">
        <v>26326617.449999999</v>
      </c>
      <c r="G15" s="197">
        <v>26123291.48</v>
      </c>
      <c r="H15" s="197">
        <v>302613.41000000003</v>
      </c>
      <c r="I15" s="197">
        <v>7345501.9700000025</v>
      </c>
      <c r="J15" s="197">
        <f t="shared" si="0"/>
        <v>45312273.520000011</v>
      </c>
    </row>
    <row r="16" spans="1:10">
      <c r="A16" s="71"/>
      <c r="B16" s="83" t="s">
        <v>274</v>
      </c>
      <c r="C16" s="77">
        <v>82959110.090116397</v>
      </c>
      <c r="D16" s="77">
        <v>550170.71988357604</v>
      </c>
      <c r="E16" s="77">
        <v>83509280.809999973</v>
      </c>
      <c r="F16" s="77">
        <v>79376675.649999991</v>
      </c>
      <c r="G16" s="77">
        <v>78307907.599999994</v>
      </c>
      <c r="H16" s="77">
        <v>1367508.6800000002</v>
      </c>
      <c r="I16" s="77">
        <v>22247854.549999997</v>
      </c>
      <c r="J16" s="77">
        <f t="shared" si="0"/>
        <v>4132605.1599999815</v>
      </c>
    </row>
    <row r="17" spans="1:10">
      <c r="A17" s="71"/>
      <c r="B17" s="83" t="s">
        <v>275</v>
      </c>
      <c r="C17" s="77">
        <v>44537183.486705467</v>
      </c>
      <c r="D17" s="77">
        <v>-34645379.846705467</v>
      </c>
      <c r="E17" s="77">
        <v>9891803.6399999969</v>
      </c>
      <c r="F17" s="77">
        <v>8772862.9099999983</v>
      </c>
      <c r="G17" s="77">
        <v>8725057.4199999981</v>
      </c>
      <c r="H17" s="77">
        <v>115041.53</v>
      </c>
      <c r="I17" s="77">
        <v>2498850.2399999974</v>
      </c>
      <c r="J17" s="77">
        <f t="shared" si="0"/>
        <v>1118940.7299999986</v>
      </c>
    </row>
    <row r="18" spans="1:10">
      <c r="A18" s="71"/>
      <c r="B18" s="83" t="s">
        <v>276</v>
      </c>
      <c r="C18" s="77">
        <v>50440263.57</v>
      </c>
      <c r="D18" s="77">
        <v>3752241.5000000075</v>
      </c>
      <c r="E18" s="77">
        <v>54192505.070000008</v>
      </c>
      <c r="F18" s="77">
        <v>52031246.790000007</v>
      </c>
      <c r="G18" s="77">
        <v>50317783.99000001</v>
      </c>
      <c r="H18" s="77">
        <v>1854769.0499999998</v>
      </c>
      <c r="I18" s="77">
        <v>15197581.070000008</v>
      </c>
      <c r="J18" s="77">
        <f t="shared" si="0"/>
        <v>2161258.2800000012</v>
      </c>
    </row>
    <row r="19" spans="1:10">
      <c r="A19" s="71"/>
      <c r="B19" s="83" t="s">
        <v>277</v>
      </c>
      <c r="C19" s="77">
        <v>5404515.4299999997</v>
      </c>
      <c r="D19" s="77">
        <v>-83933.439999999478</v>
      </c>
      <c r="E19" s="77">
        <v>5320581.99</v>
      </c>
      <c r="F19" s="77">
        <v>5098146.620000001</v>
      </c>
      <c r="G19" s="77">
        <v>5064906.0100000007</v>
      </c>
      <c r="H19" s="77">
        <v>79347.76999999999</v>
      </c>
      <c r="I19" s="77">
        <v>1536102.4300000006</v>
      </c>
      <c r="J19" s="77">
        <f t="shared" si="0"/>
        <v>222435.36999999918</v>
      </c>
    </row>
    <row r="20" spans="1:10">
      <c r="A20" s="71"/>
      <c r="B20" s="83" t="s">
        <v>278</v>
      </c>
      <c r="C20" s="77">
        <v>69370240.980000004</v>
      </c>
      <c r="D20" s="77">
        <v>3488409.8699999899</v>
      </c>
      <c r="E20" s="77">
        <v>72858650.849999994</v>
      </c>
      <c r="F20" s="77">
        <v>55937544.949999988</v>
      </c>
      <c r="G20" s="77">
        <v>49762120.629999988</v>
      </c>
      <c r="H20" s="77">
        <v>6015279.1699999999</v>
      </c>
      <c r="I20" s="77">
        <v>20145991.789999988</v>
      </c>
      <c r="J20" s="77">
        <f t="shared" si="0"/>
        <v>16921105.900000006</v>
      </c>
    </row>
    <row r="21" spans="1:10">
      <c r="A21" s="71"/>
      <c r="B21" s="83" t="s">
        <v>279</v>
      </c>
      <c r="C21" s="77">
        <v>602592281.2760179</v>
      </c>
      <c r="D21" s="77">
        <v>231870501.45398188</v>
      </c>
      <c r="E21" s="77">
        <v>834462782.72999978</v>
      </c>
      <c r="F21" s="77">
        <v>670546861.59999979</v>
      </c>
      <c r="G21" s="77">
        <v>640133523.53999984</v>
      </c>
      <c r="H21" s="77">
        <v>15849311.519999996</v>
      </c>
      <c r="I21" s="77">
        <v>172480632.3299998</v>
      </c>
      <c r="J21" s="77">
        <f t="shared" si="0"/>
        <v>163915921.13</v>
      </c>
    </row>
    <row r="22" spans="1:10">
      <c r="A22" s="71"/>
      <c r="B22" s="83" t="s">
        <v>280</v>
      </c>
      <c r="C22" s="77">
        <v>357806910.6830585</v>
      </c>
      <c r="D22" s="77">
        <v>172770170.78694153</v>
      </c>
      <c r="E22" s="77">
        <v>530577081.47000003</v>
      </c>
      <c r="F22" s="77">
        <v>451446877.3499999</v>
      </c>
      <c r="G22" s="77">
        <v>389022443.3499999</v>
      </c>
      <c r="H22" s="77">
        <v>52267340.189999998</v>
      </c>
      <c r="I22" s="77">
        <v>93836915.459999919</v>
      </c>
      <c r="J22" s="77">
        <f t="shared" si="0"/>
        <v>79130204.120000124</v>
      </c>
    </row>
    <row r="23" spans="1:10">
      <c r="A23" s="71"/>
      <c r="B23" s="83" t="s">
        <v>281</v>
      </c>
      <c r="C23" s="77">
        <v>53151105.164691232</v>
      </c>
      <c r="D23" s="77">
        <v>9664848.3253087923</v>
      </c>
      <c r="E23" s="77">
        <v>62815953.490000024</v>
      </c>
      <c r="F23" s="77">
        <v>49401765.340000018</v>
      </c>
      <c r="G23" s="77">
        <v>47544558.500000015</v>
      </c>
      <c r="H23" s="77">
        <v>2105091.2999999998</v>
      </c>
      <c r="I23" s="77">
        <v>15198389.020000014</v>
      </c>
      <c r="J23" s="77">
        <f t="shared" si="0"/>
        <v>13414188.150000006</v>
      </c>
    </row>
    <row r="24" spans="1:10">
      <c r="A24" s="71"/>
      <c r="B24" s="83" t="s">
        <v>282</v>
      </c>
      <c r="C24" s="77">
        <v>2289808.31</v>
      </c>
      <c r="D24" s="77">
        <v>2415292.7400000007</v>
      </c>
      <c r="E24" s="77">
        <v>4705101.0500000007</v>
      </c>
      <c r="F24" s="77">
        <v>3715103.6199999996</v>
      </c>
      <c r="G24" s="77">
        <v>3464002.9699999997</v>
      </c>
      <c r="H24" s="77">
        <v>429726.2</v>
      </c>
      <c r="I24" s="77">
        <v>1226774.8099999996</v>
      </c>
      <c r="J24" s="77">
        <f t="shared" si="0"/>
        <v>989997.4300000011</v>
      </c>
    </row>
    <row r="25" spans="1:10">
      <c r="A25" s="71"/>
      <c r="B25" s="83" t="s">
        <v>283</v>
      </c>
      <c r="C25" s="77">
        <v>6725125.6899999995</v>
      </c>
      <c r="D25" s="77">
        <v>1370930.4500000011</v>
      </c>
      <c r="E25" s="77">
        <v>8096056.1400000006</v>
      </c>
      <c r="F25" s="77">
        <v>7101690.6899999995</v>
      </c>
      <c r="G25" s="77">
        <v>6879508.9299999997</v>
      </c>
      <c r="H25" s="77">
        <v>313930.80000000005</v>
      </c>
      <c r="I25" s="77">
        <v>2470280.08</v>
      </c>
      <c r="J25" s="77">
        <f t="shared" si="0"/>
        <v>994365.45000000112</v>
      </c>
    </row>
    <row r="26" spans="1:10">
      <c r="A26" s="71"/>
      <c r="B26" s="83" t="s">
        <v>284</v>
      </c>
      <c r="C26" s="77">
        <v>72825045.252186224</v>
      </c>
      <c r="D26" s="77">
        <v>13966528.297813818</v>
      </c>
      <c r="E26" s="77">
        <v>86791573.550000042</v>
      </c>
      <c r="F26" s="77">
        <v>81045818.740000039</v>
      </c>
      <c r="G26" s="77">
        <v>74608140.930000037</v>
      </c>
      <c r="H26" s="77">
        <v>4085693.1399999997</v>
      </c>
      <c r="I26" s="77">
        <v>21209301.850000039</v>
      </c>
      <c r="J26" s="77">
        <f t="shared" si="0"/>
        <v>5745754.8100000024</v>
      </c>
    </row>
    <row r="27" spans="1:10">
      <c r="A27" s="71"/>
      <c r="B27" s="83" t="s">
        <v>285</v>
      </c>
      <c r="C27" s="77">
        <v>27431702.691018432</v>
      </c>
      <c r="D27" s="77">
        <v>4992581.1189815775</v>
      </c>
      <c r="E27" s="77">
        <v>32424283.81000001</v>
      </c>
      <c r="F27" s="77">
        <v>30724457.73</v>
      </c>
      <c r="G27" s="77">
        <v>29800019.25</v>
      </c>
      <c r="H27" s="77">
        <v>310138.33000000019</v>
      </c>
      <c r="I27" s="77">
        <v>8951657.4800000004</v>
      </c>
      <c r="J27" s="77">
        <f t="shared" si="0"/>
        <v>1699826.0800000094</v>
      </c>
    </row>
    <row r="28" spans="1:10">
      <c r="A28" s="71"/>
      <c r="B28" s="83" t="s">
        <v>286</v>
      </c>
      <c r="C28" s="77">
        <v>244780624.06</v>
      </c>
      <c r="D28" s="77">
        <v>90503237.560000122</v>
      </c>
      <c r="E28" s="77">
        <v>335283861.62000012</v>
      </c>
      <c r="F28" s="77">
        <v>276593743.37</v>
      </c>
      <c r="G28" s="77">
        <v>244442606.56</v>
      </c>
      <c r="H28" s="77">
        <v>27869034.579999998</v>
      </c>
      <c r="I28" s="77">
        <v>74741984.140000015</v>
      </c>
      <c r="J28" s="77">
        <f t="shared" si="0"/>
        <v>58690118.250000119</v>
      </c>
    </row>
    <row r="29" spans="1:10">
      <c r="A29" s="71"/>
      <c r="B29" s="83" t="s">
        <v>287</v>
      </c>
      <c r="C29" s="77">
        <v>64931445.467892021</v>
      </c>
      <c r="D29" s="77">
        <v>77715973.502108037</v>
      </c>
      <c r="E29" s="77">
        <v>142647418.97000006</v>
      </c>
      <c r="F29" s="77">
        <v>105435601.97</v>
      </c>
      <c r="G29" s="77">
        <v>97701032.530000001</v>
      </c>
      <c r="H29" s="77">
        <v>-95669.710000000894</v>
      </c>
      <c r="I29" s="77">
        <v>31653356.790000007</v>
      </c>
      <c r="J29" s="77">
        <f t="shared" si="0"/>
        <v>37211817.00000006</v>
      </c>
    </row>
    <row r="30" spans="1:10">
      <c r="A30" s="71"/>
      <c r="B30" s="83" t="s">
        <v>288</v>
      </c>
      <c r="C30" s="77">
        <v>51313078.437636591</v>
      </c>
      <c r="D30" s="77">
        <v>21243029.892363392</v>
      </c>
      <c r="E30" s="77">
        <v>72556108.329999983</v>
      </c>
      <c r="F30" s="77">
        <v>65574350.410000011</v>
      </c>
      <c r="G30" s="77">
        <v>62035773.470000014</v>
      </c>
      <c r="H30" s="77">
        <v>850181.9299999997</v>
      </c>
      <c r="I30" s="77">
        <v>21109692.350000016</v>
      </c>
      <c r="J30" s="77">
        <f t="shared" si="0"/>
        <v>6981757.919999972</v>
      </c>
    </row>
    <row r="31" spans="1:10">
      <c r="A31" s="71"/>
      <c r="B31" s="83" t="s">
        <v>289</v>
      </c>
      <c r="C31" s="77">
        <v>9598550.6347520202</v>
      </c>
      <c r="D31" s="77">
        <v>7928605.9252479784</v>
      </c>
      <c r="E31" s="77">
        <v>17527156.559999999</v>
      </c>
      <c r="F31" s="77">
        <v>9331302.1099999994</v>
      </c>
      <c r="G31" s="77">
        <v>7300015.8399999989</v>
      </c>
      <c r="H31" s="77">
        <v>678681.96</v>
      </c>
      <c r="I31" s="77">
        <v>2273428.8999999985</v>
      </c>
      <c r="J31" s="77">
        <f t="shared" si="0"/>
        <v>8195854.4499999993</v>
      </c>
    </row>
    <row r="32" spans="1:10">
      <c r="A32" s="71"/>
      <c r="B32" s="83" t="s">
        <v>290</v>
      </c>
      <c r="C32" s="77">
        <v>9075589.8135855161</v>
      </c>
      <c r="D32" s="77">
        <v>-997054.2835855158</v>
      </c>
      <c r="E32" s="77">
        <v>8078535.5300000003</v>
      </c>
      <c r="F32" s="77">
        <v>7572885.5</v>
      </c>
      <c r="G32" s="77">
        <v>7441088.96</v>
      </c>
      <c r="H32" s="77">
        <v>211346.47999999998</v>
      </c>
      <c r="I32" s="77">
        <v>2568263.5</v>
      </c>
      <c r="J32" s="77">
        <f t="shared" si="0"/>
        <v>505650.03000000026</v>
      </c>
    </row>
    <row r="33" spans="1:10">
      <c r="A33" s="71"/>
      <c r="B33" s="83" t="s">
        <v>291</v>
      </c>
      <c r="C33" s="77">
        <v>1910987.22</v>
      </c>
      <c r="D33" s="77">
        <v>230475.47999999975</v>
      </c>
      <c r="E33" s="77">
        <v>2141462.6999999997</v>
      </c>
      <c r="F33" s="77">
        <v>1992094.3199999998</v>
      </c>
      <c r="G33" s="77">
        <v>1910405.9599999997</v>
      </c>
      <c r="H33" s="77">
        <v>121474.04</v>
      </c>
      <c r="I33" s="77">
        <v>573306.58999999962</v>
      </c>
      <c r="J33" s="77">
        <f t="shared" si="0"/>
        <v>149368.37999999989</v>
      </c>
    </row>
    <row r="34" spans="1:10">
      <c r="A34" s="71"/>
      <c r="B34" s="83" t="s">
        <v>292</v>
      </c>
      <c r="C34" s="77">
        <v>7223431.6299999999</v>
      </c>
      <c r="D34" s="77">
        <v>3121333.4700000035</v>
      </c>
      <c r="E34" s="77">
        <v>10344765.100000003</v>
      </c>
      <c r="F34" s="77">
        <v>7278319.7599999998</v>
      </c>
      <c r="G34" s="77">
        <v>5412826.8300000001</v>
      </c>
      <c r="H34" s="77">
        <v>1474618.5799999996</v>
      </c>
      <c r="I34" s="77">
        <v>1198877.1999999993</v>
      </c>
      <c r="J34" s="77">
        <f t="shared" si="0"/>
        <v>3066445.3400000036</v>
      </c>
    </row>
    <row r="35" spans="1:10">
      <c r="A35" s="71"/>
      <c r="B35" s="83" t="s">
        <v>293</v>
      </c>
      <c r="C35" s="77">
        <v>262405293.88</v>
      </c>
      <c r="D35" s="77">
        <v>41976304.139999986</v>
      </c>
      <c r="E35" s="77">
        <v>304381598.01999998</v>
      </c>
      <c r="F35" s="77">
        <v>271730368.65999991</v>
      </c>
      <c r="G35" s="77">
        <v>252339180.76999992</v>
      </c>
      <c r="H35" s="77">
        <v>5795389.129999999</v>
      </c>
      <c r="I35" s="77">
        <v>85971651.759999901</v>
      </c>
      <c r="J35" s="77">
        <f t="shared" si="0"/>
        <v>32651229.360000074</v>
      </c>
    </row>
    <row r="36" spans="1:10">
      <c r="A36" s="71"/>
      <c r="B36" s="83" t="s">
        <v>294</v>
      </c>
      <c r="C36" s="77">
        <v>54324259.909999996</v>
      </c>
      <c r="D36" s="77">
        <v>15027233.00999999</v>
      </c>
      <c r="E36" s="77">
        <v>69351492.919999987</v>
      </c>
      <c r="F36" s="77">
        <v>63168361.129999995</v>
      </c>
      <c r="G36" s="77">
        <v>61145390.509999998</v>
      </c>
      <c r="H36" s="77">
        <v>-743099.22</v>
      </c>
      <c r="I36" s="77">
        <v>21016587.009999998</v>
      </c>
      <c r="J36" s="77">
        <f t="shared" si="0"/>
        <v>6183131.7899999917</v>
      </c>
    </row>
    <row r="37" spans="1:10">
      <c r="A37" s="71"/>
      <c r="B37" s="83" t="s">
        <v>295</v>
      </c>
      <c r="C37" s="77">
        <v>27260751.93</v>
      </c>
      <c r="D37" s="77">
        <v>3474028.8599999882</v>
      </c>
      <c r="E37" s="77">
        <v>30734780.789999988</v>
      </c>
      <c r="F37" s="77">
        <v>28273761.600000001</v>
      </c>
      <c r="G37" s="77">
        <v>26809742.870000001</v>
      </c>
      <c r="H37" s="77">
        <v>595730.52000000014</v>
      </c>
      <c r="I37" s="77">
        <v>8733500.25</v>
      </c>
      <c r="J37" s="77">
        <f t="shared" si="0"/>
        <v>2461019.1899999864</v>
      </c>
    </row>
    <row r="38" spans="1:10">
      <c r="A38" s="71"/>
      <c r="B38" s="83" t="s">
        <v>296</v>
      </c>
      <c r="C38" s="77">
        <v>22847291.350000001</v>
      </c>
      <c r="D38" s="77">
        <v>24536204.730000004</v>
      </c>
      <c r="E38" s="77">
        <v>47383496.080000006</v>
      </c>
      <c r="F38" s="77">
        <v>33392070.949999999</v>
      </c>
      <c r="G38" s="77">
        <v>30629245.859999999</v>
      </c>
      <c r="H38" s="77">
        <v>828653.8600000001</v>
      </c>
      <c r="I38" s="77">
        <v>10998764.949999999</v>
      </c>
      <c r="J38" s="77">
        <f t="shared" si="0"/>
        <v>13991425.130000006</v>
      </c>
    </row>
    <row r="39" spans="1:10">
      <c r="A39" s="71"/>
      <c r="B39" s="83" t="s">
        <v>297</v>
      </c>
      <c r="C39" s="77">
        <v>73007524.209999993</v>
      </c>
      <c r="D39" s="77">
        <v>5315757.9299999774</v>
      </c>
      <c r="E39" s="77">
        <v>78323282.139999971</v>
      </c>
      <c r="F39" s="77">
        <v>64782677.370000005</v>
      </c>
      <c r="G39" s="77">
        <v>56482200.590000004</v>
      </c>
      <c r="H39" s="77">
        <v>1960267.4299999997</v>
      </c>
      <c r="I39" s="77">
        <v>20634546.810000002</v>
      </c>
      <c r="J39" s="77">
        <f t="shared" si="0"/>
        <v>13540604.769999966</v>
      </c>
    </row>
    <row r="40" spans="1:10">
      <c r="A40" s="71"/>
      <c r="B40" s="83" t="s">
        <v>298</v>
      </c>
      <c r="C40" s="77">
        <v>54500628.489999995</v>
      </c>
      <c r="D40" s="77">
        <v>32329374.030000031</v>
      </c>
      <c r="E40" s="77">
        <v>86830002.520000026</v>
      </c>
      <c r="F40" s="77">
        <v>73900086.790000036</v>
      </c>
      <c r="G40" s="77">
        <v>67320251.010000035</v>
      </c>
      <c r="H40" s="77">
        <v>1882492.1999999993</v>
      </c>
      <c r="I40" s="77">
        <v>20322189.63000004</v>
      </c>
      <c r="J40" s="77">
        <f t="shared" si="0"/>
        <v>12929915.729999989</v>
      </c>
    </row>
    <row r="41" spans="1:10">
      <c r="A41" s="71"/>
      <c r="B41" s="83" t="s">
        <v>299</v>
      </c>
      <c r="C41" s="77">
        <v>83215765.469999999</v>
      </c>
      <c r="D41" s="77">
        <v>14373585.689999998</v>
      </c>
      <c r="E41" s="77">
        <v>97589351.159999996</v>
      </c>
      <c r="F41" s="77">
        <v>89498325.640000075</v>
      </c>
      <c r="G41" s="77">
        <v>80420892.850000083</v>
      </c>
      <c r="H41" s="77">
        <v>2614389.209999999</v>
      </c>
      <c r="I41" s="77">
        <v>28278057.850000091</v>
      </c>
      <c r="J41" s="77">
        <f t="shared" si="0"/>
        <v>8091025.5199999213</v>
      </c>
    </row>
    <row r="42" spans="1:10">
      <c r="A42" s="71"/>
      <c r="B42" s="83" t="s">
        <v>300</v>
      </c>
      <c r="C42" s="77">
        <v>39510585.939999998</v>
      </c>
      <c r="D42" s="77">
        <v>21983408.860000014</v>
      </c>
      <c r="E42" s="77">
        <v>61493994.800000012</v>
      </c>
      <c r="F42" s="77">
        <v>45677935.20000001</v>
      </c>
      <c r="G42" s="77">
        <v>39417640.920000009</v>
      </c>
      <c r="H42" s="77">
        <v>2893985.68</v>
      </c>
      <c r="I42" s="77">
        <v>13013481.420000009</v>
      </c>
      <c r="J42" s="77">
        <f t="shared" si="0"/>
        <v>15816059.600000001</v>
      </c>
    </row>
    <row r="43" spans="1:10">
      <c r="A43" s="71"/>
      <c r="B43" s="83" t="s">
        <v>301</v>
      </c>
      <c r="C43" s="77">
        <v>75116750.659999996</v>
      </c>
      <c r="D43" s="77">
        <v>9571835.4100000858</v>
      </c>
      <c r="E43" s="77">
        <v>84688586.070000082</v>
      </c>
      <c r="F43" s="77">
        <v>70683001.880000055</v>
      </c>
      <c r="G43" s="77">
        <v>59270098.680000052</v>
      </c>
      <c r="H43" s="77">
        <v>2593481.7200000007</v>
      </c>
      <c r="I43" s="77">
        <v>23924163.020000055</v>
      </c>
      <c r="J43" s="77">
        <f t="shared" si="0"/>
        <v>14005584.190000027</v>
      </c>
    </row>
    <row r="44" spans="1:10">
      <c r="A44" s="71"/>
      <c r="B44" s="83" t="s">
        <v>302</v>
      </c>
      <c r="C44" s="77">
        <v>85675181.650000006</v>
      </c>
      <c r="D44" s="77">
        <v>24737028.069999993</v>
      </c>
      <c r="E44" s="77">
        <v>110412209.72</v>
      </c>
      <c r="F44" s="77">
        <v>93092503.75000003</v>
      </c>
      <c r="G44" s="77">
        <v>90401660.300000027</v>
      </c>
      <c r="H44" s="77">
        <v>1934724.3800000006</v>
      </c>
      <c r="I44" s="77">
        <v>28518579.430000022</v>
      </c>
      <c r="J44" s="77">
        <f t="shared" si="0"/>
        <v>17319705.969999969</v>
      </c>
    </row>
    <row r="45" spans="1:10">
      <c r="A45" s="71"/>
      <c r="B45" s="83" t="s">
        <v>303</v>
      </c>
      <c r="C45" s="77">
        <v>34740348.909999996</v>
      </c>
      <c r="D45" s="77">
        <v>31160203.300000012</v>
      </c>
      <c r="E45" s="77">
        <v>65900552.210000008</v>
      </c>
      <c r="F45" s="77">
        <v>39164286.380000018</v>
      </c>
      <c r="G45" s="77">
        <v>37010640.410000019</v>
      </c>
      <c r="H45" s="77">
        <v>1400409.6700000002</v>
      </c>
      <c r="I45" s="77">
        <v>12089376.240000024</v>
      </c>
      <c r="J45" s="77">
        <f t="shared" si="0"/>
        <v>26736265.829999991</v>
      </c>
    </row>
    <row r="46" spans="1:10">
      <c r="A46" s="71"/>
      <c r="B46" s="83" t="s">
        <v>304</v>
      </c>
      <c r="C46" s="77">
        <v>45673986.350000001</v>
      </c>
      <c r="D46" s="77">
        <v>41777797.209999986</v>
      </c>
      <c r="E46" s="77">
        <v>87451783.559999987</v>
      </c>
      <c r="F46" s="77">
        <v>76958527.819999963</v>
      </c>
      <c r="G46" s="77">
        <v>74696856.74999997</v>
      </c>
      <c r="H46" s="77">
        <v>2659733.42</v>
      </c>
      <c r="I46" s="77">
        <v>19731001.829999983</v>
      </c>
      <c r="J46" s="77">
        <f t="shared" si="0"/>
        <v>10493255.740000024</v>
      </c>
    </row>
    <row r="47" spans="1:10">
      <c r="A47" s="71"/>
      <c r="B47" s="83" t="s">
        <v>305</v>
      </c>
      <c r="C47" s="77">
        <v>55747765.93</v>
      </c>
      <c r="D47" s="77">
        <v>13802289.459999986</v>
      </c>
      <c r="E47" s="77">
        <v>69550055.389999986</v>
      </c>
      <c r="F47" s="77">
        <v>61187211.87000002</v>
      </c>
      <c r="G47" s="77">
        <v>57098044.770000018</v>
      </c>
      <c r="H47" s="77">
        <v>2299283.7400000012</v>
      </c>
      <c r="I47" s="77">
        <v>19318930.970000021</v>
      </c>
      <c r="J47" s="77">
        <f t="shared" si="0"/>
        <v>8362843.519999966</v>
      </c>
    </row>
    <row r="48" spans="1:10">
      <c r="A48" s="71"/>
      <c r="B48" s="83" t="s">
        <v>306</v>
      </c>
      <c r="C48" s="77">
        <v>160684144.99000001</v>
      </c>
      <c r="D48" s="77">
        <v>23234331.179999977</v>
      </c>
      <c r="E48" s="77">
        <v>183918476.16999999</v>
      </c>
      <c r="F48" s="77">
        <v>159137725.57999995</v>
      </c>
      <c r="G48" s="77">
        <v>144547991.23999995</v>
      </c>
      <c r="H48" s="77">
        <v>4594614.2300000004</v>
      </c>
      <c r="I48" s="77">
        <v>49752193.359999955</v>
      </c>
      <c r="J48" s="77">
        <f t="shared" si="0"/>
        <v>24780750.590000033</v>
      </c>
    </row>
    <row r="49" spans="1:10">
      <c r="A49" s="71"/>
      <c r="B49" s="83" t="s">
        <v>307</v>
      </c>
      <c r="C49" s="77">
        <v>83536846</v>
      </c>
      <c r="D49" s="77">
        <v>15985365.110000074</v>
      </c>
      <c r="E49" s="77">
        <v>99522211.110000074</v>
      </c>
      <c r="F49" s="77">
        <v>88226373.88000001</v>
      </c>
      <c r="G49" s="77">
        <v>81773120.950000003</v>
      </c>
      <c r="H49" s="77">
        <v>2826564.6700000004</v>
      </c>
      <c r="I49" s="77">
        <v>27345679.100000001</v>
      </c>
      <c r="J49" s="77">
        <f t="shared" si="0"/>
        <v>11295837.230000064</v>
      </c>
    </row>
    <row r="50" spans="1:10">
      <c r="A50" s="71"/>
      <c r="B50" s="83" t="s">
        <v>308</v>
      </c>
      <c r="C50" s="77">
        <v>146626264.02000001</v>
      </c>
      <c r="D50" s="77">
        <v>23489276.729999989</v>
      </c>
      <c r="E50" s="77">
        <v>170115540.75</v>
      </c>
      <c r="F50" s="77">
        <v>154358229.57999998</v>
      </c>
      <c r="G50" s="77">
        <v>139299744.07999998</v>
      </c>
      <c r="H50" s="77">
        <v>3618430.7100000009</v>
      </c>
      <c r="I50" s="77">
        <v>47792698.099999964</v>
      </c>
      <c r="J50" s="77">
        <f t="shared" si="0"/>
        <v>15757311.170000017</v>
      </c>
    </row>
    <row r="51" spans="1:10">
      <c r="A51" s="71"/>
      <c r="B51" s="83" t="s">
        <v>309</v>
      </c>
      <c r="C51" s="77">
        <v>70513730.890000001</v>
      </c>
      <c r="D51" s="77">
        <v>41381211.929999962</v>
      </c>
      <c r="E51" s="77">
        <v>111894942.81999996</v>
      </c>
      <c r="F51" s="77">
        <v>85094885.450000018</v>
      </c>
      <c r="G51" s="77">
        <v>81481064.070000023</v>
      </c>
      <c r="H51" s="77">
        <v>1457613.5</v>
      </c>
      <c r="I51" s="77">
        <v>26383370.850000024</v>
      </c>
      <c r="J51" s="77">
        <f t="shared" si="0"/>
        <v>26800057.369999945</v>
      </c>
    </row>
    <row r="52" spans="1:10">
      <c r="A52" s="71"/>
      <c r="B52" s="83" t="s">
        <v>310</v>
      </c>
      <c r="C52" s="77">
        <v>38015771.150000006</v>
      </c>
      <c r="D52" s="77">
        <v>9379400.6199999526</v>
      </c>
      <c r="E52" s="77">
        <v>47395171.769999959</v>
      </c>
      <c r="F52" s="77">
        <v>44214284.769999981</v>
      </c>
      <c r="G52" s="77">
        <v>41407878.249999978</v>
      </c>
      <c r="H52" s="77">
        <v>1180611.7600000002</v>
      </c>
      <c r="I52" s="77">
        <v>14068955.399999976</v>
      </c>
      <c r="J52" s="77">
        <f t="shared" si="0"/>
        <v>3180886.9999999776</v>
      </c>
    </row>
    <row r="53" spans="1:10">
      <c r="A53" s="71"/>
      <c r="B53" s="83" t="s">
        <v>311</v>
      </c>
      <c r="C53" s="77">
        <v>58767900.379999995</v>
      </c>
      <c r="D53" s="77">
        <v>14878710.229999959</v>
      </c>
      <c r="E53" s="77">
        <v>73646610.609999955</v>
      </c>
      <c r="F53" s="77">
        <v>61232693.349999964</v>
      </c>
      <c r="G53" s="77">
        <v>55947528.459999964</v>
      </c>
      <c r="H53" s="77">
        <v>2726375.629999999</v>
      </c>
      <c r="I53" s="77">
        <v>19227160.829999961</v>
      </c>
      <c r="J53" s="77">
        <f t="shared" si="0"/>
        <v>12413917.25999999</v>
      </c>
    </row>
    <row r="54" spans="1:10">
      <c r="A54" s="500" t="s">
        <v>26</v>
      </c>
      <c r="B54" s="500"/>
      <c r="C54" s="65">
        <f>SUM(C9:C53)</f>
        <v>3640277797.9999986</v>
      </c>
      <c r="D54" s="65">
        <f t="shared" ref="D54:G54" si="1">SUM(D9:D53)</f>
        <v>1037458089.6100004</v>
      </c>
      <c r="E54" s="65">
        <f t="shared" si="1"/>
        <v>4677735887.6099987</v>
      </c>
      <c r="F54" s="65">
        <f t="shared" si="1"/>
        <v>3896029145.7199988</v>
      </c>
      <c r="G54" s="65">
        <f t="shared" si="1"/>
        <v>3598408616.6799998</v>
      </c>
      <c r="H54" s="65">
        <f t="shared" ref="H54:J54" si="2">SUM(H9:H53)</f>
        <v>168808977.93999994</v>
      </c>
      <c r="I54" s="65">
        <f t="shared" si="2"/>
        <v>1100234077</v>
      </c>
      <c r="J54" s="65">
        <f t="shared" si="2"/>
        <v>781706741.8900001</v>
      </c>
    </row>
    <row r="55" spans="1:10">
      <c r="A55" s="496"/>
      <c r="B55" s="496"/>
      <c r="C55" s="496"/>
      <c r="D55" s="496"/>
      <c r="E55" s="496"/>
      <c r="F55" s="496"/>
      <c r="G55" s="496"/>
      <c r="H55" s="496"/>
      <c r="I55" s="496"/>
      <c r="J55" s="496"/>
    </row>
    <row r="56" spans="1:10">
      <c r="A56" s="92"/>
      <c r="B56" s="92"/>
      <c r="C56" s="92"/>
      <c r="D56" s="92"/>
      <c r="E56" s="92"/>
      <c r="F56" s="92"/>
      <c r="G56" s="92"/>
      <c r="H56" s="201"/>
      <c r="I56" s="201"/>
      <c r="J56" s="92"/>
    </row>
    <row r="57" spans="1:10">
      <c r="A57" s="92"/>
      <c r="B57" s="92"/>
      <c r="C57" s="92"/>
      <c r="D57" s="92"/>
      <c r="E57" s="92"/>
      <c r="F57" s="92"/>
      <c r="G57" s="92"/>
      <c r="H57" s="201"/>
      <c r="I57" s="201"/>
      <c r="J57" s="92"/>
    </row>
    <row r="58" spans="1:10" s="47" customFormat="1">
      <c r="B58" s="90"/>
      <c r="C58" s="90"/>
      <c r="D58" s="90"/>
      <c r="E58" s="90"/>
      <c r="F58" s="90"/>
      <c r="G58" s="90"/>
      <c r="H58" s="202"/>
      <c r="I58" s="202"/>
      <c r="J58" s="46" t="s">
        <v>312</v>
      </c>
    </row>
    <row r="59" spans="1:10">
      <c r="A59" s="497" t="s">
        <v>27</v>
      </c>
      <c r="B59" s="497"/>
      <c r="C59" s="497"/>
      <c r="D59" s="497"/>
      <c r="E59" s="497"/>
      <c r="F59" s="497"/>
      <c r="G59" s="497"/>
      <c r="H59" s="497"/>
      <c r="I59" s="497"/>
      <c r="J59" s="497"/>
    </row>
    <row r="60" spans="1:10" s="47" customFormat="1">
      <c r="A60" s="497" t="s">
        <v>20</v>
      </c>
      <c r="B60" s="497"/>
      <c r="C60" s="497"/>
      <c r="D60" s="497"/>
      <c r="E60" s="497"/>
      <c r="F60" s="497"/>
      <c r="G60" s="497"/>
      <c r="H60" s="497"/>
      <c r="I60" s="497"/>
      <c r="J60" s="497"/>
    </row>
    <row r="61" spans="1:10" s="47" customFormat="1">
      <c r="A61" s="497" t="s">
        <v>157</v>
      </c>
      <c r="B61" s="497"/>
      <c r="C61" s="497"/>
      <c r="D61" s="497"/>
      <c r="E61" s="497"/>
      <c r="F61" s="497"/>
      <c r="G61" s="497"/>
      <c r="H61" s="497"/>
      <c r="I61" s="497"/>
      <c r="J61" s="497"/>
    </row>
    <row r="62" spans="1:10" s="47" customFormat="1">
      <c r="A62" s="497" t="s">
        <v>261</v>
      </c>
      <c r="B62" s="497"/>
      <c r="C62" s="497"/>
      <c r="D62" s="497"/>
      <c r="E62" s="497"/>
      <c r="F62" s="497"/>
      <c r="G62" s="497"/>
      <c r="H62" s="497"/>
      <c r="I62" s="497"/>
      <c r="J62" s="497"/>
    </row>
    <row r="63" spans="1:10" s="47" customFormat="1">
      <c r="A63" s="497" t="s">
        <v>368</v>
      </c>
      <c r="B63" s="497"/>
      <c r="C63" s="497"/>
      <c r="D63" s="497"/>
      <c r="E63" s="497"/>
      <c r="F63" s="497"/>
      <c r="G63" s="497"/>
      <c r="H63" s="497"/>
      <c r="I63" s="497"/>
      <c r="J63" s="497"/>
    </row>
    <row r="64" spans="1:10" s="49" customFormat="1">
      <c r="B64" s="63"/>
      <c r="C64" s="64"/>
      <c r="D64" s="64"/>
      <c r="E64" s="64"/>
      <c r="F64" s="64"/>
      <c r="G64" s="64"/>
      <c r="H64" s="64"/>
      <c r="I64" s="64"/>
      <c r="J64" s="46" t="s">
        <v>369</v>
      </c>
    </row>
    <row r="65" spans="1:10" s="18" customFormat="1" ht="38.25">
      <c r="A65" s="494" t="s">
        <v>157</v>
      </c>
      <c r="B65" s="495"/>
      <c r="C65" s="91" t="s">
        <v>65</v>
      </c>
      <c r="D65" s="91" t="s">
        <v>22</v>
      </c>
      <c r="E65" s="80" t="s">
        <v>354</v>
      </c>
      <c r="F65" s="80" t="s">
        <v>366</v>
      </c>
      <c r="G65" s="80" t="s">
        <v>363</v>
      </c>
      <c r="H65" s="211" t="s">
        <v>367</v>
      </c>
      <c r="I65" s="211" t="s">
        <v>351</v>
      </c>
      <c r="J65" s="91" t="s">
        <v>148</v>
      </c>
    </row>
    <row r="66" spans="1:10">
      <c r="A66" s="76"/>
      <c r="B66" s="66" t="s">
        <v>192</v>
      </c>
      <c r="C66" s="66"/>
      <c r="D66" s="66"/>
      <c r="E66" s="66"/>
      <c r="F66" s="66"/>
      <c r="G66" s="66"/>
      <c r="H66" s="66"/>
      <c r="I66" s="66"/>
      <c r="J66" s="66"/>
    </row>
    <row r="67" spans="1:10">
      <c r="A67" s="42"/>
      <c r="B67" s="67" t="s">
        <v>158</v>
      </c>
      <c r="C67" s="67"/>
      <c r="D67" s="67"/>
      <c r="E67" s="67"/>
      <c r="F67" s="67"/>
      <c r="G67" s="67"/>
      <c r="H67" s="67"/>
      <c r="I67" s="67"/>
      <c r="J67" s="67"/>
    </row>
    <row r="68" spans="1:10">
      <c r="A68" s="42"/>
      <c r="B68" s="67" t="s">
        <v>159</v>
      </c>
      <c r="C68" s="67"/>
      <c r="D68" s="67"/>
      <c r="E68" s="67"/>
      <c r="F68" s="67"/>
      <c r="G68" s="67"/>
      <c r="H68" s="67"/>
      <c r="I68" s="67"/>
      <c r="J68" s="67"/>
    </row>
    <row r="69" spans="1:10">
      <c r="A69" s="42"/>
      <c r="B69" s="67" t="s">
        <v>160</v>
      </c>
      <c r="C69" s="43"/>
      <c r="D69" s="67"/>
      <c r="E69" s="67"/>
      <c r="F69" s="67"/>
      <c r="G69" s="67"/>
      <c r="H69" s="67"/>
      <c r="I69" s="67"/>
      <c r="J69" s="67"/>
    </row>
    <row r="70" spans="1:10">
      <c r="A70" s="199"/>
      <c r="B70" s="212" t="s">
        <v>161</v>
      </c>
      <c r="C70" s="213">
        <v>3640277797.9999986</v>
      </c>
      <c r="D70" s="213">
        <v>1037458089.5999943</v>
      </c>
      <c r="E70" s="70">
        <v>4677735887.6099939</v>
      </c>
      <c r="F70" s="70">
        <v>3896029145.7200003</v>
      </c>
      <c r="G70" s="70">
        <v>3598408616.6800003</v>
      </c>
      <c r="H70" s="70">
        <v>168808977.94000003</v>
      </c>
      <c r="I70" s="70">
        <v>1100234076.7600002</v>
      </c>
      <c r="J70" s="70">
        <f>E70-F70</f>
        <v>781706741.88999367</v>
      </c>
    </row>
    <row r="71" spans="1:10" s="18" customFormat="1">
      <c r="A71" s="492" t="s">
        <v>26</v>
      </c>
      <c r="B71" s="493"/>
      <c r="C71" s="65">
        <f>SUM(C66:C70)</f>
        <v>3640277797.9999986</v>
      </c>
      <c r="D71" s="65">
        <f t="shared" ref="D71:J71" si="3">SUM(D66:D70)</f>
        <v>1037458089.5999943</v>
      </c>
      <c r="E71" s="65">
        <f t="shared" si="3"/>
        <v>4677735887.6099939</v>
      </c>
      <c r="F71" s="65">
        <f t="shared" si="3"/>
        <v>3896029145.7200003</v>
      </c>
      <c r="G71" s="65">
        <f t="shared" si="3"/>
        <v>3598408616.6800003</v>
      </c>
      <c r="H71" s="65">
        <f t="shared" ref="H71:I71" si="4">SUM(H66:H70)</f>
        <v>168808977.94000003</v>
      </c>
      <c r="I71" s="65">
        <f t="shared" si="4"/>
        <v>1100234076.7600002</v>
      </c>
      <c r="J71" s="65">
        <f t="shared" si="3"/>
        <v>781706741.88999367</v>
      </c>
    </row>
    <row r="75" spans="1:10" s="47" customFormat="1">
      <c r="B75" s="90"/>
      <c r="C75" s="90"/>
      <c r="D75" s="90"/>
      <c r="E75" s="90"/>
      <c r="F75" s="90"/>
      <c r="G75" s="90"/>
      <c r="H75" s="202"/>
      <c r="I75" s="202"/>
      <c r="J75" s="46" t="s">
        <v>312</v>
      </c>
    </row>
    <row r="76" spans="1:10">
      <c r="A76" s="497" t="s">
        <v>27</v>
      </c>
      <c r="B76" s="497"/>
      <c r="C76" s="497"/>
      <c r="D76" s="497"/>
      <c r="E76" s="497"/>
      <c r="F76" s="497"/>
      <c r="G76" s="497"/>
      <c r="H76" s="497"/>
      <c r="I76" s="497"/>
      <c r="J76" s="497"/>
    </row>
    <row r="77" spans="1:10" s="47" customFormat="1">
      <c r="A77" s="497" t="s">
        <v>20</v>
      </c>
      <c r="B77" s="497"/>
      <c r="C77" s="497"/>
      <c r="D77" s="497"/>
      <c r="E77" s="497"/>
      <c r="F77" s="497"/>
      <c r="G77" s="497"/>
      <c r="H77" s="497"/>
      <c r="I77" s="497"/>
      <c r="J77" s="497"/>
    </row>
    <row r="78" spans="1:10" s="47" customFormat="1">
      <c r="A78" s="497" t="s">
        <v>162</v>
      </c>
      <c r="B78" s="497"/>
      <c r="C78" s="497"/>
      <c r="D78" s="497"/>
      <c r="E78" s="497"/>
      <c r="F78" s="497"/>
      <c r="G78" s="497"/>
      <c r="H78" s="497"/>
      <c r="I78" s="497"/>
      <c r="J78" s="497"/>
    </row>
    <row r="79" spans="1:10" s="47" customFormat="1">
      <c r="A79" s="497" t="s">
        <v>261</v>
      </c>
      <c r="B79" s="497"/>
      <c r="C79" s="497"/>
      <c r="D79" s="497"/>
      <c r="E79" s="497"/>
      <c r="F79" s="497"/>
      <c r="G79" s="497"/>
      <c r="H79" s="497"/>
      <c r="I79" s="497"/>
      <c r="J79" s="497"/>
    </row>
    <row r="80" spans="1:10" s="47" customFormat="1">
      <c r="A80" s="497" t="s">
        <v>368</v>
      </c>
      <c r="B80" s="497"/>
      <c r="C80" s="497"/>
      <c r="D80" s="497"/>
      <c r="E80" s="497"/>
      <c r="F80" s="497"/>
      <c r="G80" s="497"/>
      <c r="H80" s="497"/>
      <c r="I80" s="497"/>
      <c r="J80" s="497"/>
    </row>
    <row r="81" spans="1:10" s="49" customFormat="1">
      <c r="B81" s="63"/>
      <c r="C81" s="64"/>
      <c r="D81" s="64"/>
      <c r="E81" s="64"/>
      <c r="F81" s="64"/>
      <c r="G81" s="64"/>
      <c r="H81" s="64"/>
      <c r="I81" s="64"/>
      <c r="J81" s="46" t="s">
        <v>369</v>
      </c>
    </row>
    <row r="82" spans="1:10" ht="38.25">
      <c r="A82" s="494" t="s">
        <v>11</v>
      </c>
      <c r="B82" s="495"/>
      <c r="C82" s="89" t="s">
        <v>65</v>
      </c>
      <c r="D82" s="217" t="s">
        <v>22</v>
      </c>
      <c r="E82" s="217" t="s">
        <v>354</v>
      </c>
      <c r="F82" s="217" t="s">
        <v>366</v>
      </c>
      <c r="G82" s="217" t="s">
        <v>363</v>
      </c>
      <c r="H82" s="207" t="s">
        <v>367</v>
      </c>
      <c r="I82" s="207" t="s">
        <v>351</v>
      </c>
      <c r="J82" s="216" t="s">
        <v>148</v>
      </c>
    </row>
    <row r="83" spans="1:10">
      <c r="A83" s="74" t="s">
        <v>163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>
      <c r="A84" s="42"/>
      <c r="B84" s="67" t="s">
        <v>164</v>
      </c>
      <c r="C84" s="67"/>
      <c r="D84" s="67"/>
      <c r="E84" s="67"/>
      <c r="F84" s="67"/>
      <c r="G84" s="67"/>
      <c r="H84" s="67"/>
      <c r="I84" s="67"/>
      <c r="J84" s="67"/>
    </row>
    <row r="85" spans="1:10">
      <c r="A85" s="42"/>
      <c r="B85" s="67" t="s">
        <v>165</v>
      </c>
      <c r="C85" s="67"/>
      <c r="D85" s="67"/>
      <c r="E85" s="67"/>
      <c r="F85" s="67"/>
      <c r="G85" s="67"/>
      <c r="H85" s="67"/>
      <c r="I85" s="67"/>
      <c r="J85" s="67"/>
    </row>
    <row r="86" spans="1:10">
      <c r="A86" s="42"/>
      <c r="B86" s="67" t="s">
        <v>167</v>
      </c>
      <c r="C86" s="67"/>
      <c r="D86" s="67"/>
      <c r="E86" s="67"/>
      <c r="F86" s="67"/>
      <c r="G86" s="67"/>
      <c r="H86" s="67"/>
      <c r="I86" s="67"/>
      <c r="J86" s="67"/>
    </row>
    <row r="87" spans="1:10">
      <c r="A87" s="42"/>
      <c r="B87" s="67" t="s">
        <v>166</v>
      </c>
      <c r="C87" s="67"/>
      <c r="D87" s="67"/>
      <c r="E87" s="67"/>
      <c r="F87" s="67"/>
      <c r="G87" s="67"/>
      <c r="H87" s="67"/>
      <c r="I87" s="67"/>
      <c r="J87" s="67"/>
    </row>
    <row r="88" spans="1:10">
      <c r="A88" s="42"/>
      <c r="B88" s="67" t="s">
        <v>168</v>
      </c>
      <c r="C88" s="67"/>
      <c r="D88" s="67"/>
      <c r="E88" s="67"/>
      <c r="F88" s="67"/>
      <c r="G88" s="67"/>
      <c r="H88" s="67"/>
      <c r="I88" s="67"/>
      <c r="J88" s="67"/>
    </row>
    <row r="89" spans="1:10">
      <c r="A89" s="42"/>
      <c r="B89" s="67" t="s">
        <v>169</v>
      </c>
      <c r="C89" s="67"/>
      <c r="D89" s="67"/>
      <c r="E89" s="67"/>
      <c r="F89" s="67"/>
      <c r="G89" s="67"/>
      <c r="H89" s="67"/>
      <c r="I89" s="67"/>
      <c r="J89" s="67"/>
    </row>
    <row r="90" spans="1:10">
      <c r="A90" s="42"/>
      <c r="B90" s="67" t="s">
        <v>170</v>
      </c>
      <c r="C90" s="67"/>
      <c r="D90" s="67"/>
      <c r="E90" s="67"/>
      <c r="F90" s="67"/>
      <c r="G90" s="67"/>
      <c r="H90" s="67"/>
      <c r="I90" s="67"/>
      <c r="J90" s="67"/>
    </row>
    <row r="91" spans="1:10">
      <c r="A91" s="42"/>
      <c r="B91" s="67" t="s">
        <v>171</v>
      </c>
      <c r="C91" s="67"/>
      <c r="D91" s="67"/>
      <c r="E91" s="67"/>
      <c r="F91" s="67"/>
      <c r="G91" s="67"/>
      <c r="H91" s="67"/>
      <c r="I91" s="67"/>
      <c r="J91" s="67"/>
    </row>
    <row r="92" spans="1:10">
      <c r="A92" s="42"/>
      <c r="B92" s="67"/>
      <c r="C92" s="67"/>
      <c r="D92" s="67"/>
      <c r="E92" s="67"/>
      <c r="F92" s="67"/>
      <c r="G92" s="67"/>
      <c r="H92" s="67"/>
      <c r="I92" s="67"/>
      <c r="J92" s="67"/>
    </row>
    <row r="93" spans="1:10">
      <c r="A93" s="501" t="s">
        <v>172</v>
      </c>
      <c r="B93" s="502"/>
      <c r="C93" s="67"/>
      <c r="D93" s="67"/>
      <c r="E93" s="67"/>
      <c r="F93" s="67"/>
      <c r="G93" s="67"/>
      <c r="H93" s="67"/>
      <c r="I93" s="67"/>
      <c r="J93" s="67"/>
    </row>
    <row r="94" spans="1:10">
      <c r="A94" s="42"/>
      <c r="B94" s="67" t="s">
        <v>173</v>
      </c>
      <c r="C94" s="67"/>
      <c r="D94" s="67"/>
      <c r="E94" s="67"/>
      <c r="F94" s="67"/>
      <c r="G94" s="67"/>
      <c r="H94" s="67"/>
      <c r="I94" s="67"/>
      <c r="J94" s="67"/>
    </row>
    <row r="95" spans="1:10">
      <c r="A95" s="42"/>
      <c r="B95" s="67" t="s">
        <v>174</v>
      </c>
      <c r="C95" s="67"/>
      <c r="D95" s="67"/>
      <c r="E95" s="67"/>
      <c r="F95" s="67"/>
      <c r="G95" s="67"/>
      <c r="H95" s="67"/>
      <c r="I95" s="67"/>
      <c r="J95" s="67"/>
    </row>
    <row r="96" spans="1:10">
      <c r="A96" s="42"/>
      <c r="B96" s="214" t="s">
        <v>175</v>
      </c>
      <c r="C96" s="197">
        <v>3640277797.9999986</v>
      </c>
      <c r="D96" s="197">
        <v>1037458089.5999943</v>
      </c>
      <c r="E96" s="77">
        <v>4677735887.6099939</v>
      </c>
      <c r="F96" s="77">
        <v>3896029145.7200003</v>
      </c>
      <c r="G96" s="77">
        <v>3598408616.6800003</v>
      </c>
      <c r="H96" s="77">
        <v>168808977.94000003</v>
      </c>
      <c r="I96" s="77">
        <v>1100234076.7600002</v>
      </c>
      <c r="J96" s="77">
        <f>E96-F96</f>
        <v>781706741.88999367</v>
      </c>
    </row>
    <row r="97" spans="1:10" ht="25.5">
      <c r="A97" s="42"/>
      <c r="B97" s="67" t="s">
        <v>176</v>
      </c>
      <c r="C97" s="67"/>
      <c r="D97" s="67"/>
      <c r="E97" s="67"/>
      <c r="F97" s="67"/>
      <c r="G97" s="67"/>
      <c r="H97" s="67"/>
      <c r="I97" s="67"/>
      <c r="J97" s="67"/>
    </row>
    <row r="98" spans="1:10">
      <c r="A98" s="42"/>
      <c r="B98" s="67" t="s">
        <v>177</v>
      </c>
      <c r="C98" s="67"/>
      <c r="D98" s="67"/>
      <c r="E98" s="67"/>
      <c r="F98" s="67"/>
      <c r="G98" s="67"/>
      <c r="H98" s="67"/>
      <c r="I98" s="67"/>
      <c r="J98" s="67"/>
    </row>
    <row r="99" spans="1:10">
      <c r="A99" s="42"/>
      <c r="B99" s="67" t="s">
        <v>178</v>
      </c>
      <c r="C99" s="67"/>
      <c r="D99" s="67"/>
      <c r="E99" s="67"/>
      <c r="F99" s="67"/>
      <c r="G99" s="67"/>
      <c r="H99" s="67"/>
      <c r="I99" s="67"/>
      <c r="J99" s="67"/>
    </row>
    <row r="100" spans="1:10">
      <c r="A100" s="42"/>
      <c r="B100" s="67" t="s">
        <v>179</v>
      </c>
      <c r="C100" s="67"/>
      <c r="D100" s="67"/>
      <c r="E100" s="67"/>
      <c r="F100" s="67"/>
      <c r="G100" s="67"/>
      <c r="H100" s="67"/>
      <c r="I100" s="67"/>
      <c r="J100" s="67"/>
    </row>
    <row r="101" spans="1:10">
      <c r="A101" s="42"/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>
      <c r="A102" s="501" t="s">
        <v>180</v>
      </c>
      <c r="B102" s="502"/>
      <c r="C102" s="67"/>
      <c r="D102" s="67"/>
      <c r="E102" s="67"/>
      <c r="F102" s="67"/>
      <c r="G102" s="67"/>
      <c r="H102" s="67"/>
      <c r="I102" s="67"/>
      <c r="J102" s="67"/>
    </row>
    <row r="103" spans="1:10" ht="25.5">
      <c r="A103" s="42"/>
      <c r="B103" s="67" t="s">
        <v>181</v>
      </c>
      <c r="C103" s="67"/>
      <c r="D103" s="67"/>
      <c r="E103" s="67"/>
      <c r="F103" s="67"/>
      <c r="G103" s="67"/>
      <c r="H103" s="67"/>
      <c r="I103" s="67"/>
      <c r="J103" s="67"/>
    </row>
    <row r="104" spans="1:10">
      <c r="A104" s="42"/>
      <c r="B104" s="67" t="s">
        <v>182</v>
      </c>
      <c r="C104" s="67"/>
      <c r="D104" s="67"/>
      <c r="E104" s="67"/>
      <c r="F104" s="67"/>
      <c r="G104" s="67"/>
      <c r="H104" s="67"/>
      <c r="I104" s="67"/>
      <c r="J104" s="67"/>
    </row>
    <row r="105" spans="1:10">
      <c r="A105" s="42"/>
      <c r="B105" s="67" t="s">
        <v>227</v>
      </c>
      <c r="C105" s="67"/>
      <c r="D105" s="67"/>
      <c r="E105" s="67"/>
      <c r="F105" s="67"/>
      <c r="G105" s="67"/>
      <c r="H105" s="67"/>
      <c r="I105" s="67"/>
      <c r="J105" s="67"/>
    </row>
    <row r="106" spans="1:10">
      <c r="A106" s="42"/>
      <c r="B106" s="67" t="s">
        <v>193</v>
      </c>
      <c r="C106" s="67"/>
      <c r="D106" s="67"/>
      <c r="E106" s="67"/>
      <c r="F106" s="67"/>
      <c r="G106" s="67"/>
      <c r="H106" s="67"/>
      <c r="I106" s="67"/>
      <c r="J106" s="67"/>
    </row>
    <row r="107" spans="1:10">
      <c r="A107" s="42"/>
      <c r="B107" s="67" t="s">
        <v>183</v>
      </c>
      <c r="C107" s="67"/>
      <c r="D107" s="67"/>
      <c r="E107" s="67"/>
      <c r="F107" s="67"/>
      <c r="G107" s="67"/>
      <c r="H107" s="67"/>
      <c r="I107" s="67"/>
      <c r="J107" s="67"/>
    </row>
    <row r="108" spans="1:10">
      <c r="A108" s="42"/>
      <c r="B108" s="67" t="s">
        <v>228</v>
      </c>
      <c r="C108" s="67"/>
      <c r="D108" s="67"/>
      <c r="E108" s="67"/>
      <c r="F108" s="67"/>
      <c r="G108" s="67"/>
      <c r="H108" s="67"/>
      <c r="I108" s="67"/>
      <c r="J108" s="67"/>
    </row>
    <row r="109" spans="1:10">
      <c r="A109" s="42"/>
      <c r="B109" s="67" t="s">
        <v>184</v>
      </c>
      <c r="C109" s="67"/>
      <c r="D109" s="67"/>
      <c r="E109" s="67"/>
      <c r="F109" s="67"/>
      <c r="G109" s="67"/>
      <c r="H109" s="67"/>
      <c r="I109" s="67"/>
      <c r="J109" s="67"/>
    </row>
    <row r="110" spans="1:10">
      <c r="A110" s="42"/>
      <c r="B110" s="67" t="s">
        <v>185</v>
      </c>
      <c r="C110" s="67"/>
      <c r="D110" s="67"/>
      <c r="E110" s="67"/>
      <c r="F110" s="67"/>
      <c r="G110" s="67"/>
      <c r="H110" s="67"/>
      <c r="I110" s="67"/>
      <c r="J110" s="67"/>
    </row>
    <row r="111" spans="1:10">
      <c r="A111" s="42"/>
      <c r="B111" s="67" t="s">
        <v>186</v>
      </c>
      <c r="C111" s="67"/>
      <c r="D111" s="67"/>
      <c r="E111" s="67"/>
      <c r="F111" s="67"/>
      <c r="G111" s="67"/>
      <c r="H111" s="67"/>
      <c r="I111" s="67"/>
      <c r="J111" s="67"/>
    </row>
    <row r="112" spans="1:10">
      <c r="A112" s="42"/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>
      <c r="A113" s="501" t="s">
        <v>187</v>
      </c>
      <c r="B113" s="502"/>
      <c r="C113" s="67"/>
      <c r="D113" s="67"/>
      <c r="E113" s="67"/>
      <c r="F113" s="67"/>
      <c r="G113" s="67"/>
      <c r="H113" s="67"/>
      <c r="I113" s="67"/>
      <c r="J113" s="67"/>
    </row>
    <row r="114" spans="1:10" ht="25.5">
      <c r="A114" s="42"/>
      <c r="B114" s="67" t="s">
        <v>188</v>
      </c>
      <c r="C114" s="67"/>
      <c r="D114" s="67"/>
      <c r="E114" s="67"/>
      <c r="F114" s="67"/>
      <c r="G114" s="67"/>
      <c r="H114" s="67"/>
      <c r="I114" s="67"/>
      <c r="J114" s="67"/>
    </row>
    <row r="115" spans="1:10" ht="25.5">
      <c r="A115" s="42"/>
      <c r="B115" s="67" t="s">
        <v>189</v>
      </c>
      <c r="C115" s="67"/>
      <c r="D115" s="67"/>
      <c r="E115" s="67"/>
      <c r="F115" s="67"/>
      <c r="G115" s="67"/>
      <c r="H115" s="67"/>
      <c r="I115" s="67"/>
      <c r="J115" s="67"/>
    </row>
    <row r="116" spans="1:10">
      <c r="A116" s="42"/>
      <c r="B116" s="67" t="s">
        <v>190</v>
      </c>
      <c r="C116" s="67"/>
      <c r="D116" s="67"/>
      <c r="E116" s="67"/>
      <c r="F116" s="67"/>
      <c r="G116" s="67"/>
      <c r="H116" s="67"/>
      <c r="I116" s="67"/>
      <c r="J116" s="67"/>
    </row>
    <row r="117" spans="1:10">
      <c r="A117" s="73"/>
      <c r="B117" s="68" t="s">
        <v>191</v>
      </c>
      <c r="C117" s="68"/>
      <c r="D117" s="68"/>
      <c r="E117" s="68"/>
      <c r="F117" s="68"/>
      <c r="G117" s="68"/>
      <c r="H117" s="68"/>
      <c r="I117" s="68"/>
      <c r="J117" s="68"/>
    </row>
    <row r="118" spans="1:10">
      <c r="A118" s="69"/>
      <c r="B118" s="75" t="s">
        <v>26</v>
      </c>
      <c r="C118" s="65">
        <f>SUM(C83:C117)</f>
        <v>3640277797.9999986</v>
      </c>
      <c r="D118" s="65">
        <f t="shared" ref="D118:J118" si="5">SUM(D83:D117)</f>
        <v>1037458089.5999943</v>
      </c>
      <c r="E118" s="65">
        <f t="shared" si="5"/>
        <v>4677735887.6099939</v>
      </c>
      <c r="F118" s="65">
        <f t="shared" si="5"/>
        <v>3896029145.7200003</v>
      </c>
      <c r="G118" s="65">
        <f t="shared" si="5"/>
        <v>3598408616.6800003</v>
      </c>
      <c r="H118" s="65">
        <f t="shared" ref="H118:I118" si="6">SUM(H83:H117)</f>
        <v>168808977.94000003</v>
      </c>
      <c r="I118" s="65">
        <f t="shared" si="6"/>
        <v>1100234076.7600002</v>
      </c>
      <c r="J118" s="65">
        <f t="shared" si="5"/>
        <v>781706741.88999367</v>
      </c>
    </row>
    <row r="122" spans="1:10" s="47" customFormat="1">
      <c r="B122" s="90"/>
      <c r="C122" s="90"/>
      <c r="D122" s="90"/>
      <c r="E122" s="90"/>
      <c r="F122" s="90"/>
      <c r="G122" s="90"/>
      <c r="H122" s="202"/>
      <c r="I122" s="202"/>
      <c r="J122" s="46" t="s">
        <v>312</v>
      </c>
    </row>
    <row r="123" spans="1:10">
      <c r="A123" s="497" t="s">
        <v>27</v>
      </c>
      <c r="B123" s="497"/>
      <c r="C123" s="497"/>
      <c r="D123" s="497"/>
      <c r="E123" s="497"/>
      <c r="F123" s="497"/>
      <c r="G123" s="497"/>
      <c r="H123" s="497"/>
      <c r="I123" s="497"/>
      <c r="J123" s="497"/>
    </row>
    <row r="124" spans="1:10" s="47" customFormat="1">
      <c r="A124" s="497" t="s">
        <v>20</v>
      </c>
      <c r="B124" s="497"/>
      <c r="C124" s="497"/>
      <c r="D124" s="497"/>
      <c r="E124" s="497"/>
      <c r="F124" s="497"/>
      <c r="G124" s="497"/>
      <c r="H124" s="497"/>
      <c r="I124" s="497"/>
      <c r="J124" s="497"/>
    </row>
    <row r="125" spans="1:10" s="47" customFormat="1">
      <c r="A125" s="497" t="s">
        <v>313</v>
      </c>
      <c r="B125" s="497"/>
      <c r="C125" s="497"/>
      <c r="D125" s="497"/>
      <c r="E125" s="497"/>
      <c r="F125" s="497"/>
      <c r="G125" s="497"/>
      <c r="H125" s="497"/>
      <c r="I125" s="497"/>
      <c r="J125" s="497"/>
    </row>
    <row r="126" spans="1:10" s="47" customFormat="1">
      <c r="A126" s="497" t="s">
        <v>261</v>
      </c>
      <c r="B126" s="497"/>
      <c r="C126" s="497"/>
      <c r="D126" s="497"/>
      <c r="E126" s="497"/>
      <c r="F126" s="497"/>
      <c r="G126" s="497"/>
      <c r="H126" s="497"/>
      <c r="I126" s="497"/>
      <c r="J126" s="497"/>
    </row>
    <row r="127" spans="1:10" s="47" customFormat="1">
      <c r="A127" s="497" t="s">
        <v>368</v>
      </c>
      <c r="B127" s="497"/>
      <c r="C127" s="497"/>
      <c r="D127" s="497"/>
      <c r="E127" s="497"/>
      <c r="F127" s="497"/>
      <c r="G127" s="497"/>
      <c r="H127" s="497"/>
      <c r="I127" s="497"/>
      <c r="J127" s="497"/>
    </row>
    <row r="128" spans="1:10" s="49" customFormat="1">
      <c r="B128" s="63"/>
      <c r="C128" s="64"/>
      <c r="D128" s="64"/>
      <c r="E128" s="64"/>
      <c r="F128" s="64"/>
      <c r="G128" s="64"/>
      <c r="H128" s="64"/>
      <c r="I128" s="64"/>
      <c r="J128" s="46" t="s">
        <v>369</v>
      </c>
    </row>
    <row r="129" spans="1:10" ht="38.25">
      <c r="A129" s="494" t="s">
        <v>11</v>
      </c>
      <c r="B129" s="495"/>
      <c r="C129" s="216" t="s">
        <v>65</v>
      </c>
      <c r="D129" s="216" t="s">
        <v>22</v>
      </c>
      <c r="E129" s="217" t="s">
        <v>354</v>
      </c>
      <c r="F129" s="217" t="s">
        <v>366</v>
      </c>
      <c r="G129" s="217" t="s">
        <v>363</v>
      </c>
      <c r="H129" s="207" t="s">
        <v>367</v>
      </c>
      <c r="I129" s="207" t="s">
        <v>351</v>
      </c>
      <c r="J129" s="216" t="s">
        <v>148</v>
      </c>
    </row>
    <row r="130" spans="1:10">
      <c r="A130" s="42"/>
      <c r="B130" s="67"/>
      <c r="C130" s="67"/>
      <c r="D130" s="67"/>
      <c r="E130" s="67"/>
      <c r="F130" s="67"/>
      <c r="G130" s="67"/>
      <c r="H130" s="67"/>
      <c r="I130" s="67"/>
      <c r="J130" s="67"/>
    </row>
    <row r="131" spans="1:10">
      <c r="A131" s="42" t="s">
        <v>194</v>
      </c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>
      <c r="A132" s="71" t="s">
        <v>195</v>
      </c>
      <c r="B132" s="67"/>
      <c r="C132" s="44"/>
      <c r="D132" s="44"/>
      <c r="E132" s="44"/>
      <c r="F132" s="44"/>
      <c r="G132" s="44"/>
      <c r="H132" s="44"/>
      <c r="I132" s="44"/>
      <c r="J132" s="44"/>
    </row>
    <row r="133" spans="1:10">
      <c r="A133" s="42"/>
      <c r="B133" s="67" t="s">
        <v>196</v>
      </c>
      <c r="C133" s="44"/>
      <c r="D133" s="44"/>
      <c r="E133" s="44"/>
      <c r="F133" s="44"/>
      <c r="G133" s="44"/>
      <c r="H133" s="44"/>
      <c r="I133" s="44"/>
      <c r="J133" s="44"/>
    </row>
    <row r="134" spans="1:10">
      <c r="A134" s="42"/>
      <c r="B134" s="67" t="s">
        <v>197</v>
      </c>
      <c r="C134" s="44"/>
      <c r="D134" s="44"/>
      <c r="E134" s="44"/>
      <c r="F134" s="44"/>
      <c r="G134" s="44"/>
      <c r="H134" s="44"/>
      <c r="I134" s="44"/>
      <c r="J134" s="44"/>
    </row>
    <row r="135" spans="1:10">
      <c r="A135" s="74" t="s">
        <v>314</v>
      </c>
      <c r="B135" s="78" t="s">
        <v>198</v>
      </c>
      <c r="C135" s="44">
        <v>0</v>
      </c>
      <c r="D135" s="44">
        <v>180500</v>
      </c>
      <c r="E135" s="44">
        <v>180500</v>
      </c>
      <c r="F135" s="44">
        <v>180500</v>
      </c>
      <c r="G135" s="44">
        <v>180500</v>
      </c>
      <c r="H135" s="77">
        <v>0</v>
      </c>
      <c r="I135" s="77">
        <v>0</v>
      </c>
      <c r="J135" s="44">
        <f>E135-F135</f>
        <v>0</v>
      </c>
    </row>
    <row r="136" spans="1:10">
      <c r="A136" s="71" t="s">
        <v>199</v>
      </c>
      <c r="B136" s="67"/>
      <c r="C136" s="44"/>
      <c r="D136" s="44"/>
      <c r="E136" s="44"/>
      <c r="F136" s="44"/>
      <c r="G136" s="44"/>
      <c r="H136" s="44"/>
      <c r="I136" s="44"/>
      <c r="J136" s="44"/>
    </row>
    <row r="137" spans="1:10">
      <c r="A137" s="74" t="s">
        <v>315</v>
      </c>
      <c r="B137" s="78" t="s">
        <v>200</v>
      </c>
      <c r="C137" s="44">
        <v>1942327622.4300003</v>
      </c>
      <c r="D137" s="44">
        <v>757288908.3499999</v>
      </c>
      <c r="E137" s="44">
        <v>2699616530.7800002</v>
      </c>
      <c r="F137" s="44">
        <v>2208406689.1200008</v>
      </c>
      <c r="G137" s="44">
        <v>1940519251.3500009</v>
      </c>
      <c r="H137" s="77">
        <v>149258163.81999999</v>
      </c>
      <c r="I137" s="77">
        <v>594151246.33000135</v>
      </c>
      <c r="J137" s="44">
        <f>E137-F137</f>
        <v>491209841.65999937</v>
      </c>
    </row>
    <row r="138" spans="1:10">
      <c r="A138" s="42"/>
      <c r="B138" s="67" t="s">
        <v>201</v>
      </c>
      <c r="C138" s="44"/>
      <c r="D138" s="44"/>
      <c r="E138" s="44"/>
      <c r="F138" s="44"/>
      <c r="G138" s="44"/>
      <c r="H138" s="44"/>
      <c r="I138" s="44"/>
      <c r="J138" s="44"/>
    </row>
    <row r="139" spans="1:10" ht="25.5">
      <c r="A139" s="74" t="s">
        <v>316</v>
      </c>
      <c r="B139" s="78" t="s">
        <v>202</v>
      </c>
      <c r="C139" s="44">
        <v>252461876.25000003</v>
      </c>
      <c r="D139" s="44">
        <v>-28137255.190000087</v>
      </c>
      <c r="E139" s="44">
        <v>224324621.05999994</v>
      </c>
      <c r="F139" s="44">
        <v>208810578.75999993</v>
      </c>
      <c r="G139" s="44">
        <v>204832788.82999992</v>
      </c>
      <c r="H139" s="77">
        <v>1973353.1099999999</v>
      </c>
      <c r="I139" s="77">
        <v>63658008.719999939</v>
      </c>
      <c r="J139" s="44">
        <f>E139-F139</f>
        <v>15514042.300000012</v>
      </c>
    </row>
    <row r="140" spans="1:10">
      <c r="A140" s="42"/>
      <c r="B140" s="67" t="s">
        <v>203</v>
      </c>
      <c r="C140" s="44"/>
      <c r="D140" s="44"/>
      <c r="E140" s="44"/>
      <c r="F140" s="44"/>
      <c r="G140" s="44"/>
      <c r="H140" s="44"/>
      <c r="I140" s="44"/>
      <c r="J140" s="44"/>
    </row>
    <row r="141" spans="1:10">
      <c r="A141" s="74" t="s">
        <v>317</v>
      </c>
      <c r="B141" s="78" t="s">
        <v>204</v>
      </c>
      <c r="C141" s="44">
        <v>26077934.34</v>
      </c>
      <c r="D141" s="44">
        <v>6956793.900000006</v>
      </c>
      <c r="E141" s="44">
        <v>33034728.240000006</v>
      </c>
      <c r="F141" s="44">
        <v>28648795.179999996</v>
      </c>
      <c r="G141" s="44">
        <v>26290654.819999997</v>
      </c>
      <c r="H141" s="77">
        <v>2344340.79</v>
      </c>
      <c r="I141" s="77">
        <v>8597572.9999999963</v>
      </c>
      <c r="J141" s="44">
        <f>E141-F141</f>
        <v>4385933.0600000098</v>
      </c>
    </row>
    <row r="142" spans="1:10" ht="25.5">
      <c r="A142" s="42"/>
      <c r="B142" s="67" t="s">
        <v>205</v>
      </c>
      <c r="C142" s="44"/>
      <c r="D142" s="44"/>
      <c r="E142" s="44"/>
      <c r="F142" s="44"/>
      <c r="G142" s="44"/>
      <c r="H142" s="44"/>
      <c r="I142" s="44"/>
      <c r="J142" s="44"/>
    </row>
    <row r="143" spans="1:10">
      <c r="A143" s="42"/>
      <c r="B143" s="67" t="s">
        <v>206</v>
      </c>
      <c r="C143" s="44"/>
      <c r="D143" s="44"/>
      <c r="E143" s="44"/>
      <c r="F143" s="44"/>
      <c r="G143" s="44"/>
      <c r="H143" s="44"/>
      <c r="I143" s="44"/>
      <c r="J143" s="44"/>
    </row>
    <row r="144" spans="1:10">
      <c r="A144" s="215" t="s">
        <v>318</v>
      </c>
      <c r="B144" s="214" t="s">
        <v>207</v>
      </c>
      <c r="C144" s="205">
        <v>157955731</v>
      </c>
      <c r="D144" s="44">
        <v>164347163.93999994</v>
      </c>
      <c r="E144" s="44">
        <v>322302894.93999994</v>
      </c>
      <c r="F144" s="44">
        <v>139289547.56999999</v>
      </c>
      <c r="G144" s="44">
        <v>128146457.38999999</v>
      </c>
      <c r="H144" s="77">
        <v>14171252.27</v>
      </c>
      <c r="I144" s="77">
        <v>27353936.319999963</v>
      </c>
      <c r="J144" s="44">
        <f>E144-F144</f>
        <v>183013347.36999995</v>
      </c>
    </row>
    <row r="145" spans="1:10">
      <c r="A145" s="71" t="s">
        <v>208</v>
      </c>
      <c r="B145" s="67"/>
      <c r="C145" s="44"/>
      <c r="D145" s="44"/>
      <c r="E145" s="44"/>
      <c r="F145" s="44"/>
      <c r="G145" s="44"/>
      <c r="H145" s="44"/>
      <c r="I145" s="44"/>
      <c r="J145" s="44"/>
    </row>
    <row r="146" spans="1:10" ht="25.5">
      <c r="A146" s="74" t="s">
        <v>319</v>
      </c>
      <c r="B146" s="78" t="s">
        <v>209</v>
      </c>
      <c r="C146" s="44">
        <v>1256098613.55</v>
      </c>
      <c r="D146" s="44">
        <v>136849834.06000018</v>
      </c>
      <c r="E146" s="44">
        <v>1392948447.6100001</v>
      </c>
      <c r="F146" s="44">
        <v>1305572389.4800003</v>
      </c>
      <c r="G146" s="44">
        <v>1293351559.2900002</v>
      </c>
      <c r="H146" s="77">
        <v>982520.17999999598</v>
      </c>
      <c r="I146" s="77">
        <v>404933211.22000015</v>
      </c>
      <c r="J146" s="44">
        <f>E146-F146</f>
        <v>87376058.129999876</v>
      </c>
    </row>
    <row r="147" spans="1:10" ht="25.5">
      <c r="A147" s="74" t="s">
        <v>320</v>
      </c>
      <c r="B147" s="78" t="s">
        <v>210</v>
      </c>
      <c r="C147" s="44">
        <v>5356020.43</v>
      </c>
      <c r="D147" s="44">
        <v>-27855.450000000186</v>
      </c>
      <c r="E147" s="44">
        <v>5328164.9799999995</v>
      </c>
      <c r="F147" s="44">
        <v>5120645.6100000003</v>
      </c>
      <c r="G147" s="44">
        <v>5087405</v>
      </c>
      <c r="H147" s="77">
        <v>79347.76999999999</v>
      </c>
      <c r="I147" s="77">
        <v>1540101.4100000001</v>
      </c>
      <c r="J147" s="44">
        <f>E147-F147</f>
        <v>207519.36999999918</v>
      </c>
    </row>
    <row r="148" spans="1:10">
      <c r="A148" s="42"/>
      <c r="B148" s="67" t="s">
        <v>211</v>
      </c>
      <c r="C148" s="44"/>
      <c r="D148" s="44"/>
      <c r="E148" s="44"/>
      <c r="F148" s="44"/>
      <c r="G148" s="44"/>
      <c r="H148" s="44"/>
      <c r="I148" s="44"/>
      <c r="J148" s="44"/>
    </row>
    <row r="149" spans="1:10">
      <c r="A149" s="71" t="s">
        <v>212</v>
      </c>
      <c r="B149" s="67"/>
      <c r="C149" s="44"/>
      <c r="D149" s="44"/>
      <c r="E149" s="44"/>
      <c r="F149" s="44"/>
      <c r="G149" s="44"/>
      <c r="H149" s="44"/>
      <c r="I149" s="44"/>
      <c r="J149" s="44"/>
    </row>
    <row r="150" spans="1:10" ht="25.5">
      <c r="A150" s="42"/>
      <c r="B150" s="67" t="s">
        <v>213</v>
      </c>
      <c r="C150" s="44"/>
      <c r="D150" s="44"/>
      <c r="E150" s="44"/>
      <c r="F150" s="44"/>
      <c r="G150" s="44"/>
      <c r="H150" s="44"/>
      <c r="I150" s="44"/>
      <c r="J150" s="44"/>
    </row>
    <row r="151" spans="1:10">
      <c r="A151" s="42"/>
      <c r="B151" s="67" t="s">
        <v>214</v>
      </c>
      <c r="C151" s="44"/>
      <c r="D151" s="44"/>
      <c r="E151" s="44"/>
      <c r="F151" s="44"/>
      <c r="G151" s="44"/>
      <c r="H151" s="44"/>
      <c r="I151" s="44"/>
      <c r="J151" s="44"/>
    </row>
    <row r="152" spans="1:10">
      <c r="A152" s="71" t="s">
        <v>215</v>
      </c>
      <c r="B152" s="67"/>
      <c r="C152" s="44"/>
      <c r="D152" s="44"/>
      <c r="E152" s="44"/>
      <c r="F152" s="44"/>
      <c r="G152" s="44"/>
      <c r="H152" s="44"/>
      <c r="I152" s="44"/>
      <c r="J152" s="44"/>
    </row>
    <row r="153" spans="1:10">
      <c r="A153" s="74" t="s">
        <v>321</v>
      </c>
      <c r="B153" s="78" t="s">
        <v>323</v>
      </c>
      <c r="C153" s="88"/>
      <c r="D153" s="88"/>
      <c r="E153" s="88"/>
      <c r="F153" s="88"/>
      <c r="G153" s="88"/>
      <c r="H153" s="88"/>
      <c r="I153" s="88"/>
      <c r="J153" s="88"/>
    </row>
    <row r="154" spans="1:10">
      <c r="A154" s="74" t="s">
        <v>322</v>
      </c>
      <c r="B154" s="78" t="s">
        <v>216</v>
      </c>
      <c r="C154" s="88"/>
      <c r="D154" s="88"/>
      <c r="E154" s="88"/>
      <c r="F154" s="88"/>
      <c r="G154" s="88"/>
      <c r="H154" s="88"/>
      <c r="I154" s="88"/>
      <c r="J154" s="88"/>
    </row>
    <row r="155" spans="1:10">
      <c r="A155" s="42"/>
      <c r="B155" s="67" t="s">
        <v>217</v>
      </c>
      <c r="C155" s="44"/>
      <c r="D155" s="44"/>
      <c r="E155" s="44"/>
      <c r="F155" s="44"/>
      <c r="G155" s="44"/>
      <c r="H155" s="44"/>
      <c r="I155" s="44"/>
      <c r="J155" s="44"/>
    </row>
    <row r="156" spans="1:10" ht="25.5">
      <c r="A156" s="42"/>
      <c r="B156" s="67" t="s">
        <v>218</v>
      </c>
      <c r="C156" s="44"/>
      <c r="D156" s="44"/>
      <c r="E156" s="44"/>
      <c r="F156" s="44"/>
      <c r="G156" s="44"/>
      <c r="H156" s="44"/>
      <c r="I156" s="44"/>
      <c r="J156" s="44"/>
    </row>
    <row r="157" spans="1:10">
      <c r="A157" s="71" t="s">
        <v>219</v>
      </c>
      <c r="B157" s="67"/>
      <c r="C157" s="44"/>
      <c r="D157" s="44"/>
      <c r="E157" s="44"/>
      <c r="F157" s="44"/>
      <c r="G157" s="44"/>
      <c r="H157" s="44"/>
      <c r="I157" s="44"/>
      <c r="J157" s="44"/>
    </row>
    <row r="158" spans="1:10">
      <c r="A158" s="74" t="s">
        <v>350</v>
      </c>
      <c r="B158" s="67" t="s">
        <v>220</v>
      </c>
      <c r="C158" s="44"/>
      <c r="D158" s="44"/>
      <c r="E158" s="44"/>
      <c r="F158" s="44"/>
      <c r="G158" s="44"/>
      <c r="H158" s="44"/>
      <c r="I158" s="44"/>
      <c r="J158" s="44"/>
    </row>
    <row r="159" spans="1:10">
      <c r="A159" s="71" t="s">
        <v>221</v>
      </c>
      <c r="B159" s="67"/>
      <c r="C159" s="44"/>
      <c r="D159" s="44"/>
      <c r="E159" s="44"/>
      <c r="F159" s="44"/>
      <c r="G159" s="44"/>
      <c r="H159" s="44"/>
      <c r="I159" s="44"/>
      <c r="J159" s="44"/>
    </row>
    <row r="160" spans="1:10">
      <c r="A160" s="71" t="s">
        <v>222</v>
      </c>
      <c r="B160" s="67"/>
      <c r="C160" s="44"/>
      <c r="D160" s="44"/>
      <c r="E160" s="44"/>
      <c r="F160" s="44"/>
      <c r="G160" s="44"/>
      <c r="H160" s="44"/>
      <c r="I160" s="44"/>
      <c r="J160" s="44"/>
    </row>
    <row r="161" spans="1:10">
      <c r="A161" s="72" t="s">
        <v>223</v>
      </c>
      <c r="B161" s="68"/>
      <c r="C161" s="85"/>
      <c r="D161" s="85"/>
      <c r="E161" s="85"/>
      <c r="F161" s="85"/>
      <c r="G161" s="85"/>
      <c r="H161" s="85"/>
      <c r="I161" s="85"/>
      <c r="J161" s="85"/>
    </row>
    <row r="162" spans="1:10">
      <c r="A162" s="69"/>
      <c r="B162" s="79" t="s">
        <v>26</v>
      </c>
      <c r="C162" s="86">
        <f>SUM(C130:C161)</f>
        <v>3640277798.0000005</v>
      </c>
      <c r="D162" s="86">
        <f t="shared" ref="D162:I162" si="7">SUM(D130:D161)</f>
        <v>1037458089.6099999</v>
      </c>
      <c r="E162" s="86">
        <f t="shared" si="7"/>
        <v>4677735887.6099997</v>
      </c>
      <c r="F162" s="86">
        <f t="shared" si="7"/>
        <v>3896029145.7200007</v>
      </c>
      <c r="G162" s="86">
        <f t="shared" si="7"/>
        <v>3598408616.6800013</v>
      </c>
      <c r="H162" s="86">
        <f t="shared" si="7"/>
        <v>168808977.94000003</v>
      </c>
      <c r="I162" s="86">
        <f t="shared" si="7"/>
        <v>1100234077.0000014</v>
      </c>
      <c r="J162" s="86">
        <f t="shared" ref="J162" si="8">SUM(J130:J161)</f>
        <v>781706741.88999927</v>
      </c>
    </row>
    <row r="164" spans="1:10">
      <c r="C164" s="87"/>
      <c r="D164" s="87"/>
      <c r="E164" s="87"/>
      <c r="F164" s="87"/>
      <c r="G164" s="87"/>
      <c r="H164" s="87"/>
      <c r="I164" s="87"/>
      <c r="J164" s="87"/>
    </row>
    <row r="165" spans="1:10">
      <c r="C165" s="87"/>
      <c r="D165" s="87"/>
      <c r="E165" s="87"/>
      <c r="F165" s="87"/>
      <c r="G165" s="87"/>
      <c r="H165" s="87"/>
      <c r="I165" s="87"/>
      <c r="J165" s="87"/>
    </row>
    <row r="166" spans="1:10">
      <c r="C166" s="87"/>
      <c r="D166" s="87"/>
      <c r="E166" s="87"/>
      <c r="F166" s="87"/>
      <c r="G166" s="87"/>
      <c r="H166" s="87"/>
      <c r="I166" s="87"/>
      <c r="J166" s="87"/>
    </row>
    <row r="167" spans="1:10">
      <c r="C167" s="87"/>
      <c r="D167" s="87"/>
      <c r="E167" s="87"/>
      <c r="F167" s="87"/>
      <c r="G167" s="87"/>
      <c r="H167" s="87"/>
      <c r="I167" s="87"/>
      <c r="J167" s="87"/>
    </row>
    <row r="168" spans="1:10">
      <c r="A168" s="196"/>
      <c r="C168" s="87"/>
      <c r="D168" s="87"/>
      <c r="E168" s="87"/>
      <c r="F168" s="87"/>
      <c r="G168" s="87"/>
      <c r="H168" s="87"/>
      <c r="I168" s="87"/>
      <c r="J168" s="87"/>
    </row>
    <row r="169" spans="1:10">
      <c r="C169" s="87"/>
      <c r="D169" s="87"/>
      <c r="E169" s="87"/>
      <c r="F169" s="87"/>
      <c r="G169" s="87"/>
      <c r="H169" s="87"/>
      <c r="I169" s="87"/>
      <c r="J169" s="87"/>
    </row>
    <row r="170" spans="1:10">
      <c r="C170" s="87"/>
      <c r="D170" s="87"/>
      <c r="E170" s="87"/>
      <c r="F170" s="87"/>
      <c r="G170" s="87"/>
      <c r="H170" s="87"/>
      <c r="I170" s="87"/>
      <c r="J170" s="87"/>
    </row>
    <row r="171" spans="1:10">
      <c r="C171" s="87"/>
      <c r="D171" s="87"/>
      <c r="E171" s="87"/>
      <c r="F171" s="87"/>
      <c r="G171" s="87"/>
      <c r="H171" s="87"/>
      <c r="I171" s="87"/>
      <c r="J171" s="87"/>
    </row>
  </sheetData>
  <mergeCells count="30">
    <mergeCell ref="A2:J2"/>
    <mergeCell ref="A3:J3"/>
    <mergeCell ref="A4:J4"/>
    <mergeCell ref="A5:J5"/>
    <mergeCell ref="A6:J6"/>
    <mergeCell ref="A8:B8"/>
    <mergeCell ref="A54:B54"/>
    <mergeCell ref="A80:J80"/>
    <mergeCell ref="A123:J123"/>
    <mergeCell ref="A129:B129"/>
    <mergeCell ref="A113:B113"/>
    <mergeCell ref="A127:J127"/>
    <mergeCell ref="A125:J125"/>
    <mergeCell ref="A126:J126"/>
    <mergeCell ref="A76:J76"/>
    <mergeCell ref="A77:J77"/>
    <mergeCell ref="A78:J78"/>
    <mergeCell ref="A79:J79"/>
    <mergeCell ref="A93:B93"/>
    <mergeCell ref="A102:B102"/>
    <mergeCell ref="A124:J124"/>
    <mergeCell ref="A82:B82"/>
    <mergeCell ref="A71:B71"/>
    <mergeCell ref="A55:J55"/>
    <mergeCell ref="A59:J59"/>
    <mergeCell ref="A60:J60"/>
    <mergeCell ref="A61:J61"/>
    <mergeCell ref="A62:J62"/>
    <mergeCell ref="A63:J63"/>
    <mergeCell ref="A65:B65"/>
  </mergeCells>
  <printOptions horizontalCentered="1"/>
  <pageMargins left="0.55118110236220474" right="0.27559055118110237" top="0.39370078740157483" bottom="0.39370078740157483" header="0.31496062992125984" footer="0.31496062992125984"/>
  <pageSetup scale="75" orientation="landscape" r:id="rId1"/>
  <rowBreaks count="2" manualBreakCount="2">
    <brk id="56" max="9" man="1"/>
    <brk id="12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9"/>
  <sheetViews>
    <sheetView workbookViewId="0">
      <pane ySplit="10" topLeftCell="A11" activePane="bottomLeft" state="frozen"/>
      <selection pane="bottomLeft" activeCell="D7" sqref="D7"/>
    </sheetView>
  </sheetViews>
  <sheetFormatPr baseColWidth="10" defaultRowHeight="12.75"/>
  <cols>
    <col min="1" max="1" width="3.28515625" style="48" customWidth="1"/>
    <col min="2" max="2" width="51.7109375" style="48" customWidth="1"/>
    <col min="3" max="3" width="30.85546875" style="48" customWidth="1"/>
    <col min="4" max="4" width="32.7109375" style="48" customWidth="1"/>
    <col min="5" max="16384" width="11.42578125" style="48"/>
  </cols>
  <sheetData>
    <row r="1" spans="1:4" s="101" customFormat="1" ht="15.75">
      <c r="A1" s="171"/>
      <c r="B1" s="171"/>
      <c r="C1" s="171"/>
      <c r="D1" s="100" t="s">
        <v>345</v>
      </c>
    </row>
    <row r="2" spans="1:4" s="99" customFormat="1" ht="15.75">
      <c r="A2" s="486" t="s">
        <v>27</v>
      </c>
      <c r="B2" s="486"/>
      <c r="C2" s="486"/>
      <c r="D2" s="486"/>
    </row>
    <row r="3" spans="1:4" s="101" customFormat="1" ht="15.75">
      <c r="A3" s="486" t="s">
        <v>112</v>
      </c>
      <c r="B3" s="486"/>
      <c r="C3" s="486"/>
      <c r="D3" s="486"/>
    </row>
    <row r="4" spans="1:4" s="101" customFormat="1" ht="15.75">
      <c r="A4" s="486" t="s">
        <v>261</v>
      </c>
      <c r="B4" s="486"/>
      <c r="C4" s="486"/>
      <c r="D4" s="486"/>
    </row>
    <row r="5" spans="1:4" s="101" customFormat="1" ht="15.75">
      <c r="A5" s="486" t="s">
        <v>368</v>
      </c>
      <c r="B5" s="486"/>
      <c r="C5" s="486"/>
      <c r="D5" s="486"/>
    </row>
    <row r="6" spans="1:4" s="101" customFormat="1" ht="15.75">
      <c r="A6" s="171"/>
      <c r="B6" s="171"/>
      <c r="C6" s="171"/>
      <c r="D6" s="100" t="s">
        <v>369</v>
      </c>
    </row>
    <row r="7" spans="1:4" s="137" customFormat="1">
      <c r="A7" s="490" t="s">
        <v>113</v>
      </c>
      <c r="B7" s="491"/>
      <c r="C7" s="176"/>
      <c r="D7" s="177">
        <v>3896029145.7200003</v>
      </c>
    </row>
    <row r="8" spans="1:4" s="141" customFormat="1">
      <c r="A8" s="138"/>
      <c r="B8" s="138"/>
      <c r="C8" s="178"/>
      <c r="D8" s="178"/>
    </row>
    <row r="9" spans="1:4" s="141" customFormat="1">
      <c r="A9" s="138" t="s">
        <v>110</v>
      </c>
      <c r="B9" s="138"/>
      <c r="C9" s="178"/>
      <c r="D9" s="178"/>
    </row>
    <row r="10" spans="1:4">
      <c r="A10" s="142" t="s">
        <v>114</v>
      </c>
      <c r="B10" s="143"/>
      <c r="C10" s="179"/>
      <c r="D10" s="177">
        <f>SUM(C11:C29)</f>
        <v>843183516.15999997</v>
      </c>
    </row>
    <row r="11" spans="1:4">
      <c r="A11" s="180"/>
      <c r="B11" s="181" t="s">
        <v>117</v>
      </c>
      <c r="C11" s="185">
        <v>0</v>
      </c>
      <c r="D11" s="188"/>
    </row>
    <row r="12" spans="1:4">
      <c r="A12" s="145"/>
      <c r="B12" s="182" t="s">
        <v>118</v>
      </c>
      <c r="C12" s="186">
        <v>0</v>
      </c>
      <c r="D12" s="189"/>
    </row>
    <row r="13" spans="1:4">
      <c r="A13" s="151"/>
      <c r="B13" s="182" t="s">
        <v>119</v>
      </c>
      <c r="C13" s="186">
        <v>0</v>
      </c>
      <c r="D13" s="189"/>
    </row>
    <row r="14" spans="1:4">
      <c r="A14" s="151"/>
      <c r="B14" s="182" t="s">
        <v>120</v>
      </c>
      <c r="C14" s="186">
        <v>0</v>
      </c>
      <c r="D14" s="189"/>
    </row>
    <row r="15" spans="1:4">
      <c r="A15" s="151"/>
      <c r="B15" s="182" t="s">
        <v>121</v>
      </c>
      <c r="C15" s="186">
        <v>0</v>
      </c>
      <c r="D15" s="189"/>
    </row>
    <row r="16" spans="1:4">
      <c r="A16" s="151"/>
      <c r="B16" s="182" t="s">
        <v>122</v>
      </c>
      <c r="C16" s="186">
        <v>0</v>
      </c>
      <c r="D16" s="189"/>
    </row>
    <row r="17" spans="1:4">
      <c r="A17" s="151"/>
      <c r="B17" s="182" t="s">
        <v>123</v>
      </c>
      <c r="C17" s="186">
        <v>0</v>
      </c>
      <c r="D17" s="189"/>
    </row>
    <row r="18" spans="1:4">
      <c r="A18" s="151"/>
      <c r="B18" s="182" t="s">
        <v>343</v>
      </c>
      <c r="C18" s="186">
        <v>69526162.569999993</v>
      </c>
      <c r="D18" s="189"/>
    </row>
    <row r="19" spans="1:4">
      <c r="A19" s="151"/>
      <c r="B19" s="182" t="s">
        <v>124</v>
      </c>
      <c r="C19" s="186">
        <v>0</v>
      </c>
      <c r="D19" s="189"/>
    </row>
    <row r="20" spans="1:4">
      <c r="A20" s="151"/>
      <c r="B20" s="182" t="s">
        <v>125</v>
      </c>
      <c r="C20" s="186">
        <v>117445683.58999997</v>
      </c>
      <c r="D20" s="189"/>
    </row>
    <row r="21" spans="1:4">
      <c r="A21" s="151"/>
      <c r="B21" s="182" t="s">
        <v>126</v>
      </c>
      <c r="C21" s="186">
        <v>0</v>
      </c>
      <c r="D21" s="189"/>
    </row>
    <row r="22" spans="1:4">
      <c r="A22" s="151"/>
      <c r="B22" s="182" t="s">
        <v>127</v>
      </c>
      <c r="C22" s="186">
        <v>0</v>
      </c>
      <c r="D22" s="189"/>
    </row>
    <row r="23" spans="1:4">
      <c r="A23" s="151"/>
      <c r="B23" s="182" t="s">
        <v>128</v>
      </c>
      <c r="C23" s="186">
        <v>0</v>
      </c>
      <c r="D23" s="189"/>
    </row>
    <row r="24" spans="1:4">
      <c r="A24" s="151"/>
      <c r="B24" s="182" t="s">
        <v>129</v>
      </c>
      <c r="C24" s="186">
        <v>0</v>
      </c>
      <c r="D24" s="189"/>
    </row>
    <row r="25" spans="1:4">
      <c r="A25" s="151"/>
      <c r="B25" s="182" t="s">
        <v>130</v>
      </c>
      <c r="C25" s="186">
        <v>0</v>
      </c>
      <c r="D25" s="189"/>
    </row>
    <row r="26" spans="1:4">
      <c r="A26" s="151"/>
      <c r="B26" s="182" t="s">
        <v>132</v>
      </c>
      <c r="C26" s="186">
        <v>0</v>
      </c>
      <c r="D26" s="189"/>
    </row>
    <row r="27" spans="1:4">
      <c r="A27" s="164" t="s">
        <v>133</v>
      </c>
      <c r="B27" s="182"/>
      <c r="C27" s="186">
        <v>656211670</v>
      </c>
      <c r="D27" s="189"/>
    </row>
    <row r="28" spans="1:4">
      <c r="A28" s="151"/>
      <c r="B28" s="182"/>
      <c r="C28" s="186"/>
      <c r="D28" s="189"/>
    </row>
    <row r="29" spans="1:4">
      <c r="A29" s="183" t="s">
        <v>99</v>
      </c>
      <c r="B29" s="184"/>
      <c r="C29" s="187"/>
      <c r="D29" s="190"/>
    </row>
    <row r="30" spans="1:4">
      <c r="A30" s="142" t="s">
        <v>115</v>
      </c>
      <c r="B30" s="143"/>
      <c r="C30" s="179"/>
      <c r="D30" s="177">
        <f>SUM(C31:C38)</f>
        <v>0</v>
      </c>
    </row>
    <row r="31" spans="1:4" ht="25.5">
      <c r="A31" s="191"/>
      <c r="B31" s="181" t="s">
        <v>134</v>
      </c>
      <c r="C31" s="185">
        <v>0</v>
      </c>
      <c r="D31" s="188"/>
    </row>
    <row r="32" spans="1:4">
      <c r="A32" s="151"/>
      <c r="B32" s="182" t="s">
        <v>8</v>
      </c>
      <c r="C32" s="186"/>
      <c r="D32" s="189"/>
    </row>
    <row r="33" spans="1:4">
      <c r="A33" s="151"/>
      <c r="B33" s="182" t="s">
        <v>135</v>
      </c>
      <c r="C33" s="186">
        <v>0</v>
      </c>
      <c r="D33" s="189"/>
    </row>
    <row r="34" spans="1:4" ht="25.5">
      <c r="A34" s="151"/>
      <c r="B34" s="182" t="s">
        <v>136</v>
      </c>
      <c r="C34" s="186">
        <v>0</v>
      </c>
      <c r="D34" s="189"/>
    </row>
    <row r="35" spans="1:4">
      <c r="A35" s="151"/>
      <c r="B35" s="182" t="s">
        <v>137</v>
      </c>
      <c r="C35" s="186">
        <v>0</v>
      </c>
      <c r="D35" s="189"/>
    </row>
    <row r="36" spans="1:4">
      <c r="A36" s="151"/>
      <c r="B36" s="182" t="s">
        <v>138</v>
      </c>
      <c r="C36" s="186">
        <v>0</v>
      </c>
      <c r="D36" s="189"/>
    </row>
    <row r="37" spans="1:4">
      <c r="A37" s="164" t="s">
        <v>139</v>
      </c>
      <c r="B37" s="182"/>
      <c r="C37" s="186"/>
      <c r="D37" s="189"/>
    </row>
    <row r="38" spans="1:4">
      <c r="A38" s="166"/>
      <c r="B38" s="192"/>
      <c r="C38" s="190"/>
      <c r="D38" s="190"/>
    </row>
    <row r="39" spans="1:4">
      <c r="A39" s="142" t="s">
        <v>344</v>
      </c>
      <c r="B39" s="143"/>
      <c r="C39" s="179"/>
      <c r="D39" s="177">
        <f>D7-D10+D30</f>
        <v>3052845629.5600004</v>
      </c>
    </row>
  </sheetData>
  <mergeCells count="5">
    <mergeCell ref="A2:D2"/>
    <mergeCell ref="A3:D3"/>
    <mergeCell ref="A4:D4"/>
    <mergeCell ref="A5:D5"/>
    <mergeCell ref="A7:B7"/>
  </mergeCells>
  <printOptions horizontalCentered="1"/>
  <pageMargins left="0.23622047244094491" right="0.15748031496062992" top="0.5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>
      <selection activeCell="E17" sqref="E17"/>
    </sheetView>
  </sheetViews>
  <sheetFormatPr baseColWidth="10" defaultColWidth="10.85546875" defaultRowHeight="15"/>
  <cols>
    <col min="1" max="1" width="3" style="392" bestFit="1" customWidth="1"/>
    <col min="2" max="2" width="28.28515625" style="393" customWidth="1"/>
    <col min="3" max="3" width="29.140625" style="393" customWidth="1"/>
    <col min="4" max="4" width="14.5703125" style="393" customWidth="1"/>
    <col min="5" max="5" width="21.5703125" style="393" customWidth="1"/>
    <col min="6" max="16384" width="10.85546875" style="393"/>
  </cols>
  <sheetData>
    <row r="1" spans="1:5">
      <c r="C1" s="393" t="s">
        <v>27</v>
      </c>
      <c r="E1" s="394" t="s">
        <v>230</v>
      </c>
    </row>
    <row r="2" spans="1:5">
      <c r="A2" s="503" t="s">
        <v>75</v>
      </c>
      <c r="B2" s="503"/>
      <c r="C2" s="503"/>
      <c r="D2" s="503"/>
      <c r="E2" s="503"/>
    </row>
    <row r="3" spans="1:5">
      <c r="C3" s="395" t="s">
        <v>261</v>
      </c>
    </row>
    <row r="4" spans="1:5">
      <c r="B4" s="396"/>
      <c r="C4" s="395" t="s">
        <v>541</v>
      </c>
      <c r="D4" s="396"/>
      <c r="E4" s="396"/>
    </row>
    <row r="5" spans="1:5">
      <c r="A5" s="396"/>
      <c r="B5" s="396"/>
      <c r="C5" s="396" t="s">
        <v>140</v>
      </c>
      <c r="D5" s="396"/>
      <c r="E5" s="397"/>
    </row>
    <row r="6" spans="1:5" ht="15.75" thickBot="1"/>
    <row r="7" spans="1:5" s="231" customFormat="1">
      <c r="A7" s="504" t="s">
        <v>69</v>
      </c>
      <c r="B7" s="505"/>
      <c r="C7" s="398" t="s">
        <v>70</v>
      </c>
      <c r="D7" s="399" t="s">
        <v>71</v>
      </c>
      <c r="E7" s="400" t="s">
        <v>34</v>
      </c>
    </row>
    <row r="8" spans="1:5" s="231" customFormat="1" ht="15.75" thickBot="1">
      <c r="A8" s="506"/>
      <c r="B8" s="507"/>
      <c r="C8" s="401" t="s">
        <v>72</v>
      </c>
      <c r="D8" s="401" t="s">
        <v>73</v>
      </c>
      <c r="E8" s="402" t="s">
        <v>74</v>
      </c>
    </row>
    <row r="9" spans="1:5" s="231" customFormat="1">
      <c r="A9" s="508" t="s">
        <v>76</v>
      </c>
      <c r="B9" s="509"/>
      <c r="C9" s="509"/>
      <c r="D9" s="509"/>
      <c r="E9" s="510"/>
    </row>
    <row r="10" spans="1:5" s="231" customFormat="1">
      <c r="A10" s="403">
        <v>1</v>
      </c>
      <c r="B10" s="404"/>
      <c r="C10" s="405"/>
      <c r="D10" s="404"/>
      <c r="E10" s="406"/>
    </row>
    <row r="11" spans="1:5" s="231" customFormat="1">
      <c r="A11" s="403">
        <v>2</v>
      </c>
      <c r="B11" s="404"/>
      <c r="C11" s="405"/>
      <c r="D11" s="404"/>
      <c r="E11" s="406"/>
    </row>
    <row r="12" spans="1:5" s="231" customFormat="1">
      <c r="A12" s="403">
        <v>3</v>
      </c>
      <c r="B12" s="404"/>
      <c r="C12" s="405"/>
      <c r="D12" s="404"/>
      <c r="E12" s="406"/>
    </row>
    <row r="13" spans="1:5" s="231" customFormat="1">
      <c r="A13" s="403">
        <v>4</v>
      </c>
      <c r="B13" s="404"/>
      <c r="C13" s="405"/>
      <c r="D13" s="404"/>
      <c r="E13" s="406"/>
    </row>
    <row r="14" spans="1:5" s="231" customFormat="1">
      <c r="A14" s="403">
        <v>5</v>
      </c>
      <c r="B14" s="404"/>
      <c r="C14" s="405"/>
      <c r="D14" s="404"/>
      <c r="E14" s="406"/>
    </row>
    <row r="15" spans="1:5" s="231" customFormat="1">
      <c r="A15" s="403">
        <v>6</v>
      </c>
      <c r="B15" s="404"/>
      <c r="C15" s="405"/>
      <c r="D15" s="404"/>
      <c r="E15" s="406"/>
    </row>
    <row r="16" spans="1:5" s="231" customFormat="1">
      <c r="A16" s="403">
        <v>7</v>
      </c>
      <c r="B16" s="404"/>
      <c r="C16" s="405"/>
      <c r="D16" s="404"/>
      <c r="E16" s="406"/>
    </row>
    <row r="17" spans="1:5" s="231" customFormat="1">
      <c r="A17" s="403">
        <v>8</v>
      </c>
      <c r="B17" s="404"/>
      <c r="C17" s="405"/>
      <c r="D17" s="404"/>
      <c r="E17" s="406"/>
    </row>
    <row r="18" spans="1:5" s="231" customFormat="1">
      <c r="A18" s="403">
        <v>9</v>
      </c>
      <c r="B18" s="404"/>
      <c r="C18" s="405"/>
      <c r="D18" s="404"/>
      <c r="E18" s="406"/>
    </row>
    <row r="19" spans="1:5" s="231" customFormat="1">
      <c r="A19" s="403">
        <v>10</v>
      </c>
      <c r="B19" s="404"/>
      <c r="C19" s="405"/>
      <c r="D19" s="404"/>
      <c r="E19" s="406"/>
    </row>
    <row r="20" spans="1:5" s="231" customFormat="1">
      <c r="A20" s="403"/>
      <c r="B20" s="404" t="s">
        <v>77</v>
      </c>
      <c r="C20" s="405"/>
      <c r="D20" s="404"/>
      <c r="E20" s="406"/>
    </row>
    <row r="21" spans="1:5" s="231" customFormat="1">
      <c r="A21" s="403"/>
      <c r="B21" s="404"/>
      <c r="C21" s="405"/>
      <c r="D21" s="404"/>
      <c r="E21" s="406"/>
    </row>
    <row r="22" spans="1:5" s="231" customFormat="1">
      <c r="A22" s="511" t="s">
        <v>78</v>
      </c>
      <c r="B22" s="512"/>
      <c r="C22" s="512"/>
      <c r="D22" s="512"/>
      <c r="E22" s="513"/>
    </row>
    <row r="23" spans="1:5" s="231" customFormat="1">
      <c r="A23" s="403">
        <v>1</v>
      </c>
      <c r="B23" s="404"/>
      <c r="C23" s="405"/>
      <c r="D23" s="404"/>
      <c r="E23" s="406"/>
    </row>
    <row r="24" spans="1:5" s="231" customFormat="1">
      <c r="A24" s="403">
        <v>2</v>
      </c>
      <c r="B24" s="404"/>
      <c r="C24" s="405"/>
      <c r="D24" s="404"/>
      <c r="E24" s="406"/>
    </row>
    <row r="25" spans="1:5" s="231" customFormat="1">
      <c r="A25" s="403">
        <v>3</v>
      </c>
      <c r="B25" s="404"/>
      <c r="C25" s="405"/>
      <c r="D25" s="404"/>
      <c r="E25" s="406"/>
    </row>
    <row r="26" spans="1:5" s="231" customFormat="1">
      <c r="A26" s="403">
        <v>4</v>
      </c>
      <c r="B26" s="404"/>
      <c r="C26" s="405"/>
      <c r="D26" s="404"/>
      <c r="E26" s="406"/>
    </row>
    <row r="27" spans="1:5" s="231" customFormat="1">
      <c r="A27" s="403">
        <v>5</v>
      </c>
      <c r="B27" s="404"/>
      <c r="C27" s="405"/>
      <c r="D27" s="404"/>
      <c r="E27" s="406"/>
    </row>
    <row r="28" spans="1:5" s="231" customFormat="1">
      <c r="A28" s="403">
        <v>6</v>
      </c>
      <c r="B28" s="404"/>
      <c r="C28" s="405"/>
      <c r="D28" s="404"/>
      <c r="E28" s="406"/>
    </row>
    <row r="29" spans="1:5" s="231" customFormat="1">
      <c r="A29" s="403">
        <v>7</v>
      </c>
      <c r="B29" s="404"/>
      <c r="C29" s="405"/>
      <c r="D29" s="404"/>
      <c r="E29" s="406"/>
    </row>
    <row r="30" spans="1:5" s="231" customFormat="1">
      <c r="A30" s="403">
        <v>8</v>
      </c>
      <c r="B30" s="404"/>
      <c r="C30" s="405"/>
      <c r="D30" s="404"/>
      <c r="E30" s="406"/>
    </row>
    <row r="31" spans="1:5" s="231" customFormat="1">
      <c r="A31" s="403">
        <v>9</v>
      </c>
      <c r="B31" s="404"/>
      <c r="C31" s="405"/>
      <c r="D31" s="404"/>
      <c r="E31" s="406"/>
    </row>
    <row r="32" spans="1:5" s="231" customFormat="1">
      <c r="A32" s="403">
        <v>10</v>
      </c>
      <c r="B32" s="404"/>
      <c r="C32" s="405"/>
      <c r="D32" s="404"/>
      <c r="E32" s="406"/>
    </row>
    <row r="33" spans="1:10" s="411" customFormat="1" ht="30">
      <c r="A33" s="403"/>
      <c r="B33" s="407" t="s">
        <v>79</v>
      </c>
      <c r="C33" s="408"/>
      <c r="D33" s="409"/>
      <c r="E33" s="410"/>
    </row>
    <row r="34" spans="1:10" s="411" customFormat="1" ht="15.75" thickBot="1">
      <c r="A34" s="403"/>
      <c r="B34" s="407"/>
      <c r="C34" s="408"/>
      <c r="D34" s="409"/>
      <c r="E34" s="410"/>
    </row>
    <row r="35" spans="1:10" ht="15.75" thickBot="1">
      <c r="A35" s="412"/>
      <c r="B35" s="413" t="s">
        <v>80</v>
      </c>
      <c r="C35" s="414"/>
      <c r="D35" s="415"/>
      <c r="E35" s="416"/>
    </row>
    <row r="36" spans="1:10">
      <c r="J36" s="417"/>
    </row>
  </sheetData>
  <mergeCells count="4">
    <mergeCell ref="A2:E2"/>
    <mergeCell ref="A7:B8"/>
    <mergeCell ref="A9:E9"/>
    <mergeCell ref="A22:E22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6"/>
  <sheetViews>
    <sheetView workbookViewId="0">
      <selection activeCell="G14" sqref="G14"/>
    </sheetView>
  </sheetViews>
  <sheetFormatPr baseColWidth="10" defaultColWidth="10.85546875" defaultRowHeight="12.75"/>
  <cols>
    <col min="1" max="1" width="3" style="241" bestFit="1" customWidth="1"/>
    <col min="2" max="2" width="49.5703125" style="50" bestFit="1" customWidth="1"/>
    <col min="3" max="4" width="17" style="50" customWidth="1"/>
    <col min="5" max="16384" width="10.85546875" style="50"/>
  </cols>
  <sheetData>
    <row r="1" spans="1:4" ht="15" customHeight="1">
      <c r="A1" s="520" t="s">
        <v>27</v>
      </c>
      <c r="B1" s="520"/>
      <c r="C1" s="520"/>
      <c r="D1" s="520"/>
    </row>
    <row r="2" spans="1:4">
      <c r="A2" s="521" t="s">
        <v>559</v>
      </c>
      <c r="B2" s="521"/>
      <c r="C2" s="521"/>
      <c r="D2" s="521"/>
    </row>
    <row r="3" spans="1:4" ht="15" customHeight="1">
      <c r="A3" s="522" t="s">
        <v>261</v>
      </c>
      <c r="B3" s="522"/>
      <c r="C3" s="522"/>
      <c r="D3" s="522"/>
    </row>
    <row r="4" spans="1:4" ht="15" customHeight="1">
      <c r="A4" s="522" t="s">
        <v>541</v>
      </c>
      <c r="B4" s="522"/>
      <c r="C4" s="522"/>
      <c r="D4" s="522"/>
    </row>
    <row r="5" spans="1:4" ht="15" customHeight="1">
      <c r="A5" s="521" t="s">
        <v>140</v>
      </c>
      <c r="B5" s="521"/>
      <c r="C5" s="521"/>
      <c r="D5" s="521"/>
    </row>
    <row r="6" spans="1:4" ht="13.5" thickBot="1">
      <c r="D6" s="242" t="s">
        <v>231</v>
      </c>
    </row>
    <row r="7" spans="1:4" s="93" customFormat="1">
      <c r="A7" s="523" t="s">
        <v>69</v>
      </c>
      <c r="B7" s="524"/>
      <c r="C7" s="527" t="s">
        <v>44</v>
      </c>
      <c r="D7" s="529" t="s">
        <v>81</v>
      </c>
    </row>
    <row r="8" spans="1:4" s="93" customFormat="1" ht="13.5" thickBot="1">
      <c r="A8" s="525"/>
      <c r="B8" s="526"/>
      <c r="C8" s="528"/>
      <c r="D8" s="530"/>
    </row>
    <row r="9" spans="1:4" s="93" customFormat="1">
      <c r="A9" s="514" t="s">
        <v>76</v>
      </c>
      <c r="B9" s="515"/>
      <c r="C9" s="515"/>
      <c r="D9" s="516"/>
    </row>
    <row r="10" spans="1:4" s="93" customFormat="1">
      <c r="A10" s="243">
        <v>1</v>
      </c>
      <c r="B10" s="244"/>
      <c r="C10" s="245"/>
      <c r="D10" s="246"/>
    </row>
    <row r="11" spans="1:4" s="93" customFormat="1">
      <c r="A11" s="243">
        <v>2</v>
      </c>
      <c r="B11" s="244"/>
      <c r="C11" s="245"/>
      <c r="D11" s="246"/>
    </row>
    <row r="12" spans="1:4" s="93" customFormat="1">
      <c r="A12" s="243">
        <v>3</v>
      </c>
      <c r="B12" s="244"/>
      <c r="C12" s="245"/>
      <c r="D12" s="246"/>
    </row>
    <row r="13" spans="1:4" s="93" customFormat="1">
      <c r="A13" s="243">
        <v>4</v>
      </c>
      <c r="B13" s="244"/>
      <c r="C13" s="245"/>
      <c r="D13" s="246"/>
    </row>
    <row r="14" spans="1:4" s="93" customFormat="1">
      <c r="A14" s="243">
        <v>5</v>
      </c>
      <c r="B14" s="244"/>
      <c r="C14" s="245"/>
      <c r="D14" s="246"/>
    </row>
    <row r="15" spans="1:4" s="93" customFormat="1">
      <c r="A15" s="243">
        <v>6</v>
      </c>
      <c r="B15" s="244"/>
      <c r="C15" s="245"/>
      <c r="D15" s="246"/>
    </row>
    <row r="16" spans="1:4" s="93" customFormat="1">
      <c r="A16" s="243">
        <v>7</v>
      </c>
      <c r="B16" s="244"/>
      <c r="C16" s="245"/>
      <c r="D16" s="246"/>
    </row>
    <row r="17" spans="1:4" s="93" customFormat="1">
      <c r="A17" s="243">
        <v>8</v>
      </c>
      <c r="B17" s="244"/>
      <c r="C17" s="245"/>
      <c r="D17" s="246"/>
    </row>
    <row r="18" spans="1:4" s="93" customFormat="1">
      <c r="A18" s="243">
        <v>9</v>
      </c>
      <c r="B18" s="244"/>
      <c r="C18" s="245"/>
      <c r="D18" s="246"/>
    </row>
    <row r="19" spans="1:4" s="93" customFormat="1">
      <c r="A19" s="243">
        <v>10</v>
      </c>
      <c r="B19" s="244"/>
      <c r="C19" s="245"/>
      <c r="D19" s="246"/>
    </row>
    <row r="20" spans="1:4" s="93" customFormat="1">
      <c r="A20" s="243"/>
      <c r="B20" s="244" t="s">
        <v>82</v>
      </c>
      <c r="C20" s="245"/>
      <c r="D20" s="246"/>
    </row>
    <row r="21" spans="1:4" s="93" customFormat="1">
      <c r="A21" s="243"/>
      <c r="B21" s="244"/>
      <c r="C21" s="245"/>
      <c r="D21" s="246"/>
    </row>
    <row r="22" spans="1:4" s="93" customFormat="1">
      <c r="A22" s="517" t="s">
        <v>78</v>
      </c>
      <c r="B22" s="518"/>
      <c r="C22" s="518"/>
      <c r="D22" s="519"/>
    </row>
    <row r="23" spans="1:4" s="93" customFormat="1">
      <c r="A23" s="243">
        <v>1</v>
      </c>
      <c r="B23" s="244"/>
      <c r="C23" s="245"/>
      <c r="D23" s="246"/>
    </row>
    <row r="24" spans="1:4" s="93" customFormat="1">
      <c r="A24" s="243">
        <v>2</v>
      </c>
      <c r="B24" s="244"/>
      <c r="C24" s="245"/>
      <c r="D24" s="246"/>
    </row>
    <row r="25" spans="1:4" s="93" customFormat="1">
      <c r="A25" s="243">
        <v>3</v>
      </c>
      <c r="B25" s="244"/>
      <c r="C25" s="245"/>
      <c r="D25" s="246"/>
    </row>
    <row r="26" spans="1:4" s="93" customFormat="1">
      <c r="A26" s="243">
        <v>4</v>
      </c>
      <c r="B26" s="244"/>
      <c r="C26" s="245"/>
      <c r="D26" s="246"/>
    </row>
    <row r="27" spans="1:4" s="93" customFormat="1">
      <c r="A27" s="243">
        <v>5</v>
      </c>
      <c r="B27" s="244"/>
      <c r="C27" s="245"/>
      <c r="D27" s="246"/>
    </row>
    <row r="28" spans="1:4" s="93" customFormat="1">
      <c r="A28" s="243">
        <v>6</v>
      </c>
      <c r="B28" s="244"/>
      <c r="C28" s="245"/>
      <c r="D28" s="246"/>
    </row>
    <row r="29" spans="1:4" s="93" customFormat="1">
      <c r="A29" s="243">
        <v>7</v>
      </c>
      <c r="B29" s="244"/>
      <c r="C29" s="245"/>
      <c r="D29" s="246"/>
    </row>
    <row r="30" spans="1:4" s="93" customFormat="1">
      <c r="A30" s="243">
        <v>8</v>
      </c>
      <c r="B30" s="244"/>
      <c r="C30" s="245"/>
      <c r="D30" s="246"/>
    </row>
    <row r="31" spans="1:4" s="93" customFormat="1">
      <c r="A31" s="243">
        <v>9</v>
      </c>
      <c r="B31" s="244"/>
      <c r="C31" s="245"/>
      <c r="D31" s="246"/>
    </row>
    <row r="32" spans="1:4" s="93" customFormat="1">
      <c r="A32" s="243">
        <v>10</v>
      </c>
      <c r="B32" s="244"/>
      <c r="C32" s="245"/>
      <c r="D32" s="246"/>
    </row>
    <row r="33" spans="1:9" s="250" customFormat="1">
      <c r="A33" s="243"/>
      <c r="B33" s="247" t="s">
        <v>83</v>
      </c>
      <c r="C33" s="248"/>
      <c r="D33" s="249"/>
    </row>
    <row r="34" spans="1:9" s="250" customFormat="1" ht="13.5" thickBot="1">
      <c r="A34" s="243"/>
      <c r="B34" s="247"/>
      <c r="C34" s="248"/>
      <c r="D34" s="249"/>
    </row>
    <row r="35" spans="1:9" ht="13.5" thickBot="1">
      <c r="A35" s="251"/>
      <c r="B35" s="252" t="s">
        <v>80</v>
      </c>
      <c r="C35" s="253"/>
      <c r="D35" s="254"/>
    </row>
    <row r="36" spans="1:9">
      <c r="I36" s="255"/>
    </row>
  </sheetData>
  <mergeCells count="10">
    <mergeCell ref="A9:D9"/>
    <mergeCell ref="A22:D22"/>
    <mergeCell ref="A1:D1"/>
    <mergeCell ref="A2:D2"/>
    <mergeCell ref="A3:D3"/>
    <mergeCell ref="A4:D4"/>
    <mergeCell ref="A5:D5"/>
    <mergeCell ref="A7:B8"/>
    <mergeCell ref="C7:C8"/>
    <mergeCell ref="D7:D8"/>
  </mergeCells>
  <printOptions horizontalCentered="1"/>
  <pageMargins left="0.34" right="0.22" top="0.74803149606299213" bottom="0.74803149606299213" header="0.31496062992125984" footer="0.31496062992125984"/>
  <pageSetup scale="8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workbookViewId="0">
      <selection activeCell="H12" sqref="H12"/>
    </sheetView>
  </sheetViews>
  <sheetFormatPr baseColWidth="10" defaultColWidth="10.85546875" defaultRowHeight="12.75"/>
  <cols>
    <col min="1" max="1" width="7.7109375" style="241" customWidth="1"/>
    <col min="2" max="2" width="45" style="50" customWidth="1"/>
    <col min="3" max="3" width="14.5703125" style="50" customWidth="1"/>
    <col min="4" max="4" width="13.7109375" style="50" customWidth="1"/>
    <col min="5" max="5" width="12.28515625" style="50" bestFit="1" customWidth="1"/>
    <col min="6" max="16384" width="10.85546875" style="50"/>
  </cols>
  <sheetData>
    <row r="1" spans="1:5">
      <c r="A1" s="531" t="s">
        <v>27</v>
      </c>
      <c r="B1" s="531"/>
      <c r="C1" s="531"/>
      <c r="D1" s="531"/>
      <c r="E1" s="531"/>
    </row>
    <row r="2" spans="1:5">
      <c r="A2" s="532" t="s">
        <v>560</v>
      </c>
      <c r="B2" s="532"/>
      <c r="C2" s="532"/>
      <c r="D2" s="532"/>
      <c r="E2" s="532"/>
    </row>
    <row r="3" spans="1:5">
      <c r="A3" s="522" t="s">
        <v>261</v>
      </c>
      <c r="B3" s="522"/>
      <c r="C3" s="522"/>
      <c r="D3" s="522"/>
      <c r="E3" s="522"/>
    </row>
    <row r="4" spans="1:5">
      <c r="A4" s="522" t="s">
        <v>541</v>
      </c>
      <c r="B4" s="522"/>
      <c r="C4" s="522"/>
      <c r="D4" s="522"/>
      <c r="E4" s="522"/>
    </row>
    <row r="5" spans="1:5">
      <c r="A5" s="256"/>
      <c r="B5" s="256"/>
      <c r="C5" s="256" t="s">
        <v>140</v>
      </c>
      <c r="D5" s="256"/>
      <c r="E5" s="257" t="s">
        <v>232</v>
      </c>
    </row>
    <row r="6" spans="1:5" ht="13.5" thickBot="1"/>
    <row r="7" spans="1:5" s="93" customFormat="1">
      <c r="A7" s="533" t="s">
        <v>11</v>
      </c>
      <c r="B7" s="534"/>
      <c r="C7" s="537" t="s">
        <v>84</v>
      </c>
      <c r="D7" s="537" t="s">
        <v>44</v>
      </c>
      <c r="E7" s="539" t="s">
        <v>561</v>
      </c>
    </row>
    <row r="8" spans="1:5" s="93" customFormat="1" ht="15.75" customHeight="1" thickBot="1">
      <c r="A8" s="535"/>
      <c r="B8" s="536"/>
      <c r="C8" s="538"/>
      <c r="D8" s="538"/>
      <c r="E8" s="540"/>
    </row>
    <row r="9" spans="1:5" s="93" customFormat="1">
      <c r="A9" s="258" t="s">
        <v>85</v>
      </c>
      <c r="B9" s="244"/>
      <c r="C9" s="470">
        <f>C10+C11</f>
        <v>3640277798</v>
      </c>
      <c r="D9" s="472">
        <f>D10+D11</f>
        <v>4615560770.6400003</v>
      </c>
      <c r="E9" s="471">
        <f>E10+E11</f>
        <v>4615560770.6400003</v>
      </c>
    </row>
    <row r="10" spans="1:5" s="93" customFormat="1">
      <c r="A10" s="243"/>
      <c r="B10" s="259" t="s">
        <v>88</v>
      </c>
      <c r="C10" s="468"/>
      <c r="D10" s="468"/>
      <c r="E10" s="469"/>
    </row>
    <row r="11" spans="1:5" s="93" customFormat="1">
      <c r="A11" s="243"/>
      <c r="B11" s="259" t="s">
        <v>86</v>
      </c>
      <c r="C11" s="468">
        <v>3640277798</v>
      </c>
      <c r="D11" s="468">
        <v>4615560770.6400003</v>
      </c>
      <c r="E11" s="468">
        <v>4615560770.6400003</v>
      </c>
    </row>
    <row r="12" spans="1:5" s="93" customFormat="1">
      <c r="A12" s="258" t="s">
        <v>87</v>
      </c>
      <c r="B12" s="259"/>
      <c r="C12" s="470">
        <f>C13+C14</f>
        <v>3640277797.9999986</v>
      </c>
      <c r="D12" s="470">
        <f>D13+D14</f>
        <v>3896029145.7200012</v>
      </c>
      <c r="E12" s="471">
        <f>E13+E14</f>
        <v>3598408616.6800003</v>
      </c>
    </row>
    <row r="13" spans="1:5" s="93" customFormat="1">
      <c r="A13" s="243"/>
      <c r="B13" s="259" t="s">
        <v>89</v>
      </c>
      <c r="C13" s="468"/>
      <c r="D13" s="468"/>
      <c r="E13" s="469"/>
    </row>
    <row r="14" spans="1:5" s="93" customFormat="1">
      <c r="A14" s="243"/>
      <c r="B14" s="259" t="s">
        <v>90</v>
      </c>
      <c r="C14" s="468">
        <v>3640277797.9999986</v>
      </c>
      <c r="D14" s="468">
        <v>3896029145.7200012</v>
      </c>
      <c r="E14" s="469">
        <v>3598408616.6800003</v>
      </c>
    </row>
    <row r="15" spans="1:5" s="93" customFormat="1">
      <c r="A15" s="258" t="s">
        <v>96</v>
      </c>
      <c r="B15" s="259"/>
      <c r="C15" s="470">
        <f>C9-C12</f>
        <v>0</v>
      </c>
      <c r="D15" s="470">
        <f>D9-D12</f>
        <v>719531624.91999912</v>
      </c>
      <c r="E15" s="471">
        <f>E9-E12</f>
        <v>1017152153.96</v>
      </c>
    </row>
    <row r="16" spans="1:5" s="93" customFormat="1" ht="13.5" thickBot="1">
      <c r="A16" s="243"/>
      <c r="B16" s="244"/>
      <c r="C16" s="468"/>
      <c r="D16" s="468"/>
      <c r="E16" s="469"/>
    </row>
    <row r="17" spans="1:10" s="93" customFormat="1">
      <c r="A17" s="533" t="s">
        <v>11</v>
      </c>
      <c r="B17" s="534"/>
      <c r="C17" s="537" t="s">
        <v>84</v>
      </c>
      <c r="D17" s="537" t="s">
        <v>44</v>
      </c>
      <c r="E17" s="542" t="s">
        <v>561</v>
      </c>
    </row>
    <row r="18" spans="1:10" s="93" customFormat="1" ht="13.5" thickBot="1">
      <c r="A18" s="535"/>
      <c r="B18" s="536"/>
      <c r="C18" s="538"/>
      <c r="D18" s="538"/>
      <c r="E18" s="543"/>
    </row>
    <row r="19" spans="1:10" s="93" customFormat="1">
      <c r="A19" s="258" t="s">
        <v>91</v>
      </c>
      <c r="B19" s="244"/>
      <c r="C19" s="245"/>
      <c r="D19" s="245"/>
      <c r="E19" s="246"/>
    </row>
    <row r="20" spans="1:10" s="93" customFormat="1">
      <c r="A20" s="258" t="s">
        <v>92</v>
      </c>
      <c r="B20" s="244"/>
      <c r="C20" s="245"/>
      <c r="D20" s="245"/>
      <c r="E20" s="246"/>
    </row>
    <row r="21" spans="1:10" s="93" customFormat="1">
      <c r="A21" s="258" t="s">
        <v>97</v>
      </c>
      <c r="B21" s="244"/>
      <c r="C21" s="245"/>
      <c r="D21" s="245"/>
      <c r="E21" s="246"/>
    </row>
    <row r="22" spans="1:10" s="93" customFormat="1" ht="13.5" thickBot="1">
      <c r="A22" s="243"/>
      <c r="B22" s="244"/>
      <c r="C22" s="245"/>
      <c r="D22" s="245"/>
      <c r="E22" s="246"/>
    </row>
    <row r="23" spans="1:10" s="93" customFormat="1">
      <c r="A23" s="533" t="s">
        <v>11</v>
      </c>
      <c r="B23" s="534"/>
      <c r="C23" s="537" t="s">
        <v>84</v>
      </c>
      <c r="D23" s="537" t="s">
        <v>44</v>
      </c>
      <c r="E23" s="542" t="s">
        <v>561</v>
      </c>
    </row>
    <row r="24" spans="1:10" s="93" customFormat="1" ht="13.5" thickBot="1">
      <c r="A24" s="535"/>
      <c r="B24" s="536"/>
      <c r="C24" s="538"/>
      <c r="D24" s="538"/>
      <c r="E24" s="543"/>
    </row>
    <row r="25" spans="1:10" s="93" customFormat="1">
      <c r="A25" s="258" t="s">
        <v>93</v>
      </c>
      <c r="B25" s="244"/>
      <c r="C25" s="245"/>
      <c r="D25" s="245"/>
      <c r="E25" s="246"/>
    </row>
    <row r="26" spans="1:10" s="93" customFormat="1">
      <c r="A26" s="258" t="s">
        <v>94</v>
      </c>
      <c r="B26" s="244"/>
      <c r="C26" s="245"/>
      <c r="D26" s="245"/>
      <c r="E26" s="246"/>
    </row>
    <row r="27" spans="1:10" s="93" customFormat="1">
      <c r="A27" s="258" t="s">
        <v>95</v>
      </c>
      <c r="B27" s="244"/>
      <c r="C27" s="245"/>
      <c r="D27" s="245"/>
      <c r="E27" s="246"/>
    </row>
    <row r="28" spans="1:10" s="93" customFormat="1" ht="13.5" thickBot="1">
      <c r="A28" s="260"/>
      <c r="B28" s="261"/>
      <c r="C28" s="262"/>
      <c r="D28" s="262"/>
      <c r="E28" s="263"/>
    </row>
    <row r="29" spans="1:10">
      <c r="J29" s="255"/>
    </row>
    <row r="30" spans="1:10">
      <c r="A30" s="541" t="s">
        <v>562</v>
      </c>
      <c r="B30" s="541"/>
      <c r="C30" s="541"/>
      <c r="D30" s="541"/>
      <c r="E30" s="541"/>
    </row>
    <row r="32" spans="1:10">
      <c r="A32" s="541" t="s">
        <v>563</v>
      </c>
      <c r="B32" s="541"/>
      <c r="C32" s="541"/>
      <c r="D32" s="541"/>
      <c r="E32" s="541"/>
    </row>
    <row r="34" spans="1:5">
      <c r="A34" s="541" t="s">
        <v>564</v>
      </c>
      <c r="B34" s="541"/>
      <c r="C34" s="541"/>
      <c r="D34" s="541"/>
      <c r="E34" s="541"/>
    </row>
  </sheetData>
  <mergeCells count="19">
    <mergeCell ref="A30:E30"/>
    <mergeCell ref="A32:E32"/>
    <mergeCell ref="A34:E34"/>
    <mergeCell ref="A17:B18"/>
    <mergeCell ref="C17:C18"/>
    <mergeCell ref="D17:D18"/>
    <mergeCell ref="E17:E18"/>
    <mergeCell ref="A23:B24"/>
    <mergeCell ref="C23:C24"/>
    <mergeCell ref="D23:D24"/>
    <mergeCell ref="E23:E24"/>
    <mergeCell ref="A1:E1"/>
    <mergeCell ref="A2:E2"/>
    <mergeCell ref="A3:E3"/>
    <mergeCell ref="A4:E4"/>
    <mergeCell ref="A7:B8"/>
    <mergeCell ref="C7:C8"/>
    <mergeCell ref="D7:D8"/>
    <mergeCell ref="E7:E8"/>
  </mergeCells>
  <printOptions horizontalCentered="1"/>
  <pageMargins left="0.35" right="0.28000000000000003" top="0.74803149606299213" bottom="0.74803149606299213" header="0.31496062992125984" footer="0.31496062992125984"/>
  <pageSetup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opLeftCell="A4" workbookViewId="0">
      <selection activeCell="B4" sqref="B4"/>
    </sheetView>
  </sheetViews>
  <sheetFormatPr baseColWidth="10" defaultColWidth="13.140625" defaultRowHeight="15.75"/>
  <cols>
    <col min="1" max="4" width="13.140625" style="17"/>
    <col min="5" max="16384" width="13.140625" style="15"/>
  </cols>
  <sheetData>
    <row r="1" spans="1:7" s="294" customFormat="1" ht="15">
      <c r="A1" s="266"/>
      <c r="B1" s="266"/>
      <c r="C1" s="266"/>
      <c r="D1" s="266"/>
      <c r="E1" s="266"/>
      <c r="G1" s="267"/>
    </row>
    <row r="2" spans="1:7">
      <c r="A2" s="264"/>
      <c r="B2" s="264"/>
      <c r="C2" s="264"/>
      <c r="D2" s="264"/>
    </row>
    <row r="3" spans="1:7">
      <c r="A3" s="264"/>
      <c r="B3" s="264"/>
      <c r="C3" s="264"/>
      <c r="D3" s="264"/>
    </row>
    <row r="4" spans="1:7">
      <c r="A4" s="264"/>
      <c r="B4" s="264"/>
      <c r="C4" s="264"/>
      <c r="D4" s="264"/>
    </row>
    <row r="5" spans="1:7" s="17" customFormat="1" ht="15">
      <c r="A5" s="270"/>
      <c r="B5" s="270"/>
      <c r="C5" s="270"/>
      <c r="D5" s="270"/>
    </row>
    <row r="6" spans="1:7">
      <c r="A6" s="387"/>
      <c r="B6" s="382"/>
      <c r="C6" s="374"/>
      <c r="D6" s="374"/>
    </row>
    <row r="7" spans="1:7">
      <c r="A7" s="381"/>
      <c r="B7" s="381"/>
      <c r="C7" s="382"/>
      <c r="D7" s="382"/>
    </row>
    <row r="8" spans="1:7">
      <c r="A8" s="383"/>
      <c r="B8" s="383"/>
      <c r="C8" s="384"/>
      <c r="D8" s="384"/>
    </row>
    <row r="9" spans="1:7">
      <c r="A9" s="387"/>
      <c r="B9" s="385"/>
      <c r="C9" s="382"/>
      <c r="D9" s="382"/>
    </row>
    <row r="10" spans="1:7">
      <c r="A10" s="387"/>
      <c r="B10" s="385"/>
      <c r="C10" s="382"/>
      <c r="D10" s="382"/>
    </row>
    <row r="11" spans="1:7">
      <c r="A11" s="387"/>
      <c r="B11" s="385"/>
      <c r="C11" s="384"/>
      <c r="D11" s="384"/>
    </row>
    <row r="12" spans="1:7">
      <c r="A12" s="387"/>
      <c r="B12" s="385"/>
      <c r="C12" s="384"/>
      <c r="D12" s="384"/>
    </row>
    <row r="13" spans="1:7">
      <c r="A13" s="387"/>
      <c r="B13" s="385"/>
      <c r="C13" s="384"/>
      <c r="D13" s="384"/>
    </row>
    <row r="14" spans="1:7">
      <c r="A14" s="387"/>
      <c r="B14" s="385"/>
      <c r="C14" s="384"/>
      <c r="D14" s="384"/>
    </row>
    <row r="15" spans="1:7">
      <c r="A15" s="387"/>
      <c r="B15" s="385"/>
      <c r="C15" s="384"/>
      <c r="D15" s="384"/>
    </row>
    <row r="16" spans="1:7">
      <c r="A16" s="387"/>
      <c r="B16" s="385"/>
      <c r="C16" s="384"/>
      <c r="D16" s="384"/>
    </row>
    <row r="17" spans="1:4">
      <c r="A17" s="383"/>
      <c r="B17" s="383"/>
      <c r="C17" s="382"/>
      <c r="D17" s="382"/>
    </row>
    <row r="18" spans="1:4">
      <c r="A18" s="387"/>
      <c r="B18" s="385"/>
      <c r="C18" s="384"/>
      <c r="D18" s="384"/>
    </row>
    <row r="19" spans="1:4">
      <c r="A19" s="387"/>
      <c r="B19" s="385"/>
      <c r="C19" s="382"/>
      <c r="D19" s="382"/>
    </row>
    <row r="20" spans="1:4">
      <c r="A20" s="383"/>
      <c r="B20" s="383"/>
      <c r="C20" s="382"/>
      <c r="D20" s="382"/>
    </row>
    <row r="21" spans="1:4">
      <c r="A21" s="387"/>
      <c r="B21" s="385"/>
      <c r="C21" s="382"/>
      <c r="D21" s="382"/>
    </row>
    <row r="22" spans="1:4">
      <c r="A22" s="387"/>
      <c r="B22" s="385"/>
      <c r="C22" s="382"/>
      <c r="D22" s="382"/>
    </row>
    <row r="23" spans="1:4">
      <c r="A23" s="387"/>
      <c r="B23" s="385"/>
      <c r="C23" s="382"/>
      <c r="D23" s="382"/>
    </row>
    <row r="24" spans="1:4">
      <c r="A24" s="387"/>
      <c r="B24" s="385"/>
      <c r="C24" s="382"/>
      <c r="D24" s="382"/>
    </row>
    <row r="25" spans="1:4">
      <c r="A25" s="387"/>
      <c r="B25" s="385"/>
      <c r="C25" s="382"/>
      <c r="D25" s="382"/>
    </row>
    <row r="26" spans="1:4">
      <c r="A26" s="387"/>
      <c r="B26" s="382"/>
      <c r="C26" s="382"/>
      <c r="D26" s="382"/>
    </row>
    <row r="27" spans="1:4">
      <c r="A27" s="386"/>
      <c r="B27" s="386"/>
      <c r="C27" s="384"/>
      <c r="D27" s="384"/>
    </row>
    <row r="28" spans="1:4">
      <c r="A28" s="387"/>
      <c r="B28" s="382"/>
      <c r="C28" s="382"/>
      <c r="D28" s="382"/>
    </row>
    <row r="29" spans="1:4">
      <c r="A29" s="381"/>
      <c r="B29" s="381"/>
      <c r="C29" s="382"/>
      <c r="D29" s="382"/>
    </row>
    <row r="30" spans="1:4">
      <c r="A30" s="383"/>
      <c r="B30" s="383"/>
      <c r="C30" s="382"/>
      <c r="D30" s="382"/>
    </row>
    <row r="31" spans="1:4">
      <c r="A31" s="387"/>
      <c r="B31" s="385"/>
      <c r="C31" s="382"/>
      <c r="D31" s="382"/>
    </row>
    <row r="32" spans="1:4">
      <c r="A32" s="387"/>
      <c r="B32" s="385"/>
      <c r="C32" s="382"/>
      <c r="D32" s="382"/>
    </row>
    <row r="33" spans="1:4">
      <c r="A33" s="387"/>
      <c r="B33" s="385"/>
      <c r="C33" s="382"/>
      <c r="D33" s="382"/>
    </row>
    <row r="34" spans="1:4">
      <c r="A34" s="383"/>
      <c r="B34" s="383"/>
      <c r="C34" s="382"/>
      <c r="D34" s="382"/>
    </row>
    <row r="35" spans="1:4">
      <c r="A35" s="387"/>
      <c r="B35" s="385"/>
      <c r="C35" s="382"/>
      <c r="D35" s="382"/>
    </row>
    <row r="36" spans="1:4">
      <c r="A36" s="387"/>
      <c r="B36" s="385"/>
      <c r="C36" s="382"/>
      <c r="D36" s="382"/>
    </row>
    <row r="37" spans="1:4">
      <c r="A37" s="387"/>
      <c r="B37" s="385"/>
      <c r="C37" s="382"/>
      <c r="D37" s="382"/>
    </row>
    <row r="38" spans="1:4">
      <c r="A38" s="387"/>
      <c r="B38" s="385"/>
      <c r="C38" s="382"/>
      <c r="D38" s="382"/>
    </row>
    <row r="39" spans="1:4">
      <c r="A39" s="387"/>
      <c r="B39" s="385"/>
      <c r="C39" s="382"/>
      <c r="D39" s="382"/>
    </row>
    <row r="40" spans="1:4">
      <c r="A40" s="387"/>
      <c r="B40" s="385"/>
      <c r="C40" s="382"/>
      <c r="D40" s="382"/>
    </row>
    <row r="41" spans="1:4">
      <c r="A41" s="387"/>
      <c r="B41" s="385"/>
      <c r="C41" s="382"/>
      <c r="D41" s="382"/>
    </row>
    <row r="42" spans="1:4">
      <c r="A42" s="387"/>
      <c r="B42" s="385"/>
      <c r="C42" s="382"/>
      <c r="D42" s="382"/>
    </row>
    <row r="43" spans="1:4">
      <c r="A43" s="387"/>
      <c r="B43" s="385"/>
      <c r="C43" s="382"/>
      <c r="D43" s="382"/>
    </row>
    <row r="44" spans="1:4">
      <c r="A44" s="383"/>
      <c r="B44" s="383"/>
      <c r="C44" s="382"/>
      <c r="D44" s="382"/>
    </row>
    <row r="45" spans="1:4">
      <c r="A45" s="387"/>
      <c r="B45" s="385"/>
      <c r="C45" s="382"/>
      <c r="D45" s="382"/>
    </row>
    <row r="46" spans="1:4">
      <c r="A46" s="387"/>
      <c r="B46" s="385"/>
      <c r="C46" s="382"/>
      <c r="D46" s="382"/>
    </row>
    <row r="47" spans="1:4">
      <c r="A47" s="387"/>
      <c r="B47" s="385"/>
      <c r="C47" s="382"/>
      <c r="D47" s="382"/>
    </row>
    <row r="48" spans="1:4">
      <c r="A48" s="383"/>
      <c r="B48" s="383"/>
      <c r="C48" s="382"/>
      <c r="D48" s="382"/>
    </row>
    <row r="49" spans="1:4">
      <c r="A49" s="387"/>
      <c r="B49" s="385"/>
      <c r="C49" s="382"/>
      <c r="D49" s="382"/>
    </row>
    <row r="50" spans="1:4">
      <c r="A50" s="387"/>
      <c r="B50" s="385"/>
      <c r="C50" s="382"/>
      <c r="D50" s="382"/>
    </row>
    <row r="51" spans="1:4">
      <c r="A51" s="387"/>
      <c r="B51" s="385"/>
      <c r="C51" s="382"/>
      <c r="D51" s="382"/>
    </row>
    <row r="52" spans="1:4">
      <c r="A52" s="387"/>
      <c r="B52" s="385"/>
      <c r="C52" s="382"/>
      <c r="D52" s="382"/>
    </row>
    <row r="53" spans="1:4">
      <c r="A53" s="387"/>
      <c r="B53" s="385"/>
      <c r="C53" s="382"/>
      <c r="D53" s="382"/>
    </row>
    <row r="54" spans="1:4">
      <c r="A54" s="383"/>
      <c r="B54" s="383"/>
      <c r="C54" s="384"/>
      <c r="D54" s="384"/>
    </row>
    <row r="55" spans="1:4">
      <c r="A55" s="387"/>
      <c r="B55" s="385"/>
      <c r="C55" s="384"/>
      <c r="D55" s="384"/>
    </row>
    <row r="56" spans="1:4">
      <c r="A56" s="387"/>
      <c r="B56" s="385"/>
      <c r="C56" s="384"/>
      <c r="D56" s="384"/>
    </row>
    <row r="57" spans="1:4">
      <c r="A57" s="387"/>
      <c r="B57" s="385"/>
      <c r="C57" s="384"/>
      <c r="D57" s="384"/>
    </row>
    <row r="58" spans="1:4">
      <c r="A58" s="387"/>
      <c r="B58" s="385"/>
      <c r="C58" s="384"/>
      <c r="D58" s="384"/>
    </row>
    <row r="59" spans="1:4">
      <c r="A59" s="387"/>
      <c r="B59" s="385"/>
      <c r="C59" s="384"/>
      <c r="D59" s="384"/>
    </row>
    <row r="60" spans="1:4">
      <c r="A60" s="387"/>
      <c r="B60" s="385"/>
      <c r="C60" s="382"/>
      <c r="D60" s="382"/>
    </row>
    <row r="61" spans="1:4">
      <c r="A61" s="383"/>
      <c r="B61" s="383"/>
      <c r="C61" s="384"/>
      <c r="D61" s="384"/>
    </row>
    <row r="62" spans="1:4">
      <c r="A62" s="387"/>
      <c r="B62" s="385"/>
      <c r="C62" s="382"/>
      <c r="D62" s="382"/>
    </row>
    <row r="63" spans="1:4">
      <c r="A63" s="387"/>
      <c r="B63" s="387"/>
      <c r="C63" s="382"/>
      <c r="D63" s="382"/>
    </row>
    <row r="64" spans="1:4">
      <c r="A64" s="383"/>
      <c r="B64" s="383"/>
      <c r="C64" s="384"/>
      <c r="D64" s="384"/>
    </row>
    <row r="65" spans="1:4">
      <c r="A65" s="387"/>
      <c r="B65" s="387"/>
      <c r="C65" s="382"/>
      <c r="D65" s="382"/>
    </row>
    <row r="66" spans="1:4">
      <c r="A66" s="383"/>
      <c r="B66" s="383"/>
      <c r="C66" s="382"/>
      <c r="D66" s="382"/>
    </row>
    <row r="67" spans="1:4">
      <c r="A67" s="387"/>
      <c r="B67" s="387"/>
      <c r="C67" s="387"/>
      <c r="D67" s="387"/>
    </row>
    <row r="68" spans="1:4" ht="5.25" customHeight="1"/>
    <row r="69" spans="1:4">
      <c r="B69" s="388"/>
    </row>
  </sheetData>
  <printOptions horizontalCentered="1"/>
  <pageMargins left="0.47244094488188981" right="0.19685039370078741" top="0.39370078740157483" bottom="0.19685039370078741" header="0.31496062992125984" footer="0.19685039370078741"/>
  <pageSetup scale="6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54:A61"/>
  <sheetViews>
    <sheetView zoomScale="80" zoomScaleNormal="80" workbookViewId="0">
      <selection activeCell="L58" sqref="L58"/>
    </sheetView>
  </sheetViews>
  <sheetFormatPr baseColWidth="10" defaultRowHeight="15"/>
  <cols>
    <col min="7" max="7" width="22.42578125" customWidth="1"/>
  </cols>
  <sheetData>
    <row r="54" spans="1:1" ht="1.5" customHeight="1"/>
    <row r="55" spans="1:1" ht="12" customHeight="1"/>
    <row r="56" spans="1:1" hidden="1"/>
    <row r="61" spans="1:1">
      <c r="A61" t="s">
        <v>565</v>
      </c>
    </row>
  </sheetData>
  <pageMargins left="0.46" right="0.32" top="0.47" bottom="0.54" header="0.3" footer="0.3"/>
  <pageSetup orientation="portrait" r:id="rId1"/>
  <drawing r:id="rId2"/>
  <legacyDrawing r:id="rId3"/>
  <oleObjects>
    <oleObject progId="Word.Document.12" shapeId="1025" r:id="rId4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4"/>
  <sheetViews>
    <sheetView workbookViewId="0">
      <pane ySplit="8" topLeftCell="A12" activePane="bottomLeft" state="frozen"/>
      <selection activeCell="E6" sqref="E6"/>
      <selection pane="bottomLeft" activeCell="C7" sqref="C7"/>
    </sheetView>
  </sheetViews>
  <sheetFormatPr baseColWidth="10" defaultColWidth="10.85546875" defaultRowHeight="15"/>
  <cols>
    <col min="1" max="1" width="84.42578125" style="226" bestFit="1" customWidth="1"/>
    <col min="2" max="2" width="28.5703125" style="226" customWidth="1"/>
    <col min="3" max="3" width="19.5703125" style="226" bestFit="1" customWidth="1"/>
    <col min="4" max="16384" width="10.85546875" style="226"/>
  </cols>
  <sheetData>
    <row r="1" spans="1:4" s="225" customFormat="1" ht="15.75">
      <c r="A1" s="224"/>
      <c r="B1" s="224"/>
      <c r="C1" s="100" t="s">
        <v>249</v>
      </c>
    </row>
    <row r="2" spans="1:4" ht="15.75">
      <c r="A2" s="486" t="s">
        <v>27</v>
      </c>
      <c r="B2" s="486"/>
      <c r="C2" s="486"/>
    </row>
    <row r="3" spans="1:4" s="225" customFormat="1" ht="15.75">
      <c r="A3" s="486" t="s">
        <v>542</v>
      </c>
      <c r="B3" s="486"/>
      <c r="C3" s="486"/>
    </row>
    <row r="4" spans="1:4" s="225" customFormat="1" ht="15.75">
      <c r="A4" s="486" t="s">
        <v>261</v>
      </c>
      <c r="B4" s="486"/>
      <c r="C4" s="486"/>
    </row>
    <row r="5" spans="1:4" s="225" customFormat="1" ht="15.75">
      <c r="A5" s="486" t="s">
        <v>368</v>
      </c>
      <c r="B5" s="486"/>
      <c r="C5" s="486"/>
    </row>
    <row r="6" spans="1:4" ht="15.75">
      <c r="A6" s="227"/>
      <c r="B6" s="227"/>
      <c r="C6" s="100"/>
    </row>
    <row r="7" spans="1:4" s="231" customFormat="1" ht="15.75">
      <c r="A7" s="228" t="s">
        <v>543</v>
      </c>
      <c r="B7" s="229"/>
      <c r="C7" s="100" t="s">
        <v>369</v>
      </c>
      <c r="D7" s="230"/>
    </row>
    <row r="8" spans="1:4" s="231" customFormat="1">
      <c r="A8" s="232" t="s">
        <v>544</v>
      </c>
      <c r="B8" s="232" t="s">
        <v>545</v>
      </c>
      <c r="C8" s="232" t="s">
        <v>546</v>
      </c>
      <c r="D8" s="230"/>
    </row>
    <row r="9" spans="1:4" s="231" customFormat="1" ht="45">
      <c r="A9" s="233" t="s">
        <v>547</v>
      </c>
      <c r="B9" s="234" t="str">
        <f>'[2]OBRA E INVERSION'!$B$225</f>
        <v>RAMO 23 PEF CONTINGENCIAS ECON 2015 R23 59 MDP</v>
      </c>
      <c r="C9" s="235">
        <v>505043</v>
      </c>
      <c r="D9" s="230"/>
    </row>
    <row r="10" spans="1:4" ht="30">
      <c r="A10" s="236" t="s">
        <v>548</v>
      </c>
      <c r="B10" s="234" t="str">
        <f>'[2]OBRA E INVERSION'!$B$225</f>
        <v>RAMO 23 PEF CONTINGENCIAS ECON 2015 R23 59 MDP</v>
      </c>
      <c r="C10" s="235">
        <v>0</v>
      </c>
    </row>
    <row r="11" spans="1:4" ht="30">
      <c r="A11" s="236" t="s">
        <v>549</v>
      </c>
      <c r="B11" s="234" t="str">
        <f>'[2]OBRA E INVERSION'!$B$225</f>
        <v>RAMO 23 PEF CONTINGENCIAS ECON 2015 R23 59 MDP</v>
      </c>
      <c r="C11" s="235">
        <v>0</v>
      </c>
    </row>
    <row r="12" spans="1:4" ht="30">
      <c r="A12" s="233" t="s">
        <v>550</v>
      </c>
      <c r="B12" s="234" t="str">
        <f>'[2]OBRA E INVERSION'!$B$225</f>
        <v>RAMO 23 PEF CONTINGENCIAS ECON 2015 R23 59 MDP</v>
      </c>
      <c r="C12" s="235">
        <v>0</v>
      </c>
    </row>
    <row r="13" spans="1:4" ht="30">
      <c r="A13" s="233" t="s">
        <v>551</v>
      </c>
      <c r="B13" s="234" t="str">
        <f>'[2]OBRA E INVERSION'!$B$225</f>
        <v>RAMO 23 PEF CONTINGENCIAS ECON 2015 R23 59 MDP</v>
      </c>
      <c r="C13" s="235">
        <v>583469</v>
      </c>
    </row>
    <row r="14" spans="1:4" ht="30">
      <c r="A14" s="233" t="s">
        <v>552</v>
      </c>
      <c r="B14" s="234" t="str">
        <f>'[2]OBRA E INVERSION'!$B$225</f>
        <v>RAMO 23 PEF CONTINGENCIAS ECON 2015 R23 59 MDP</v>
      </c>
      <c r="C14" s="235">
        <v>0</v>
      </c>
    </row>
    <row r="15" spans="1:4" ht="30">
      <c r="A15" s="233" t="s">
        <v>553</v>
      </c>
      <c r="B15" s="234" t="str">
        <f>'[2]OBRA E INVERSION'!$B$225</f>
        <v>RAMO 23 PEF CONTINGENCIAS ECON 2015 R23 59 MDP</v>
      </c>
      <c r="C15" s="235">
        <v>0</v>
      </c>
    </row>
    <row r="16" spans="1:4" ht="30">
      <c r="A16" s="233" t="s">
        <v>554</v>
      </c>
      <c r="B16" s="234" t="str">
        <f>'[2]OBRA E INVERSION'!$B$225</f>
        <v>RAMO 23 PEF CONTINGENCIAS ECON 2015 R23 59 MDP</v>
      </c>
      <c r="C16" s="235">
        <v>0</v>
      </c>
    </row>
    <row r="17" spans="1:3" ht="30">
      <c r="A17" s="233" t="s">
        <v>555</v>
      </c>
      <c r="B17" s="234" t="str">
        <f>'[2]OBRA E INVERSION'!$B$225</f>
        <v>RAMO 23 PEF CONTINGENCIAS ECON 2015 R23 59 MDP</v>
      </c>
      <c r="C17" s="235">
        <v>0</v>
      </c>
    </row>
    <row r="18" spans="1:3" ht="30">
      <c r="A18" s="233" t="s">
        <v>556</v>
      </c>
      <c r="B18" s="234" t="str">
        <f>'[2]OBRA E INVERSION'!$B$225</f>
        <v>RAMO 23 PEF CONTINGENCIAS ECON 2015 R23 59 MDP</v>
      </c>
      <c r="C18" s="235">
        <v>0</v>
      </c>
    </row>
    <row r="19" spans="1:3">
      <c r="A19" s="237"/>
      <c r="B19" s="237"/>
      <c r="C19" s="238">
        <f>SUM(C9:C18)</f>
        <v>1088512</v>
      </c>
    </row>
    <row r="20" spans="1:3" ht="15.75" thickBot="1">
      <c r="A20" s="239"/>
      <c r="B20" s="239"/>
      <c r="C20" s="239"/>
    </row>
    <row r="21" spans="1:3">
      <c r="A21" s="240"/>
      <c r="B21" s="240"/>
      <c r="C21" s="240"/>
    </row>
    <row r="22" spans="1:3">
      <c r="A22" s="240" t="s">
        <v>557</v>
      </c>
      <c r="B22" s="240"/>
      <c r="C22" s="240"/>
    </row>
    <row r="23" spans="1:3">
      <c r="A23" s="240" t="s">
        <v>558</v>
      </c>
      <c r="B23" s="240"/>
      <c r="C23" s="240"/>
    </row>
    <row r="24" spans="1:3">
      <c r="A24" s="240"/>
      <c r="B24" s="240"/>
      <c r="C24" s="240"/>
    </row>
  </sheetData>
  <mergeCells count="4">
    <mergeCell ref="A2:C2"/>
    <mergeCell ref="A3:C3"/>
    <mergeCell ref="A4:C4"/>
    <mergeCell ref="A5:C5"/>
  </mergeCells>
  <printOptions horizontalCentered="1"/>
  <pageMargins left="0.35" right="0.28000000000000003" top="0.74803149606299213" bottom="0.74803149606299213" header="0.31496062992125984" footer="0.31496062992125984"/>
  <pageSetup scale="8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workbookViewId="0">
      <selection activeCell="D7" sqref="D7"/>
    </sheetView>
  </sheetViews>
  <sheetFormatPr baseColWidth="10" defaultColWidth="11.42578125" defaultRowHeight="12.75"/>
  <cols>
    <col min="1" max="1" width="2.85546875" style="48" customWidth="1"/>
    <col min="2" max="2" width="58.28515625" style="48" customWidth="1"/>
    <col min="3" max="3" width="17.85546875" style="48" customWidth="1"/>
    <col min="4" max="4" width="20.42578125" style="48" customWidth="1"/>
    <col min="5" max="16384" width="11.42578125" style="48"/>
  </cols>
  <sheetData>
    <row r="1" spans="1:4">
      <c r="D1" s="418" t="s">
        <v>252</v>
      </c>
    </row>
    <row r="2" spans="1:4">
      <c r="A2" s="548" t="s">
        <v>27</v>
      </c>
      <c r="B2" s="548"/>
      <c r="C2" s="548"/>
      <c r="D2" s="548"/>
    </row>
    <row r="3" spans="1:4">
      <c r="A3" s="549" t="s">
        <v>147</v>
      </c>
      <c r="B3" s="549"/>
      <c r="C3" s="549"/>
      <c r="D3" s="549"/>
    </row>
    <row r="4" spans="1:4">
      <c r="A4" s="548" t="s">
        <v>261</v>
      </c>
      <c r="B4" s="548"/>
      <c r="C4" s="548"/>
      <c r="D4" s="548"/>
    </row>
    <row r="5" spans="1:4">
      <c r="A5" s="549" t="s">
        <v>611</v>
      </c>
      <c r="B5" s="549"/>
      <c r="C5" s="549"/>
      <c r="D5" s="549"/>
    </row>
    <row r="6" spans="1:4">
      <c r="A6" s="549" t="s">
        <v>140</v>
      </c>
      <c r="B6" s="549"/>
      <c r="C6" s="549"/>
      <c r="D6" s="549"/>
    </row>
    <row r="7" spans="1:4">
      <c r="D7" s="418" t="s">
        <v>369</v>
      </c>
    </row>
    <row r="8" spans="1:4" s="93" customFormat="1">
      <c r="A8" s="550" t="s">
        <v>612</v>
      </c>
      <c r="B8" s="551"/>
      <c r="C8" s="554" t="s">
        <v>613</v>
      </c>
      <c r="D8" s="555"/>
    </row>
    <row r="9" spans="1:4" s="93" customFormat="1">
      <c r="A9" s="552"/>
      <c r="B9" s="553"/>
      <c r="C9" s="419" t="s">
        <v>614</v>
      </c>
      <c r="D9" s="419" t="s">
        <v>615</v>
      </c>
    </row>
    <row r="10" spans="1:4" s="93" customFormat="1">
      <c r="A10" s="420"/>
      <c r="B10" s="421" t="s">
        <v>616</v>
      </c>
      <c r="C10" s="422" t="s">
        <v>617</v>
      </c>
      <c r="D10" s="423" t="s">
        <v>618</v>
      </c>
    </row>
    <row r="11" spans="1:4" s="93" customFormat="1">
      <c r="A11" s="424"/>
      <c r="B11" s="425" t="s">
        <v>619</v>
      </c>
      <c r="C11" s="245" t="s">
        <v>617</v>
      </c>
      <c r="D11" s="426" t="s">
        <v>620</v>
      </c>
    </row>
    <row r="12" spans="1:4" s="93" customFormat="1">
      <c r="A12" s="424"/>
      <c r="B12" s="425" t="s">
        <v>621</v>
      </c>
      <c r="C12" s="245" t="s">
        <v>617</v>
      </c>
      <c r="D12" s="426" t="s">
        <v>622</v>
      </c>
    </row>
    <row r="13" spans="1:4" s="93" customFormat="1">
      <c r="A13" s="424"/>
      <c r="B13" s="425" t="s">
        <v>623</v>
      </c>
      <c r="C13" s="245" t="s">
        <v>624</v>
      </c>
      <c r="D13" s="426" t="s">
        <v>625</v>
      </c>
    </row>
    <row r="14" spans="1:4" s="93" customFormat="1">
      <c r="A14" s="424"/>
      <c r="B14" s="425" t="s">
        <v>626</v>
      </c>
      <c r="C14" s="245" t="s">
        <v>624</v>
      </c>
      <c r="D14" s="426" t="s">
        <v>627</v>
      </c>
    </row>
    <row r="15" spans="1:4" s="93" customFormat="1">
      <c r="A15" s="424"/>
      <c r="B15" s="425" t="s">
        <v>628</v>
      </c>
      <c r="C15" s="245" t="s">
        <v>629</v>
      </c>
      <c r="D15" s="426" t="s">
        <v>630</v>
      </c>
    </row>
    <row r="16" spans="1:4" s="93" customFormat="1">
      <c r="A16" s="424"/>
      <c r="B16" s="425" t="s">
        <v>631</v>
      </c>
      <c r="C16" s="245" t="s">
        <v>629</v>
      </c>
      <c r="D16" s="426" t="s">
        <v>632</v>
      </c>
    </row>
    <row r="17" spans="1:4" s="93" customFormat="1">
      <c r="A17" s="424"/>
      <c r="B17" s="425" t="s">
        <v>633</v>
      </c>
      <c r="C17" s="245" t="s">
        <v>629</v>
      </c>
      <c r="D17" s="426" t="s">
        <v>634</v>
      </c>
    </row>
    <row r="18" spans="1:4" s="93" customFormat="1">
      <c r="A18" s="424"/>
      <c r="B18" s="425" t="s">
        <v>635</v>
      </c>
      <c r="C18" s="245" t="s">
        <v>636</v>
      </c>
      <c r="D18" s="426" t="s">
        <v>637</v>
      </c>
    </row>
    <row r="19" spans="1:4" s="93" customFormat="1">
      <c r="A19" s="424"/>
      <c r="B19" s="425" t="s">
        <v>638</v>
      </c>
      <c r="C19" s="245" t="s">
        <v>617</v>
      </c>
      <c r="D19" s="426" t="s">
        <v>639</v>
      </c>
    </row>
    <row r="20" spans="1:4" s="93" customFormat="1">
      <c r="A20" s="424"/>
      <c r="B20" s="425" t="s">
        <v>640</v>
      </c>
      <c r="C20" s="245" t="s">
        <v>617</v>
      </c>
      <c r="D20" s="426" t="s">
        <v>641</v>
      </c>
    </row>
    <row r="21" spans="1:4" s="93" customFormat="1">
      <c r="A21" s="544"/>
      <c r="B21" s="545"/>
      <c r="C21" s="546"/>
      <c r="D21" s="547"/>
    </row>
    <row r="22" spans="1:4">
      <c r="B22" s="156"/>
    </row>
  </sheetData>
  <mergeCells count="8">
    <mergeCell ref="A21:D21"/>
    <mergeCell ref="A2:D2"/>
    <mergeCell ref="A3:D3"/>
    <mergeCell ref="A4:D4"/>
    <mergeCell ref="A5:D5"/>
    <mergeCell ref="A6:D6"/>
    <mergeCell ref="A8:B9"/>
    <mergeCell ref="C8:D8"/>
  </mergeCells>
  <printOptions horizontalCentered="1"/>
  <pageMargins left="0.39370078740157483" right="0.39370078740157483" top="0.74803149606299213" bottom="0.74803149606299213" header="0.31496062992125984" footer="0.31496062992125984"/>
  <pageSetup scale="12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workbookViewId="0">
      <pane ySplit="9" topLeftCell="A22" activePane="bottomLeft" state="frozen"/>
      <selection pane="bottomLeft" activeCell="F32" sqref="F32"/>
    </sheetView>
  </sheetViews>
  <sheetFormatPr baseColWidth="10" defaultColWidth="11.42578125" defaultRowHeight="12.75"/>
  <cols>
    <col min="1" max="1" width="3.42578125" style="48" customWidth="1"/>
    <col min="2" max="2" width="37" style="48" customWidth="1"/>
    <col min="3" max="3" width="38.7109375" style="48" customWidth="1"/>
    <col min="4" max="4" width="23.5703125" style="48" customWidth="1"/>
    <col min="5" max="16384" width="11.42578125" style="48"/>
  </cols>
  <sheetData>
    <row r="1" spans="1:4" s="226" customFormat="1" ht="15">
      <c r="D1" s="456" t="s">
        <v>610</v>
      </c>
    </row>
    <row r="2" spans="1:4" s="226" customFormat="1" ht="15">
      <c r="A2" s="557" t="s">
        <v>27</v>
      </c>
      <c r="B2" s="557"/>
      <c r="C2" s="557"/>
      <c r="D2" s="557"/>
    </row>
    <row r="3" spans="1:4" s="226" customFormat="1" ht="15">
      <c r="A3" s="558" t="s">
        <v>651</v>
      </c>
      <c r="B3" s="558"/>
      <c r="C3" s="558"/>
      <c r="D3" s="558"/>
    </row>
    <row r="4" spans="1:4" s="226" customFormat="1" ht="15">
      <c r="A4" s="557" t="s">
        <v>261</v>
      </c>
      <c r="B4" s="557"/>
      <c r="C4" s="557"/>
      <c r="D4" s="557"/>
    </row>
    <row r="5" spans="1:4" s="226" customFormat="1" ht="15">
      <c r="A5" s="558" t="s">
        <v>611</v>
      </c>
      <c r="B5" s="558"/>
      <c r="C5" s="558"/>
      <c r="D5" s="558"/>
    </row>
    <row r="6" spans="1:4" s="226" customFormat="1" ht="15">
      <c r="A6" s="558" t="s">
        <v>140</v>
      </c>
      <c r="B6" s="558"/>
      <c r="C6" s="558"/>
      <c r="D6" s="558"/>
    </row>
    <row r="7" spans="1:4" s="226" customFormat="1" ht="15">
      <c r="D7" s="456" t="s">
        <v>369</v>
      </c>
    </row>
    <row r="8" spans="1:4" s="93" customFormat="1">
      <c r="A8" s="559" t="s">
        <v>652</v>
      </c>
      <c r="B8" s="559"/>
      <c r="C8" s="559" t="s">
        <v>653</v>
      </c>
      <c r="D8" s="559" t="s">
        <v>654</v>
      </c>
    </row>
    <row r="9" spans="1:4" s="93" customFormat="1">
      <c r="A9" s="560"/>
      <c r="B9" s="560"/>
      <c r="C9" s="560"/>
      <c r="D9" s="560"/>
    </row>
    <row r="10" spans="1:4" s="93" customFormat="1" ht="16.5" customHeight="1">
      <c r="A10" s="457"/>
      <c r="B10" s="458" t="s">
        <v>655</v>
      </c>
      <c r="C10" s="459"/>
      <c r="D10" s="460"/>
    </row>
    <row r="11" spans="1:4" s="93" customFormat="1" ht="16.5" customHeight="1">
      <c r="A11" s="461"/>
      <c r="B11" s="435"/>
      <c r="C11" s="461"/>
      <c r="D11" s="462"/>
    </row>
    <row r="12" spans="1:4" s="93" customFormat="1" ht="16.5" customHeight="1">
      <c r="A12" s="463"/>
      <c r="B12" s="464">
        <v>12201</v>
      </c>
      <c r="C12" s="463" t="s">
        <v>656</v>
      </c>
      <c r="D12" s="465">
        <v>318752973</v>
      </c>
    </row>
    <row r="13" spans="1:4" s="93" customFormat="1" ht="16.5" customHeight="1">
      <c r="A13" s="463"/>
      <c r="B13" s="464">
        <v>12203</v>
      </c>
      <c r="C13" s="463" t="s">
        <v>657</v>
      </c>
      <c r="D13" s="465">
        <v>836923486</v>
      </c>
    </row>
    <row r="14" spans="1:4" s="93" customFormat="1" ht="16.5" customHeight="1">
      <c r="A14" s="463"/>
      <c r="B14" s="464">
        <v>12202</v>
      </c>
      <c r="C14" s="463" t="s">
        <v>658</v>
      </c>
      <c r="D14" s="465">
        <v>191710655</v>
      </c>
    </row>
    <row r="15" spans="1:4" s="93" customFormat="1" ht="16.5" customHeight="1">
      <c r="A15" s="463"/>
      <c r="B15" s="464"/>
      <c r="C15" s="463"/>
      <c r="D15" s="466"/>
    </row>
    <row r="16" spans="1:4" s="93" customFormat="1" ht="16.5" customHeight="1">
      <c r="A16" s="457"/>
      <c r="B16" s="458" t="s">
        <v>659</v>
      </c>
      <c r="C16" s="459"/>
      <c r="D16" s="467"/>
    </row>
    <row r="17" spans="1:4" s="93" customFormat="1" ht="16.5" customHeight="1">
      <c r="A17" s="463"/>
      <c r="B17" s="464" t="s">
        <v>660</v>
      </c>
      <c r="C17" s="463"/>
      <c r="D17" s="466"/>
    </row>
    <row r="18" spans="1:4" s="93" customFormat="1" ht="16.5" customHeight="1">
      <c r="A18" s="463"/>
      <c r="B18" s="464"/>
      <c r="C18" s="463"/>
      <c r="D18" s="466"/>
    </row>
    <row r="19" spans="1:4" s="93" customFormat="1" ht="16.5" customHeight="1">
      <c r="A19" s="463"/>
      <c r="B19" s="464"/>
      <c r="C19" s="463"/>
      <c r="D19" s="466"/>
    </row>
    <row r="20" spans="1:4" s="93" customFormat="1" ht="16.5" customHeight="1">
      <c r="A20" s="463"/>
      <c r="B20" s="464" t="s">
        <v>661</v>
      </c>
      <c r="C20" s="463" t="s">
        <v>662</v>
      </c>
      <c r="D20" s="465">
        <v>1777729923</v>
      </c>
    </row>
    <row r="21" spans="1:4" s="93" customFormat="1" ht="16.5" customHeight="1">
      <c r="A21" s="463"/>
      <c r="B21" s="464"/>
      <c r="C21" s="463"/>
      <c r="D21" s="466"/>
    </row>
    <row r="22" spans="1:4" s="93" customFormat="1" ht="16.5" customHeight="1">
      <c r="A22" s="463"/>
      <c r="B22" s="464"/>
      <c r="C22" s="463"/>
      <c r="D22" s="466"/>
    </row>
    <row r="23" spans="1:4" s="93" customFormat="1" ht="16.5" customHeight="1">
      <c r="A23" s="463"/>
      <c r="B23" s="464" t="s">
        <v>663</v>
      </c>
      <c r="C23" s="463"/>
      <c r="D23" s="466"/>
    </row>
    <row r="24" spans="1:4" s="93" customFormat="1" ht="16.5" customHeight="1">
      <c r="A24" s="556"/>
      <c r="B24" s="556"/>
      <c r="C24" s="556"/>
      <c r="D24" s="556"/>
    </row>
    <row r="25" spans="1:4" ht="16.5" customHeight="1"/>
    <row r="26" spans="1:4" ht="16.5" customHeight="1">
      <c r="B26" s="48" t="s">
        <v>664</v>
      </c>
    </row>
  </sheetData>
  <mergeCells count="9">
    <mergeCell ref="A24:D24"/>
    <mergeCell ref="A2:D2"/>
    <mergeCell ref="A3:D3"/>
    <mergeCell ref="A4:D4"/>
    <mergeCell ref="A5:D5"/>
    <mergeCell ref="A6:D6"/>
    <mergeCell ref="A8:B9"/>
    <mergeCell ref="C8:C9"/>
    <mergeCell ref="D8:D9"/>
  </mergeCell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workbookViewId="0">
      <selection activeCell="F11" sqref="F11"/>
    </sheetView>
  </sheetViews>
  <sheetFormatPr baseColWidth="10" defaultColWidth="11.42578125" defaultRowHeight="12.75"/>
  <cols>
    <col min="1" max="1" width="3.7109375" style="427" customWidth="1"/>
    <col min="2" max="2" width="35.7109375" style="428" customWidth="1"/>
    <col min="3" max="3" width="26.7109375" style="428" customWidth="1"/>
    <col min="4" max="5" width="15.7109375" style="428" customWidth="1"/>
    <col min="6" max="16384" width="11.42578125" style="428"/>
  </cols>
  <sheetData>
    <row r="1" spans="1:5">
      <c r="E1" s="418" t="s">
        <v>255</v>
      </c>
    </row>
    <row r="2" spans="1:5">
      <c r="C2" s="429" t="s">
        <v>27</v>
      </c>
      <c r="E2" s="430"/>
    </row>
    <row r="3" spans="1:5">
      <c r="A3" s="561" t="s">
        <v>642</v>
      </c>
      <c r="B3" s="561"/>
      <c r="C3" s="561"/>
      <c r="D3" s="561"/>
      <c r="E3" s="561"/>
    </row>
    <row r="4" spans="1:5">
      <c r="C4" s="431" t="s">
        <v>261</v>
      </c>
    </row>
    <row r="5" spans="1:5">
      <c r="B5" s="432"/>
      <c r="C5" s="432" t="s">
        <v>611</v>
      </c>
      <c r="D5" s="432"/>
      <c r="E5" s="432"/>
    </row>
    <row r="6" spans="1:5">
      <c r="A6" s="432"/>
      <c r="B6" s="432"/>
      <c r="C6" s="432" t="s">
        <v>140</v>
      </c>
      <c r="D6" s="432"/>
      <c r="E6" s="433"/>
    </row>
    <row r="7" spans="1:5">
      <c r="E7" s="418" t="s">
        <v>369</v>
      </c>
    </row>
    <row r="8" spans="1:5" s="436" customFormat="1">
      <c r="A8" s="562" t="s">
        <v>643</v>
      </c>
      <c r="B8" s="563"/>
      <c r="C8" s="434" t="s">
        <v>644</v>
      </c>
      <c r="D8" s="435" t="s">
        <v>645</v>
      </c>
      <c r="E8" s="435" t="s">
        <v>646</v>
      </c>
    </row>
    <row r="9" spans="1:5" s="436" customFormat="1">
      <c r="A9" s="564"/>
      <c r="B9" s="565"/>
      <c r="C9" s="437" t="s">
        <v>72</v>
      </c>
      <c r="D9" s="437" t="s">
        <v>73</v>
      </c>
      <c r="E9" s="437" t="s">
        <v>647</v>
      </c>
    </row>
    <row r="10" spans="1:5" s="436" customFormat="1">
      <c r="A10" s="566"/>
      <c r="B10" s="567"/>
      <c r="C10" s="567"/>
      <c r="D10" s="567"/>
      <c r="E10" s="565"/>
    </row>
    <row r="11" spans="1:5" s="436" customFormat="1">
      <c r="A11" s="434">
        <v>1</v>
      </c>
      <c r="B11" s="438"/>
      <c r="C11" s="439"/>
      <c r="D11" s="440"/>
      <c r="E11" s="440"/>
    </row>
    <row r="12" spans="1:5" s="436" customFormat="1">
      <c r="A12" s="441">
        <v>2</v>
      </c>
      <c r="B12" s="442"/>
      <c r="C12" s="443"/>
      <c r="D12" s="444"/>
      <c r="E12" s="444"/>
    </row>
    <row r="13" spans="1:5" s="436" customFormat="1">
      <c r="A13" s="441">
        <v>3</v>
      </c>
      <c r="B13" s="442"/>
      <c r="C13" s="443"/>
      <c r="D13" s="444"/>
      <c r="E13" s="444"/>
    </row>
    <row r="14" spans="1:5" s="436" customFormat="1">
      <c r="A14" s="441">
        <v>4</v>
      </c>
      <c r="B14" s="442"/>
      <c r="C14" s="443"/>
      <c r="D14" s="444"/>
      <c r="E14" s="444"/>
    </row>
    <row r="15" spans="1:5" s="436" customFormat="1">
      <c r="A15" s="441">
        <v>5</v>
      </c>
      <c r="B15" s="442"/>
      <c r="C15" s="443"/>
      <c r="D15" s="444"/>
      <c r="E15" s="444"/>
    </row>
    <row r="16" spans="1:5" s="436" customFormat="1">
      <c r="A16" s="441">
        <v>6</v>
      </c>
      <c r="B16" s="442"/>
      <c r="C16" s="443"/>
      <c r="D16" s="444"/>
      <c r="E16" s="444"/>
    </row>
    <row r="17" spans="1:7" s="436" customFormat="1">
      <c r="A17" s="441">
        <v>7</v>
      </c>
      <c r="B17" s="442"/>
      <c r="C17" s="443"/>
      <c r="D17" s="444"/>
      <c r="E17" s="444"/>
    </row>
    <row r="18" spans="1:7" s="436" customFormat="1">
      <c r="A18" s="441">
        <v>8</v>
      </c>
      <c r="B18" s="442"/>
      <c r="C18" s="443"/>
      <c r="D18" s="444"/>
      <c r="E18" s="444"/>
    </row>
    <row r="19" spans="1:7" s="436" customFormat="1">
      <c r="A19" s="441">
        <v>9</v>
      </c>
      <c r="B19" s="442"/>
      <c r="C19" s="443"/>
      <c r="D19" s="444"/>
      <c r="E19" s="444"/>
    </row>
    <row r="20" spans="1:7" s="436" customFormat="1">
      <c r="A20" s="441">
        <v>10</v>
      </c>
      <c r="B20" s="442"/>
      <c r="C20" s="443"/>
      <c r="D20" s="444"/>
      <c r="E20" s="444"/>
    </row>
    <row r="21" spans="1:7" s="436" customFormat="1">
      <c r="A21" s="441"/>
      <c r="B21" s="442" t="s">
        <v>648</v>
      </c>
      <c r="C21" s="443"/>
      <c r="D21" s="444"/>
      <c r="E21" s="444"/>
      <c r="G21" s="445"/>
    </row>
    <row r="22" spans="1:7" s="436" customFormat="1">
      <c r="A22" s="568" t="s">
        <v>649</v>
      </c>
      <c r="B22" s="545"/>
      <c r="C22" s="545"/>
      <c r="D22" s="545"/>
      <c r="E22" s="569"/>
    </row>
    <row r="23" spans="1:7" s="436" customFormat="1">
      <c r="A23" s="441">
        <v>1</v>
      </c>
      <c r="B23" s="442"/>
      <c r="C23" s="443"/>
      <c r="D23" s="444"/>
      <c r="E23" s="444"/>
    </row>
    <row r="24" spans="1:7" s="436" customFormat="1">
      <c r="A24" s="441">
        <v>2</v>
      </c>
      <c r="B24" s="442"/>
      <c r="C24" s="443"/>
      <c r="D24" s="444"/>
      <c r="E24" s="444"/>
    </row>
    <row r="25" spans="1:7" s="436" customFormat="1">
      <c r="A25" s="441">
        <v>3</v>
      </c>
      <c r="B25" s="442"/>
      <c r="C25" s="443"/>
      <c r="D25" s="444"/>
      <c r="E25" s="444"/>
    </row>
    <row r="26" spans="1:7" s="436" customFormat="1">
      <c r="A26" s="441">
        <v>4</v>
      </c>
      <c r="B26" s="442"/>
      <c r="C26" s="443"/>
      <c r="D26" s="444"/>
      <c r="E26" s="444"/>
    </row>
    <row r="27" spans="1:7" s="436" customFormat="1">
      <c r="A27" s="441">
        <v>5</v>
      </c>
      <c r="B27" s="442"/>
      <c r="C27" s="443"/>
      <c r="D27" s="444"/>
      <c r="E27" s="444"/>
    </row>
    <row r="28" spans="1:7" s="436" customFormat="1">
      <c r="A28" s="441">
        <v>6</v>
      </c>
      <c r="B28" s="442"/>
      <c r="C28" s="443"/>
      <c r="D28" s="444"/>
      <c r="E28" s="444"/>
    </row>
    <row r="29" spans="1:7" s="436" customFormat="1">
      <c r="A29" s="441">
        <v>7</v>
      </c>
      <c r="B29" s="442"/>
      <c r="C29" s="443"/>
      <c r="D29" s="444"/>
      <c r="E29" s="444"/>
    </row>
    <row r="30" spans="1:7" s="436" customFormat="1">
      <c r="A30" s="441">
        <v>8</v>
      </c>
      <c r="B30" s="442"/>
      <c r="C30" s="443"/>
      <c r="D30" s="444"/>
      <c r="E30" s="444"/>
    </row>
    <row r="31" spans="1:7" s="436" customFormat="1">
      <c r="A31" s="441">
        <v>9</v>
      </c>
      <c r="B31" s="442"/>
      <c r="C31" s="443"/>
      <c r="D31" s="444"/>
      <c r="E31" s="444"/>
    </row>
    <row r="32" spans="1:7" s="436" customFormat="1">
      <c r="A32" s="441">
        <v>10</v>
      </c>
      <c r="B32" s="442"/>
      <c r="C32" s="443"/>
      <c r="D32" s="444"/>
      <c r="E32" s="444"/>
    </row>
    <row r="33" spans="1:10" s="450" customFormat="1">
      <c r="A33" s="446"/>
      <c r="B33" s="447" t="s">
        <v>650</v>
      </c>
      <c r="C33" s="448"/>
      <c r="D33" s="449"/>
      <c r="E33" s="449"/>
    </row>
    <row r="34" spans="1:10">
      <c r="A34" s="451"/>
      <c r="B34" s="452" t="s">
        <v>80</v>
      </c>
      <c r="C34" s="453"/>
      <c r="D34" s="454"/>
      <c r="E34" s="454"/>
    </row>
    <row r="35" spans="1:10">
      <c r="J35" s="455"/>
    </row>
  </sheetData>
  <mergeCells count="4">
    <mergeCell ref="A3:E3"/>
    <mergeCell ref="A8:B9"/>
    <mergeCell ref="A10:E10"/>
    <mergeCell ref="A22:E22"/>
  </mergeCell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/>
  <dimension ref="A1:H46"/>
  <sheetViews>
    <sheetView topLeftCell="B31" zoomScale="115" zoomScaleNormal="115" workbookViewId="0">
      <selection activeCell="E20" sqref="E20"/>
    </sheetView>
  </sheetViews>
  <sheetFormatPr baseColWidth="10" defaultRowHeight="15"/>
  <cols>
    <col min="1" max="1" width="0.5703125" hidden="1" customWidth="1"/>
    <col min="2" max="2" width="3.28515625" customWidth="1"/>
    <col min="3" max="3" width="12.5703125" customWidth="1"/>
    <col min="5" max="5" width="64.42578125" customWidth="1"/>
    <col min="6" max="6" width="3" customWidth="1"/>
    <col min="7" max="7" width="1.42578125" customWidth="1"/>
    <col min="8" max="8" width="17" hidden="1" customWidth="1"/>
  </cols>
  <sheetData>
    <row r="1" spans="1:5" ht="15" customHeight="1">
      <c r="A1" s="571" t="s">
        <v>142</v>
      </c>
      <c r="B1" s="571"/>
      <c r="C1" s="571"/>
      <c r="D1" s="571"/>
      <c r="E1" s="571"/>
    </row>
    <row r="2" spans="1:5" ht="15" customHeight="1">
      <c r="A2" s="571" t="s">
        <v>143</v>
      </c>
      <c r="B2" s="571"/>
      <c r="C2" s="571"/>
      <c r="D2" s="571"/>
      <c r="E2" s="571"/>
    </row>
    <row r="3" spans="1:5">
      <c r="A3" s="572" t="s">
        <v>254</v>
      </c>
      <c r="B3" s="572"/>
      <c r="C3" s="572"/>
      <c r="D3" s="572"/>
      <c r="E3" s="572"/>
    </row>
    <row r="4" spans="1:5">
      <c r="A4" s="572" t="s">
        <v>141</v>
      </c>
      <c r="B4" s="572"/>
      <c r="C4" s="572"/>
      <c r="D4" s="572"/>
      <c r="E4" s="572"/>
    </row>
    <row r="5" spans="1:5">
      <c r="A5" s="572" t="s">
        <v>43</v>
      </c>
      <c r="B5" s="572"/>
      <c r="C5" s="572"/>
      <c r="D5" s="572"/>
      <c r="E5" s="572"/>
    </row>
    <row r="6" spans="1:5" ht="8.25" customHeight="1">
      <c r="E6" s="6"/>
    </row>
    <row r="7" spans="1:5">
      <c r="C7" s="10" t="s">
        <v>251</v>
      </c>
      <c r="D7" s="10"/>
      <c r="E7" s="11"/>
    </row>
    <row r="8" spans="1:5" ht="9" customHeight="1">
      <c r="E8" s="6"/>
    </row>
    <row r="9" spans="1:5" s="1" customFormat="1" ht="15.75">
      <c r="B9" s="9" t="s">
        <v>30</v>
      </c>
      <c r="C9" s="29" t="s">
        <v>31</v>
      </c>
      <c r="D9" s="30"/>
      <c r="E9" s="9" t="s">
        <v>36</v>
      </c>
    </row>
    <row r="10" spans="1:5" s="1" customFormat="1" ht="18.75" customHeight="1">
      <c r="B10" s="12"/>
      <c r="C10" s="570" t="s">
        <v>37</v>
      </c>
      <c r="D10" s="570"/>
      <c r="E10" s="570"/>
    </row>
    <row r="11" spans="1:5" s="1" customFormat="1" ht="6" customHeight="1">
      <c r="B11" s="13"/>
      <c r="C11" s="13"/>
      <c r="D11" s="13"/>
      <c r="E11" s="13"/>
    </row>
    <row r="12" spans="1:5">
      <c r="B12" s="2">
        <v>1</v>
      </c>
      <c r="C12" s="23" t="s">
        <v>229</v>
      </c>
      <c r="D12" s="24"/>
      <c r="E12" s="3" t="s">
        <v>156</v>
      </c>
    </row>
    <row r="13" spans="1:5">
      <c r="B13" s="2">
        <v>2</v>
      </c>
      <c r="C13" s="23" t="s">
        <v>234</v>
      </c>
      <c r="D13" s="24"/>
      <c r="E13" s="3" t="s">
        <v>0</v>
      </c>
    </row>
    <row r="14" spans="1:5">
      <c r="B14" s="2">
        <v>3</v>
      </c>
      <c r="C14" s="23" t="s">
        <v>235</v>
      </c>
      <c r="D14" s="24"/>
      <c r="E14" s="3" t="s">
        <v>10</v>
      </c>
    </row>
    <row r="15" spans="1:5">
      <c r="B15" s="2">
        <v>4</v>
      </c>
      <c r="C15" s="23" t="s">
        <v>236</v>
      </c>
      <c r="D15" s="24"/>
      <c r="E15" s="3" t="s">
        <v>226</v>
      </c>
    </row>
    <row r="16" spans="1:5">
      <c r="B16" s="2">
        <v>5</v>
      </c>
      <c r="C16" s="23" t="s">
        <v>237</v>
      </c>
      <c r="D16" s="24"/>
      <c r="E16" s="3" t="s">
        <v>13</v>
      </c>
    </row>
    <row r="17" spans="2:8">
      <c r="B17" s="2">
        <v>6</v>
      </c>
      <c r="C17" s="23" t="s">
        <v>238</v>
      </c>
      <c r="D17" s="24"/>
      <c r="E17" s="3" t="s">
        <v>32</v>
      </c>
    </row>
    <row r="18" spans="2:8">
      <c r="B18" s="2">
        <v>7</v>
      </c>
      <c r="C18" s="23" t="s">
        <v>239</v>
      </c>
      <c r="D18" s="24"/>
      <c r="E18" s="3" t="s">
        <v>33</v>
      </c>
    </row>
    <row r="19" spans="2:8">
      <c r="B19" s="2">
        <v>8</v>
      </c>
      <c r="C19" s="23" t="s">
        <v>240</v>
      </c>
      <c r="D19" s="24"/>
      <c r="E19" s="3" t="s">
        <v>14</v>
      </c>
    </row>
    <row r="20" spans="2:8">
      <c r="B20" s="2">
        <v>9</v>
      </c>
      <c r="C20" s="23" t="s">
        <v>241</v>
      </c>
      <c r="D20" s="24"/>
      <c r="E20" s="3" t="s">
        <v>15</v>
      </c>
    </row>
    <row r="21" spans="2:8" s="1" customFormat="1" ht="21" customHeight="1">
      <c r="B21" s="12"/>
      <c r="C21" s="570" t="s">
        <v>38</v>
      </c>
      <c r="D21" s="570"/>
      <c r="E21" s="570"/>
    </row>
    <row r="22" spans="2:8" s="1" customFormat="1" ht="9" customHeight="1">
      <c r="B22" s="13"/>
      <c r="C22" s="13"/>
      <c r="D22" s="13"/>
      <c r="E22" s="13"/>
    </row>
    <row r="23" spans="2:8">
      <c r="B23" s="2">
        <v>10</v>
      </c>
      <c r="C23" s="23" t="s">
        <v>242</v>
      </c>
      <c r="D23" s="24"/>
      <c r="E23" s="3" t="s">
        <v>16</v>
      </c>
    </row>
    <row r="24" spans="2:8">
      <c r="B24" s="8">
        <v>11</v>
      </c>
      <c r="C24" s="23" t="s">
        <v>243</v>
      </c>
      <c r="D24" s="24"/>
      <c r="E24" s="4" t="s">
        <v>111</v>
      </c>
      <c r="H24" s="20" t="s">
        <v>146</v>
      </c>
    </row>
    <row r="25" spans="2:8" ht="13.5" customHeight="1">
      <c r="B25" s="8">
        <v>12</v>
      </c>
      <c r="C25" s="22" t="s">
        <v>244</v>
      </c>
      <c r="D25" s="27"/>
      <c r="E25" s="4" t="s">
        <v>20</v>
      </c>
    </row>
    <row r="26" spans="2:8" ht="13.5" customHeight="1">
      <c r="B26" s="7"/>
      <c r="C26" s="25"/>
      <c r="D26" s="26"/>
      <c r="E26" s="5" t="s">
        <v>153</v>
      </c>
    </row>
    <row r="27" spans="2:8">
      <c r="B27" s="8">
        <v>13</v>
      </c>
      <c r="C27" s="22" t="s">
        <v>245</v>
      </c>
      <c r="D27" s="27"/>
      <c r="E27" s="4" t="s">
        <v>20</v>
      </c>
    </row>
    <row r="28" spans="2:8">
      <c r="B28" s="7"/>
      <c r="C28" s="25"/>
      <c r="D28" s="26"/>
      <c r="E28" s="5" t="s">
        <v>29</v>
      </c>
    </row>
    <row r="29" spans="2:8">
      <c r="B29" s="8">
        <v>14</v>
      </c>
      <c r="C29" s="22" t="s">
        <v>246</v>
      </c>
      <c r="D29" s="27"/>
      <c r="E29" s="4" t="s">
        <v>20</v>
      </c>
    </row>
    <row r="30" spans="2:8">
      <c r="B30" s="7"/>
      <c r="C30" s="25"/>
      <c r="D30" s="28"/>
      <c r="E30" s="5" t="s">
        <v>154</v>
      </c>
    </row>
    <row r="31" spans="2:8">
      <c r="B31" s="8">
        <v>15</v>
      </c>
      <c r="C31" s="22" t="s">
        <v>247</v>
      </c>
      <c r="D31" s="27"/>
      <c r="E31" s="4" t="s">
        <v>20</v>
      </c>
    </row>
    <row r="32" spans="2:8" ht="27.75" customHeight="1">
      <c r="B32" s="7"/>
      <c r="C32" s="25"/>
      <c r="D32" s="26"/>
      <c r="E32" s="31" t="s">
        <v>224</v>
      </c>
    </row>
    <row r="33" spans="2:8">
      <c r="B33" s="7">
        <v>16</v>
      </c>
      <c r="C33" s="22" t="s">
        <v>248</v>
      </c>
      <c r="D33" s="27"/>
      <c r="E33" s="19" t="s">
        <v>112</v>
      </c>
      <c r="H33" s="20" t="s">
        <v>146</v>
      </c>
    </row>
    <row r="34" spans="2:8">
      <c r="B34" s="2">
        <v>17</v>
      </c>
      <c r="C34" s="22" t="s">
        <v>230</v>
      </c>
      <c r="D34" s="24"/>
      <c r="E34" s="4" t="s">
        <v>34</v>
      </c>
    </row>
    <row r="35" spans="2:8">
      <c r="B35" s="2">
        <v>18</v>
      </c>
      <c r="C35" s="23" t="s">
        <v>231</v>
      </c>
      <c r="D35" s="24"/>
      <c r="E35" s="3" t="s">
        <v>35</v>
      </c>
    </row>
    <row r="36" spans="2:8">
      <c r="B36" s="2">
        <v>19</v>
      </c>
      <c r="C36" s="23" t="s">
        <v>232</v>
      </c>
      <c r="D36" s="24"/>
      <c r="E36" s="3" t="s">
        <v>131</v>
      </c>
    </row>
    <row r="37" spans="2:8" s="1" customFormat="1" ht="22.5" customHeight="1">
      <c r="B37" s="12"/>
      <c r="C37" s="570" t="s">
        <v>39</v>
      </c>
      <c r="D37" s="570"/>
      <c r="E37" s="570"/>
    </row>
    <row r="38" spans="2:8" s="1" customFormat="1" ht="9.75" customHeight="1">
      <c r="B38" s="13"/>
      <c r="C38" s="13"/>
      <c r="D38" s="13"/>
      <c r="E38" s="13"/>
    </row>
    <row r="39" spans="2:8" ht="45">
      <c r="B39" s="33">
        <v>20</v>
      </c>
      <c r="C39" s="34" t="s">
        <v>233</v>
      </c>
      <c r="D39" s="35"/>
      <c r="E39" s="32" t="s">
        <v>253</v>
      </c>
    </row>
    <row r="40" spans="2:8">
      <c r="B40" s="2">
        <v>22</v>
      </c>
      <c r="C40" s="23" t="s">
        <v>249</v>
      </c>
      <c r="D40" s="24"/>
      <c r="E40" s="3" t="s">
        <v>149</v>
      </c>
    </row>
    <row r="41" spans="2:8" s="1" customFormat="1" ht="24" customHeight="1">
      <c r="B41" s="12"/>
      <c r="C41" s="570" t="s">
        <v>40</v>
      </c>
      <c r="D41" s="570"/>
      <c r="E41" s="570"/>
    </row>
    <row r="42" spans="2:8" s="1" customFormat="1" ht="15.75">
      <c r="B42" s="14"/>
      <c r="C42" s="17" t="s">
        <v>41</v>
      </c>
      <c r="D42" s="17"/>
      <c r="E42" s="15"/>
    </row>
    <row r="43" spans="2:8">
      <c r="C43" s="16" t="s">
        <v>42</v>
      </c>
      <c r="D43" s="16"/>
    </row>
    <row r="44" spans="2:8">
      <c r="B44" s="2">
        <v>21</v>
      </c>
      <c r="C44" s="22" t="s">
        <v>252</v>
      </c>
      <c r="D44" s="24"/>
      <c r="E44" s="4" t="s">
        <v>147</v>
      </c>
      <c r="H44" s="21" t="s">
        <v>146</v>
      </c>
    </row>
    <row r="45" spans="2:8">
      <c r="B45" s="2">
        <v>22</v>
      </c>
      <c r="C45" s="23" t="s">
        <v>250</v>
      </c>
      <c r="D45" s="24"/>
      <c r="E45" s="3" t="s">
        <v>225</v>
      </c>
      <c r="H45" s="21" t="s">
        <v>146</v>
      </c>
    </row>
    <row r="46" spans="2:8">
      <c r="B46" s="2">
        <v>23</v>
      </c>
      <c r="C46" s="23" t="s">
        <v>255</v>
      </c>
      <c r="D46" s="24"/>
      <c r="E46" s="3" t="s">
        <v>256</v>
      </c>
      <c r="H46" s="21" t="s">
        <v>146</v>
      </c>
    </row>
  </sheetData>
  <mergeCells count="9">
    <mergeCell ref="C21:E21"/>
    <mergeCell ref="C37:E37"/>
    <mergeCell ref="C41:E41"/>
    <mergeCell ref="A1:E1"/>
    <mergeCell ref="A2:E2"/>
    <mergeCell ref="A3:E3"/>
    <mergeCell ref="A4:E4"/>
    <mergeCell ref="A5:E5"/>
    <mergeCell ref="C10:E10"/>
  </mergeCells>
  <pageMargins left="0.5" right="0.22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topLeftCell="A22" workbookViewId="0">
      <selection activeCell="K36" sqref="K36"/>
    </sheetView>
  </sheetViews>
  <sheetFormatPr baseColWidth="10" defaultColWidth="14.7109375" defaultRowHeight="14.25"/>
  <cols>
    <col min="1" max="16384" width="14.7109375" style="328"/>
  </cols>
  <sheetData>
    <row r="1" spans="1:4" ht="15">
      <c r="A1" s="266"/>
      <c r="B1" s="266"/>
      <c r="C1" s="266"/>
      <c r="D1" s="266"/>
    </row>
    <row r="2" spans="1:4" ht="15">
      <c r="A2" s="264"/>
      <c r="B2" s="264"/>
      <c r="C2" s="264"/>
      <c r="D2" s="264"/>
    </row>
    <row r="3" spans="1:4" ht="15">
      <c r="A3" s="264"/>
      <c r="B3" s="264"/>
      <c r="C3" s="264"/>
      <c r="D3" s="264"/>
    </row>
    <row r="4" spans="1:4" ht="15">
      <c r="A4" s="264"/>
      <c r="B4" s="264"/>
      <c r="C4" s="264"/>
      <c r="D4" s="264"/>
    </row>
    <row r="5" spans="1:4">
      <c r="A5" s="270"/>
      <c r="B5" s="270"/>
      <c r="C5" s="270"/>
      <c r="D5" s="270"/>
    </row>
    <row r="6" spans="1:4" ht="15">
      <c r="B6" s="373"/>
      <c r="C6" s="374"/>
      <c r="D6" s="374"/>
    </row>
    <row r="7" spans="1:4">
      <c r="A7" s="377"/>
      <c r="B7" s="377"/>
      <c r="C7" s="377"/>
    </row>
    <row r="8" spans="1:4">
      <c r="A8" s="375"/>
      <c r="B8" s="377"/>
      <c r="C8" s="377"/>
    </row>
    <row r="9" spans="1:4">
      <c r="A9" s="375"/>
      <c r="B9" s="376"/>
    </row>
    <row r="10" spans="1:4">
      <c r="A10" s="375"/>
      <c r="B10" s="376"/>
      <c r="C10" s="325"/>
    </row>
    <row r="11" spans="1:4">
      <c r="A11" s="375"/>
      <c r="B11" s="376"/>
    </row>
    <row r="12" spans="1:4">
      <c r="A12" s="375"/>
      <c r="B12" s="376"/>
    </row>
    <row r="13" spans="1:4">
      <c r="A13" s="375"/>
      <c r="B13" s="376"/>
    </row>
    <row r="14" spans="1:4">
      <c r="A14" s="375"/>
      <c r="B14" s="376"/>
    </row>
    <row r="15" spans="1:4">
      <c r="A15" s="375"/>
      <c r="B15" s="376"/>
    </row>
    <row r="16" spans="1:4">
      <c r="A16" s="375"/>
      <c r="B16" s="376"/>
    </row>
    <row r="17" spans="1:3">
      <c r="A17" s="375"/>
      <c r="B17" s="376"/>
    </row>
    <row r="18" spans="1:3">
      <c r="A18" s="375"/>
      <c r="B18" s="376"/>
    </row>
    <row r="19" spans="1:3">
      <c r="A19" s="375"/>
      <c r="B19" s="376"/>
    </row>
    <row r="20" spans="1:3">
      <c r="A20" s="375"/>
      <c r="B20" s="377"/>
      <c r="C20" s="377"/>
    </row>
    <row r="21" spans="1:3">
      <c r="A21" s="375"/>
      <c r="B21" s="376"/>
    </row>
    <row r="22" spans="1:3">
      <c r="A22" s="375"/>
      <c r="B22" s="376"/>
    </row>
    <row r="23" spans="1:3">
      <c r="A23" s="375"/>
      <c r="B23" s="376"/>
    </row>
    <row r="24" spans="1:3">
      <c r="A24" s="375"/>
      <c r="B24" s="376"/>
    </row>
    <row r="25" spans="1:3">
      <c r="A25" s="375"/>
      <c r="B25" s="376"/>
    </row>
    <row r="26" spans="1:3">
      <c r="A26" s="375"/>
      <c r="B26" s="376"/>
    </row>
    <row r="27" spans="1:3">
      <c r="A27" s="375"/>
      <c r="B27" s="376"/>
    </row>
    <row r="28" spans="1:3">
      <c r="A28" s="375"/>
      <c r="B28" s="376"/>
    </row>
    <row r="29" spans="1:3">
      <c r="A29" s="375"/>
      <c r="B29" s="376"/>
    </row>
    <row r="30" spans="1:3">
      <c r="A30" s="375"/>
      <c r="B30" s="376"/>
    </row>
    <row r="31" spans="1:3">
      <c r="A31" s="375"/>
      <c r="B31" s="376"/>
    </row>
    <row r="32" spans="1:3">
      <c r="A32" s="375"/>
      <c r="B32" s="376"/>
    </row>
    <row r="33" spans="1:4">
      <c r="A33" s="375"/>
      <c r="B33" s="376"/>
    </row>
    <row r="34" spans="1:4">
      <c r="A34" s="378"/>
      <c r="B34" s="378"/>
      <c r="C34" s="378"/>
    </row>
    <row r="35" spans="1:4">
      <c r="A35" s="379"/>
      <c r="B35" s="379"/>
      <c r="C35" s="379"/>
      <c r="D35" s="379"/>
    </row>
    <row r="36" spans="1:4">
      <c r="A36" s="377"/>
      <c r="B36" s="377"/>
      <c r="C36" s="377"/>
    </row>
    <row r="37" spans="1:4">
      <c r="A37" s="375"/>
      <c r="B37" s="377"/>
      <c r="C37" s="377"/>
    </row>
    <row r="38" spans="1:4">
      <c r="A38" s="375"/>
      <c r="B38" s="375"/>
    </row>
    <row r="39" spans="1:4">
      <c r="A39" s="375"/>
      <c r="B39" s="375"/>
    </row>
    <row r="40" spans="1:4">
      <c r="A40" s="375"/>
      <c r="B40" s="375"/>
    </row>
    <row r="41" spans="1:4">
      <c r="A41" s="375"/>
      <c r="B41" s="377"/>
      <c r="C41" s="377"/>
    </row>
    <row r="42" spans="1:4">
      <c r="A42" s="375"/>
      <c r="B42" s="375"/>
    </row>
    <row r="43" spans="1:4">
      <c r="A43" s="375"/>
      <c r="B43" s="375"/>
    </row>
    <row r="44" spans="1:4">
      <c r="A44" s="375"/>
      <c r="B44" s="375"/>
    </row>
    <row r="45" spans="1:4">
      <c r="A45" s="378"/>
      <c r="B45" s="378"/>
      <c r="C45" s="378"/>
    </row>
    <row r="46" spans="1:4">
      <c r="A46" s="379"/>
      <c r="B46" s="379"/>
      <c r="C46" s="379"/>
      <c r="D46" s="379"/>
    </row>
    <row r="47" spans="1:4">
      <c r="A47" s="377"/>
      <c r="B47" s="377"/>
      <c r="C47" s="377"/>
    </row>
    <row r="48" spans="1:4">
      <c r="A48" s="375"/>
      <c r="B48" s="377"/>
      <c r="C48" s="377"/>
    </row>
    <row r="49" spans="1:4">
      <c r="A49" s="375"/>
      <c r="B49" s="375"/>
    </row>
    <row r="50" spans="1:4">
      <c r="A50" s="375"/>
      <c r="B50" s="375"/>
    </row>
    <row r="51" spans="1:4">
      <c r="A51" s="375"/>
      <c r="B51" s="375"/>
    </row>
    <row r="52" spans="1:4">
      <c r="A52" s="375"/>
      <c r="B52" s="375"/>
    </row>
    <row r="53" spans="1:4">
      <c r="A53" s="375"/>
      <c r="B53" s="377"/>
      <c r="C53" s="377"/>
    </row>
    <row r="54" spans="1:4">
      <c r="A54" s="375"/>
      <c r="B54" s="375"/>
    </row>
    <row r="55" spans="1:4">
      <c r="A55" s="375"/>
      <c r="B55" s="375"/>
    </row>
    <row r="56" spans="1:4">
      <c r="A56" s="375"/>
      <c r="B56" s="375"/>
    </row>
    <row r="57" spans="1:4">
      <c r="A57" s="375"/>
      <c r="B57" s="375"/>
    </row>
    <row r="58" spans="1:4">
      <c r="A58" s="378"/>
      <c r="B58" s="378"/>
      <c r="C58" s="378"/>
    </row>
    <row r="59" spans="1:4">
      <c r="A59" s="379"/>
      <c r="B59" s="379"/>
      <c r="C59" s="379"/>
      <c r="D59" s="379"/>
    </row>
    <row r="60" spans="1:4">
      <c r="A60" s="380"/>
      <c r="B60" s="380"/>
      <c r="C60" s="380"/>
    </row>
    <row r="61" spans="1:4">
      <c r="A61" s="379"/>
      <c r="B61" s="379"/>
      <c r="C61" s="379"/>
      <c r="D61" s="379"/>
    </row>
    <row r="62" spans="1:4">
      <c r="A62" s="378"/>
      <c r="B62" s="378"/>
      <c r="C62" s="378"/>
    </row>
    <row r="63" spans="1:4">
      <c r="A63" s="380"/>
      <c r="B63" s="380"/>
      <c r="C63" s="380"/>
    </row>
  </sheetData>
  <pageMargins left="0.17" right="0.16" top="0.28000000000000003" bottom="0.32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opLeftCell="A13" workbookViewId="0">
      <selection activeCell="J25" sqref="J25"/>
    </sheetView>
  </sheetViews>
  <sheetFormatPr baseColWidth="10" defaultColWidth="15.5703125" defaultRowHeight="15"/>
  <cols>
    <col min="1" max="16384" width="15.5703125" style="16"/>
  </cols>
  <sheetData>
    <row r="1" spans="1:5" s="294" customFormat="1">
      <c r="A1" s="266"/>
      <c r="B1" s="266"/>
      <c r="C1" s="266"/>
      <c r="D1" s="266"/>
      <c r="E1" s="266"/>
    </row>
    <row r="2" spans="1:5" s="15" customFormat="1" ht="15.75">
      <c r="A2" s="264"/>
      <c r="B2" s="264"/>
      <c r="C2" s="264"/>
      <c r="D2" s="264"/>
      <c r="E2" s="264"/>
    </row>
    <row r="3" spans="1:5" s="15" customFormat="1" ht="15.75">
      <c r="A3" s="264"/>
      <c r="B3" s="264"/>
      <c r="C3" s="264"/>
      <c r="D3" s="264"/>
      <c r="E3" s="264"/>
    </row>
    <row r="4" spans="1:5" s="15" customFormat="1" ht="15.75">
      <c r="A4" s="264"/>
      <c r="B4" s="264"/>
      <c r="C4" s="264"/>
      <c r="D4" s="264"/>
      <c r="E4" s="264"/>
    </row>
    <row r="5" spans="1:5" s="17" customFormat="1">
      <c r="A5" s="270"/>
      <c r="B5" s="270"/>
      <c r="C5" s="270"/>
      <c r="D5" s="270"/>
      <c r="E5" s="270"/>
    </row>
    <row r="6" spans="1:5" s="367" customFormat="1" ht="12">
      <c r="A6" s="366"/>
      <c r="B6" s="366"/>
      <c r="C6" s="366"/>
      <c r="D6" s="366"/>
      <c r="E6" s="366"/>
    </row>
    <row r="7" spans="1:5" s="369" customFormat="1" ht="16.5" customHeight="1">
      <c r="A7" s="368"/>
      <c r="B7" s="368"/>
      <c r="C7" s="368"/>
      <c r="D7" s="368"/>
      <c r="E7" s="368"/>
    </row>
    <row r="8" spans="1:5" s="372" customFormat="1" ht="16.5" customHeight="1">
      <c r="A8" s="371"/>
      <c r="B8" s="371"/>
      <c r="C8" s="371"/>
      <c r="D8" s="371"/>
      <c r="E8" s="371"/>
    </row>
    <row r="9" spans="1:5" s="372" customFormat="1" ht="16.5" customHeight="1">
      <c r="A9" s="371"/>
      <c r="B9" s="371"/>
      <c r="C9" s="371"/>
      <c r="D9" s="371"/>
      <c r="E9" s="371"/>
    </row>
    <row r="10" spans="1:5" s="372" customFormat="1" ht="16.5" customHeight="1">
      <c r="A10" s="371"/>
      <c r="B10" s="371"/>
      <c r="C10" s="371"/>
      <c r="D10" s="371"/>
      <c r="E10" s="371"/>
    </row>
    <row r="11" spans="1:5" s="372" customFormat="1" ht="16.5" customHeight="1">
      <c r="A11" s="371"/>
      <c r="B11" s="371"/>
      <c r="C11" s="371"/>
      <c r="D11" s="371"/>
      <c r="E11" s="371"/>
    </row>
    <row r="12" spans="1:5" s="372" customFormat="1" ht="16.5" customHeight="1">
      <c r="A12" s="371"/>
      <c r="B12" s="371"/>
      <c r="C12" s="371"/>
      <c r="D12" s="371"/>
      <c r="E12" s="371"/>
    </row>
    <row r="13" spans="1:5" s="372" customFormat="1" ht="16.5" customHeight="1">
      <c r="A13" s="371"/>
      <c r="B13" s="371"/>
      <c r="C13" s="371"/>
      <c r="D13" s="371"/>
      <c r="E13" s="371"/>
    </row>
    <row r="14" spans="1:5" s="372" customFormat="1" ht="16.5" customHeight="1">
      <c r="A14" s="371"/>
      <c r="B14" s="371"/>
      <c r="C14" s="371"/>
      <c r="D14" s="371"/>
      <c r="E14" s="371"/>
    </row>
    <row r="15" spans="1:5" s="372" customFormat="1" ht="12">
      <c r="A15" s="371"/>
      <c r="B15" s="371"/>
      <c r="C15" s="371"/>
      <c r="D15" s="371"/>
      <c r="E15" s="371"/>
    </row>
    <row r="16" spans="1:5" s="372" customFormat="1" ht="16.5" customHeight="1">
      <c r="A16" s="371"/>
      <c r="B16" s="371"/>
      <c r="C16" s="371"/>
      <c r="D16" s="371"/>
      <c r="E16" s="371"/>
    </row>
    <row r="17" spans="1:5" s="372" customFormat="1" ht="16.5" customHeight="1">
      <c r="A17" s="370"/>
      <c r="B17" s="370"/>
      <c r="C17" s="370"/>
      <c r="D17" s="370"/>
      <c r="E17" s="370"/>
    </row>
    <row r="18" spans="1:5" s="372" customFormat="1" ht="16.5" customHeight="1">
      <c r="A18" s="371"/>
      <c r="B18" s="371"/>
      <c r="C18" s="371"/>
      <c r="D18" s="371"/>
      <c r="E18" s="371"/>
    </row>
    <row r="19" spans="1:5" s="372" customFormat="1" ht="16.5" customHeight="1">
      <c r="A19" s="371"/>
      <c r="B19" s="371"/>
      <c r="C19" s="371"/>
      <c r="D19" s="371"/>
      <c r="E19" s="371"/>
    </row>
    <row r="20" spans="1:5" s="372" customFormat="1" ht="16.5" customHeight="1">
      <c r="A20" s="371"/>
      <c r="B20" s="371"/>
      <c r="C20" s="371"/>
      <c r="D20" s="371"/>
      <c r="E20" s="371"/>
    </row>
    <row r="21" spans="1:5" s="372" customFormat="1" ht="16.5" customHeight="1">
      <c r="A21" s="371"/>
      <c r="B21" s="371"/>
      <c r="C21" s="371"/>
      <c r="D21" s="371"/>
      <c r="E21" s="371"/>
    </row>
    <row r="22" spans="1:5" s="372" customFormat="1" ht="16.5" customHeight="1">
      <c r="A22" s="371"/>
      <c r="B22" s="371"/>
      <c r="C22" s="371"/>
      <c r="D22" s="371"/>
      <c r="E22" s="371"/>
    </row>
    <row r="23" spans="1:5" s="372" customFormat="1" ht="12">
      <c r="A23" s="371"/>
      <c r="B23" s="371"/>
      <c r="C23" s="371"/>
      <c r="D23" s="371"/>
      <c r="E23" s="371"/>
    </row>
    <row r="24" spans="1:5" s="372" customFormat="1" ht="16.5" customHeight="1">
      <c r="A24" s="371"/>
      <c r="B24" s="371"/>
      <c r="C24" s="371"/>
      <c r="D24" s="371"/>
      <c r="E24" s="371"/>
    </row>
    <row r="25" spans="1:5" s="372" customFormat="1" ht="16.5" customHeight="1">
      <c r="A25" s="371"/>
      <c r="B25" s="371"/>
      <c r="C25" s="371"/>
      <c r="D25" s="371"/>
      <c r="E25" s="371"/>
    </row>
    <row r="26" spans="1:5" s="372" customFormat="1" ht="16.5" customHeight="1">
      <c r="A26" s="371"/>
      <c r="B26" s="371"/>
      <c r="C26" s="371"/>
      <c r="D26" s="371"/>
      <c r="E26" s="371"/>
    </row>
    <row r="27" spans="1:5" s="372" customFormat="1" ht="16.5" customHeight="1">
      <c r="A27" s="371"/>
      <c r="B27" s="371"/>
      <c r="C27" s="371"/>
      <c r="D27" s="371"/>
      <c r="E27" s="371"/>
    </row>
    <row r="28" spans="1:5" s="372" customFormat="1" ht="12">
      <c r="A28" s="371"/>
      <c r="B28" s="371"/>
      <c r="C28" s="371"/>
      <c r="D28" s="371"/>
      <c r="E28" s="371"/>
    </row>
    <row r="29" spans="1:5" s="372" customFormat="1" ht="16.5" customHeight="1">
      <c r="A29" s="371"/>
      <c r="B29" s="371"/>
      <c r="C29" s="371"/>
      <c r="D29" s="371"/>
      <c r="E29" s="371"/>
    </row>
    <row r="30" spans="1:5" s="372" customFormat="1" ht="16.5" customHeight="1">
      <c r="A30" s="370"/>
      <c r="B30" s="370"/>
      <c r="C30" s="370"/>
      <c r="D30" s="370"/>
      <c r="E30" s="370"/>
    </row>
    <row r="31" spans="1:5" s="372" customFormat="1" ht="16.5" customHeight="1">
      <c r="A31" s="371"/>
      <c r="B31" s="371"/>
      <c r="C31" s="371"/>
      <c r="D31" s="371"/>
      <c r="E31" s="371"/>
    </row>
    <row r="32" spans="1:5" s="372" customFormat="1" ht="16.5" customHeight="1">
      <c r="A32" s="371"/>
      <c r="B32" s="371"/>
      <c r="C32" s="371"/>
      <c r="D32" s="371"/>
      <c r="E32" s="371"/>
    </row>
    <row r="33" spans="1:5" s="372" customFormat="1" ht="16.5" customHeight="1">
      <c r="A33" s="370"/>
      <c r="B33" s="370"/>
      <c r="C33" s="370"/>
      <c r="D33" s="370"/>
      <c r="E33" s="370"/>
    </row>
    <row r="34" spans="1:5" s="372" customFormat="1" ht="16.5" customHeight="1">
      <c r="A34" s="370"/>
      <c r="B34" s="370"/>
      <c r="C34" s="370"/>
      <c r="D34" s="370"/>
      <c r="E34" s="370"/>
    </row>
    <row r="35" spans="1:5" s="369" customFormat="1" ht="16.5" customHeight="1">
      <c r="A35" s="368"/>
      <c r="B35" s="368"/>
      <c r="C35" s="368"/>
      <c r="D35" s="368"/>
      <c r="E35" s="368"/>
    </row>
  </sheetData>
  <pageMargins left="0.15748031496062992" right="0.15748031496062992" top="0.74803149606299213" bottom="0.74803149606299213" header="0.31496062992125984" footer="0.31496062992125984"/>
  <pageSetup scale="9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activeCell="A25" sqref="A25"/>
    </sheetView>
  </sheetViews>
  <sheetFormatPr baseColWidth="10" defaultColWidth="21.85546875" defaultRowHeight="15"/>
  <cols>
    <col min="1" max="16384" width="21.85546875" style="365"/>
  </cols>
  <sheetData>
    <row r="1" spans="1:3" s="358" customFormat="1">
      <c r="A1" s="266"/>
      <c r="B1" s="266"/>
      <c r="C1" s="266"/>
    </row>
    <row r="2" spans="1:3" s="15" customFormat="1" ht="15.75">
      <c r="A2" s="264"/>
      <c r="B2" s="264"/>
      <c r="C2" s="264"/>
    </row>
    <row r="3" spans="1:3" s="15" customFormat="1" ht="15.75">
      <c r="A3" s="264"/>
      <c r="B3" s="264"/>
      <c r="C3" s="264"/>
    </row>
    <row r="4" spans="1:3" s="15" customFormat="1" ht="15.75">
      <c r="A4" s="264"/>
      <c r="B4" s="264"/>
      <c r="C4" s="264"/>
    </row>
    <row r="5" spans="1:3" s="17" customFormat="1">
      <c r="A5" s="270"/>
      <c r="B5" s="270"/>
      <c r="C5" s="270"/>
    </row>
    <row r="6" spans="1:3" s="361" customFormat="1">
      <c r="A6" s="359"/>
      <c r="B6" s="360"/>
      <c r="C6" s="360"/>
    </row>
    <row r="7" spans="1:3" s="361" customFormat="1" ht="16.5">
      <c r="A7" s="362"/>
      <c r="B7" s="352"/>
      <c r="C7" s="269"/>
    </row>
    <row r="8" spans="1:3" s="361" customFormat="1">
      <c r="A8" s="357"/>
      <c r="B8" s="269"/>
      <c r="C8" s="269"/>
    </row>
    <row r="9" spans="1:3" s="361" customFormat="1">
      <c r="A9" s="363"/>
      <c r="B9" s="269"/>
      <c r="C9" s="269"/>
    </row>
    <row r="10" spans="1:3" s="361" customFormat="1">
      <c r="A10" s="363"/>
      <c r="B10" s="269"/>
      <c r="C10" s="269"/>
    </row>
    <row r="11" spans="1:3" s="361" customFormat="1">
      <c r="A11" s="363"/>
      <c r="B11" s="269"/>
      <c r="C11" s="269"/>
    </row>
    <row r="12" spans="1:3" s="361" customFormat="1">
      <c r="A12" s="363"/>
      <c r="B12" s="269"/>
      <c r="C12" s="269"/>
    </row>
    <row r="13" spans="1:3" s="361" customFormat="1">
      <c r="A13" s="363"/>
      <c r="B13" s="269"/>
      <c r="C13" s="269"/>
    </row>
    <row r="14" spans="1:3" s="361" customFormat="1">
      <c r="A14" s="363"/>
      <c r="B14" s="269"/>
      <c r="C14" s="269"/>
    </row>
    <row r="15" spans="1:3" s="361" customFormat="1">
      <c r="A15" s="363"/>
      <c r="B15" s="269"/>
      <c r="C15" s="269"/>
    </row>
    <row r="16" spans="1:3" s="361" customFormat="1">
      <c r="A16" s="362"/>
      <c r="B16" s="269"/>
      <c r="C16" s="269"/>
    </row>
    <row r="17" spans="1:3" s="361" customFormat="1" ht="14.25">
      <c r="A17" s="357"/>
      <c r="B17" s="353"/>
      <c r="C17" s="353"/>
    </row>
    <row r="18" spans="1:3" s="361" customFormat="1">
      <c r="A18" s="363"/>
      <c r="B18" s="269"/>
      <c r="C18" s="269"/>
    </row>
    <row r="19" spans="1:3" s="361" customFormat="1">
      <c r="A19" s="363"/>
      <c r="B19" s="269"/>
      <c r="C19" s="269"/>
    </row>
    <row r="20" spans="1:3" s="361" customFormat="1">
      <c r="A20" s="363"/>
      <c r="B20" s="269"/>
      <c r="C20" s="269"/>
    </row>
    <row r="21" spans="1:3" s="361" customFormat="1">
      <c r="A21" s="363"/>
      <c r="B21" s="269"/>
      <c r="C21" s="269"/>
    </row>
    <row r="22" spans="1:3" s="361" customFormat="1">
      <c r="A22" s="363"/>
      <c r="B22" s="269"/>
      <c r="C22" s="269"/>
    </row>
    <row r="23" spans="1:3" s="361" customFormat="1">
      <c r="A23" s="363"/>
      <c r="B23" s="269"/>
      <c r="C23" s="269"/>
    </row>
    <row r="24" spans="1:3" s="361" customFormat="1">
      <c r="A24" s="363"/>
      <c r="B24" s="269"/>
      <c r="C24" s="269"/>
    </row>
    <row r="25" spans="1:3" s="361" customFormat="1">
      <c r="A25" s="363"/>
      <c r="B25" s="269"/>
      <c r="C25" s="269"/>
    </row>
    <row r="26" spans="1:3" s="361" customFormat="1">
      <c r="A26" s="363"/>
      <c r="B26" s="269"/>
      <c r="C26" s="269"/>
    </row>
    <row r="27" spans="1:3" s="361" customFormat="1">
      <c r="A27" s="364"/>
      <c r="B27" s="269"/>
      <c r="C27" s="269"/>
    </row>
    <row r="28" spans="1:3" s="361" customFormat="1">
      <c r="A28" s="362"/>
      <c r="B28" s="269"/>
      <c r="C28" s="269"/>
    </row>
    <row r="29" spans="1:3" s="361" customFormat="1" ht="16.5">
      <c r="A29" s="357"/>
      <c r="B29" s="352"/>
      <c r="C29" s="353"/>
    </row>
    <row r="30" spans="1:3" s="361" customFormat="1">
      <c r="A30" s="363"/>
      <c r="B30" s="269"/>
      <c r="C30" s="269"/>
    </row>
    <row r="31" spans="1:3" s="361" customFormat="1">
      <c r="A31" s="363"/>
      <c r="B31" s="269"/>
      <c r="C31" s="269"/>
    </row>
    <row r="32" spans="1:3" s="361" customFormat="1">
      <c r="A32" s="363"/>
      <c r="B32" s="269"/>
      <c r="C32" s="269"/>
    </row>
    <row r="33" spans="1:3" s="361" customFormat="1">
      <c r="A33" s="363"/>
      <c r="B33" s="269"/>
      <c r="C33" s="269"/>
    </row>
    <row r="34" spans="1:3" s="361" customFormat="1">
      <c r="A34" s="363"/>
      <c r="B34" s="269"/>
      <c r="C34" s="269"/>
    </row>
    <row r="35" spans="1:3" s="361" customFormat="1">
      <c r="A35" s="363"/>
      <c r="B35" s="269"/>
      <c r="C35" s="269"/>
    </row>
    <row r="36" spans="1:3" s="361" customFormat="1">
      <c r="A36" s="363"/>
      <c r="B36" s="269"/>
      <c r="C36" s="269"/>
    </row>
    <row r="37" spans="1:3" s="361" customFormat="1">
      <c r="A37" s="363"/>
      <c r="B37" s="269"/>
      <c r="C37" s="269"/>
    </row>
    <row r="38" spans="1:3" s="361" customFormat="1">
      <c r="A38" s="362"/>
      <c r="B38" s="269"/>
      <c r="C38" s="269"/>
    </row>
    <row r="39" spans="1:3" s="361" customFormat="1" ht="14.25">
      <c r="A39" s="357"/>
      <c r="B39" s="353"/>
      <c r="C39" s="353"/>
    </row>
    <row r="40" spans="1:3" s="361" customFormat="1">
      <c r="A40" s="363"/>
      <c r="B40" s="269"/>
      <c r="C40" s="269"/>
    </row>
    <row r="41" spans="1:3" s="361" customFormat="1">
      <c r="A41" s="363"/>
      <c r="B41" s="269"/>
      <c r="C41" s="269"/>
    </row>
    <row r="42" spans="1:3" s="361" customFormat="1">
      <c r="A42" s="363"/>
      <c r="B42" s="269"/>
      <c r="C42" s="269"/>
    </row>
    <row r="43" spans="1:3" s="361" customFormat="1">
      <c r="A43" s="363"/>
      <c r="B43" s="269"/>
      <c r="C43" s="269"/>
    </row>
    <row r="44" spans="1:3" s="361" customFormat="1">
      <c r="A44" s="363"/>
      <c r="B44" s="269"/>
      <c r="C44" s="269"/>
    </row>
    <row r="45" spans="1:3" s="361" customFormat="1">
      <c r="A45" s="363"/>
      <c r="B45" s="269"/>
      <c r="C45" s="269"/>
    </row>
    <row r="46" spans="1:3" s="361" customFormat="1">
      <c r="A46" s="363"/>
      <c r="B46" s="269"/>
      <c r="C46" s="269"/>
    </row>
    <row r="47" spans="1:3" s="361" customFormat="1" ht="16.5">
      <c r="A47" s="362"/>
      <c r="B47" s="352"/>
      <c r="C47" s="269"/>
    </row>
    <row r="48" spans="1:3" s="361" customFormat="1" ht="14.25">
      <c r="A48" s="357"/>
      <c r="B48" s="353"/>
      <c r="C48" s="353"/>
    </row>
    <row r="49" spans="1:3" s="361" customFormat="1">
      <c r="A49" s="363"/>
      <c r="B49" s="354"/>
      <c r="C49" s="354"/>
    </row>
    <row r="50" spans="1:3" s="361" customFormat="1" ht="14.25">
      <c r="A50" s="363"/>
      <c r="B50" s="355"/>
      <c r="C50" s="355"/>
    </row>
    <row r="51" spans="1:3" s="361" customFormat="1">
      <c r="A51" s="363"/>
      <c r="B51" s="354"/>
      <c r="C51" s="354"/>
    </row>
    <row r="52" spans="1:3" s="361" customFormat="1" ht="14.25">
      <c r="A52" s="357"/>
      <c r="B52" s="353"/>
      <c r="C52" s="353"/>
    </row>
    <row r="53" spans="1:3" s="361" customFormat="1" ht="14.25">
      <c r="A53" s="357"/>
      <c r="B53" s="353"/>
      <c r="C53" s="353"/>
    </row>
    <row r="54" spans="1:3" s="361" customFormat="1" ht="14.25">
      <c r="A54" s="363"/>
      <c r="B54" s="355"/>
      <c r="C54" s="355"/>
    </row>
    <row r="55" spans="1:3" s="361" customFormat="1" ht="14.25">
      <c r="A55" s="363"/>
      <c r="B55" s="355"/>
      <c r="C55" s="355"/>
    </row>
    <row r="56" spans="1:3" s="361" customFormat="1" ht="14.25">
      <c r="A56" s="363"/>
      <c r="B56" s="355"/>
      <c r="C56" s="355"/>
    </row>
    <row r="57" spans="1:3" s="361" customFormat="1">
      <c r="A57" s="363"/>
      <c r="B57" s="354"/>
      <c r="C57" s="354"/>
    </row>
    <row r="58" spans="1:3" s="361" customFormat="1" ht="14.25">
      <c r="A58" s="363"/>
      <c r="B58" s="356"/>
      <c r="C58" s="356"/>
    </row>
    <row r="59" spans="1:3" s="361" customFormat="1" ht="14.25">
      <c r="A59" s="357"/>
      <c r="B59" s="357"/>
      <c r="C59" s="357"/>
    </row>
    <row r="60" spans="1:3" s="361" customFormat="1" ht="14.25">
      <c r="A60" s="357"/>
      <c r="B60" s="357"/>
      <c r="C60" s="357"/>
    </row>
    <row r="61" spans="1:3" s="361" customFormat="1" ht="14.25">
      <c r="A61" s="363"/>
      <c r="B61" s="356"/>
      <c r="C61" s="356"/>
    </row>
    <row r="62" spans="1:3" s="361" customFormat="1" ht="14.25">
      <c r="A62" s="363"/>
      <c r="B62" s="356"/>
      <c r="C62" s="356"/>
    </row>
  </sheetData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I8" sqref="I8"/>
    </sheetView>
  </sheetViews>
  <sheetFormatPr baseColWidth="10" defaultRowHeight="15"/>
  <cols>
    <col min="1" max="1" width="18.85546875" style="16" customWidth="1"/>
    <col min="2" max="8" width="11.42578125" style="16"/>
    <col min="9" max="9" width="14.28515625" style="16" customWidth="1"/>
    <col min="10" max="16384" width="11.42578125" style="16"/>
  </cols>
  <sheetData>
    <row r="1" spans="1:9">
      <c r="A1" s="266"/>
      <c r="B1" s="266"/>
      <c r="C1" s="266"/>
      <c r="D1" s="266"/>
      <c r="E1" s="266"/>
      <c r="F1" s="266"/>
      <c r="G1" s="266"/>
      <c r="H1" s="266"/>
      <c r="I1" s="266"/>
    </row>
    <row r="2" spans="1:9">
      <c r="A2" s="264"/>
      <c r="B2" s="264"/>
      <c r="C2" s="264"/>
      <c r="D2" s="264"/>
      <c r="E2" s="264"/>
      <c r="F2" s="264"/>
      <c r="G2" s="264"/>
      <c r="H2" s="264"/>
      <c r="I2" s="264"/>
    </row>
    <row r="3" spans="1:9">
      <c r="A3" s="264"/>
      <c r="B3" s="264"/>
      <c r="C3" s="264"/>
      <c r="D3" s="264"/>
      <c r="E3" s="264"/>
      <c r="F3" s="264"/>
      <c r="G3" s="264"/>
      <c r="H3" s="264"/>
      <c r="I3" s="264"/>
    </row>
    <row r="4" spans="1:9">
      <c r="A4" s="264"/>
      <c r="B4" s="264"/>
      <c r="C4" s="264"/>
      <c r="D4" s="264"/>
      <c r="E4" s="264"/>
      <c r="F4" s="264"/>
      <c r="G4" s="264"/>
      <c r="H4" s="264"/>
      <c r="I4" s="264"/>
    </row>
    <row r="5" spans="1:9" ht="18" customHeight="1">
      <c r="A5" s="270"/>
      <c r="B5" s="270"/>
      <c r="C5" s="270"/>
      <c r="D5" s="270"/>
      <c r="E5" s="270"/>
      <c r="F5" s="270"/>
      <c r="G5" s="270"/>
      <c r="H5" s="270"/>
      <c r="I5" s="270"/>
    </row>
    <row r="8" spans="1:9">
      <c r="A8" s="350"/>
    </row>
    <row r="9" spans="1:9">
      <c r="A9" s="350"/>
    </row>
    <row r="10" spans="1:9">
      <c r="A10" s="350"/>
    </row>
    <row r="11" spans="1:9">
      <c r="A11" s="350"/>
    </row>
    <row r="12" spans="1:9">
      <c r="A12" s="350"/>
    </row>
    <row r="13" spans="1:9" ht="15.75" customHeight="1">
      <c r="C13" s="349"/>
      <c r="D13" s="349"/>
      <c r="E13" s="349"/>
      <c r="F13" s="349"/>
      <c r="G13" s="349"/>
      <c r="H13" s="349"/>
    </row>
    <row r="14" spans="1:9" ht="15" customHeight="1">
      <c r="C14" s="349"/>
      <c r="D14" s="349"/>
      <c r="E14" s="349"/>
      <c r="F14" s="349"/>
      <c r="G14" s="349"/>
      <c r="H14" s="349"/>
    </row>
    <row r="15" spans="1:9" ht="15" customHeight="1">
      <c r="C15" s="349"/>
      <c r="D15" s="349"/>
      <c r="E15" s="349"/>
      <c r="F15" s="349"/>
      <c r="G15" s="349"/>
      <c r="H15" s="349"/>
    </row>
    <row r="16" spans="1:9" ht="15" customHeight="1">
      <c r="C16" s="351"/>
      <c r="D16" s="351"/>
      <c r="E16" s="351"/>
      <c r="F16" s="351"/>
      <c r="G16" s="351"/>
      <c r="H16" s="351"/>
    </row>
    <row r="17" spans="1:8" ht="15" customHeight="1">
      <c r="C17" s="351"/>
      <c r="D17" s="351"/>
      <c r="E17" s="351"/>
      <c r="F17" s="351"/>
      <c r="G17" s="351"/>
      <c r="H17" s="351"/>
    </row>
    <row r="18" spans="1:8" ht="15" customHeight="1">
      <c r="C18" s="351"/>
      <c r="D18" s="351"/>
      <c r="E18" s="351"/>
      <c r="F18" s="351"/>
      <c r="G18" s="351"/>
      <c r="H18" s="351"/>
    </row>
    <row r="19" spans="1:8" ht="15" customHeight="1">
      <c r="A19" s="350"/>
      <c r="C19" s="351"/>
      <c r="D19" s="351"/>
      <c r="E19" s="351"/>
      <c r="F19" s="351"/>
      <c r="G19" s="351"/>
      <c r="H19" s="351"/>
    </row>
    <row r="20" spans="1:8" ht="15" customHeight="1">
      <c r="C20" s="351"/>
      <c r="D20" s="351"/>
      <c r="E20" s="351"/>
      <c r="F20" s="351"/>
      <c r="G20" s="351"/>
      <c r="H20" s="351"/>
    </row>
    <row r="21" spans="1:8" ht="15" customHeight="1">
      <c r="C21" s="351"/>
      <c r="D21" s="351"/>
      <c r="E21" s="351"/>
      <c r="F21" s="351"/>
      <c r="G21" s="351"/>
      <c r="H21" s="351"/>
    </row>
    <row r="22" spans="1:8" ht="15" customHeight="1">
      <c r="C22" s="351"/>
      <c r="D22" s="351"/>
      <c r="E22" s="351"/>
      <c r="F22" s="351"/>
      <c r="G22" s="351"/>
      <c r="H22" s="351"/>
    </row>
    <row r="23" spans="1:8" ht="15" customHeight="1">
      <c r="C23" s="351"/>
      <c r="D23" s="351"/>
      <c r="E23" s="351"/>
      <c r="F23" s="351"/>
      <c r="G23" s="351"/>
      <c r="H23" s="351"/>
    </row>
    <row r="24" spans="1:8" ht="15" customHeight="1">
      <c r="C24" s="351"/>
      <c r="D24" s="351"/>
      <c r="E24" s="351"/>
      <c r="F24" s="351"/>
      <c r="G24" s="351"/>
      <c r="H24" s="351"/>
    </row>
    <row r="25" spans="1:8" ht="15" customHeight="1">
      <c r="C25" s="351"/>
      <c r="D25" s="351"/>
      <c r="E25" s="351"/>
      <c r="F25" s="351"/>
      <c r="G25" s="351"/>
      <c r="H25" s="351"/>
    </row>
    <row r="26" spans="1:8" ht="15" customHeight="1">
      <c r="C26" s="351"/>
      <c r="D26" s="351"/>
      <c r="E26" s="351"/>
      <c r="F26" s="351"/>
      <c r="G26" s="351"/>
      <c r="H26" s="351"/>
    </row>
    <row r="27" spans="1:8" ht="14.25" customHeight="1">
      <c r="C27" s="351"/>
      <c r="D27" s="351"/>
      <c r="E27" s="351"/>
      <c r="F27" s="351"/>
      <c r="G27" s="351"/>
      <c r="H27" s="351"/>
    </row>
    <row r="28" spans="1:8" ht="15.75" customHeight="1">
      <c r="C28" s="351"/>
      <c r="D28" s="351"/>
      <c r="E28" s="351"/>
      <c r="F28" s="351"/>
      <c r="G28" s="351"/>
      <c r="H28" s="351"/>
    </row>
    <row r="29" spans="1:8" ht="15" customHeight="1">
      <c r="C29" s="351"/>
      <c r="D29" s="351"/>
      <c r="E29" s="351"/>
      <c r="F29" s="351"/>
      <c r="G29" s="351"/>
      <c r="H29" s="351"/>
    </row>
    <row r="30" spans="1:8" ht="15" customHeight="1">
      <c r="C30" s="351"/>
      <c r="D30" s="351"/>
      <c r="E30" s="351"/>
      <c r="F30" s="351"/>
      <c r="G30" s="351"/>
      <c r="H30" s="351"/>
    </row>
    <row r="33" spans="1:1">
      <c r="A33" s="350"/>
    </row>
  </sheetData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G52" sqref="G52"/>
    </sheetView>
  </sheetViews>
  <sheetFormatPr baseColWidth="10" defaultRowHeight="15"/>
  <cols>
    <col min="1" max="1" width="3.5703125" customWidth="1"/>
  </cols>
  <sheetData>
    <row r="1" spans="1:10">
      <c r="A1" s="482" t="s">
        <v>27</v>
      </c>
      <c r="B1" s="482"/>
      <c r="C1" s="482"/>
      <c r="D1" s="482"/>
      <c r="E1" s="482"/>
      <c r="F1" s="482"/>
      <c r="G1" s="482"/>
      <c r="H1" s="482"/>
      <c r="I1" s="482"/>
    </row>
    <row r="2" spans="1:10">
      <c r="A2" s="483" t="s">
        <v>33</v>
      </c>
      <c r="B2" s="483"/>
      <c r="C2" s="483"/>
      <c r="D2" s="483"/>
      <c r="E2" s="483"/>
      <c r="F2" s="483"/>
      <c r="G2" s="483"/>
      <c r="H2" s="483"/>
      <c r="I2" s="483"/>
    </row>
    <row r="3" spans="1:10">
      <c r="A3" s="483" t="s">
        <v>568</v>
      </c>
      <c r="B3" s="483"/>
      <c r="C3" s="483"/>
      <c r="D3" s="483"/>
      <c r="E3" s="483"/>
      <c r="F3" s="483"/>
      <c r="G3" s="483"/>
      <c r="H3" s="483"/>
      <c r="I3" s="483"/>
    </row>
    <row r="4" spans="1:10">
      <c r="A4" s="483" t="s">
        <v>566</v>
      </c>
      <c r="B4" s="483"/>
      <c r="C4" s="483"/>
      <c r="D4" s="483"/>
      <c r="E4" s="483"/>
      <c r="F4" s="483"/>
      <c r="G4" s="483"/>
      <c r="H4" s="483"/>
      <c r="I4" s="483"/>
    </row>
    <row r="5" spans="1:10" ht="18" customHeight="1" thickBot="1">
      <c r="A5" s="484" t="s">
        <v>567</v>
      </c>
      <c r="B5" s="484"/>
      <c r="C5" s="484"/>
      <c r="D5" s="484"/>
      <c r="E5" s="484"/>
      <c r="F5" s="484"/>
      <c r="G5" s="484"/>
      <c r="H5" s="484"/>
      <c r="I5" s="484"/>
    </row>
    <row r="6" spans="1:10">
      <c r="A6" s="273"/>
      <c r="B6" s="274"/>
      <c r="C6" s="274"/>
      <c r="D6" s="274"/>
      <c r="E6" s="274"/>
      <c r="F6" s="274"/>
      <c r="G6" s="274"/>
      <c r="H6" s="274"/>
      <c r="I6" s="274"/>
      <c r="J6" s="275"/>
    </row>
    <row r="7" spans="1:10">
      <c r="A7" s="276"/>
      <c r="B7" s="277"/>
      <c r="C7" s="277"/>
      <c r="D7" s="277"/>
      <c r="E7" s="277"/>
      <c r="F7" s="277"/>
      <c r="G7" s="277"/>
      <c r="H7" s="277"/>
      <c r="I7" s="277"/>
      <c r="J7" s="278"/>
    </row>
    <row r="8" spans="1:10">
      <c r="A8" s="276"/>
      <c r="B8" s="277"/>
      <c r="C8" s="277"/>
      <c r="D8" s="277"/>
      <c r="E8" s="277"/>
      <c r="F8" s="277"/>
      <c r="G8" s="277"/>
      <c r="H8" s="277"/>
      <c r="I8" s="277"/>
      <c r="J8" s="278"/>
    </row>
    <row r="9" spans="1:10" ht="6" customHeight="1">
      <c r="A9" s="276"/>
      <c r="B9" s="277"/>
      <c r="C9" s="277"/>
      <c r="D9" s="277"/>
      <c r="E9" s="277"/>
      <c r="F9" s="277"/>
      <c r="G9" s="277"/>
      <c r="H9" s="277"/>
      <c r="I9" s="277"/>
      <c r="J9" s="278"/>
    </row>
    <row r="10" spans="1:10" ht="9" customHeight="1" thickBot="1">
      <c r="A10" s="276"/>
      <c r="B10" s="277"/>
      <c r="C10" s="277"/>
      <c r="D10" s="277"/>
      <c r="E10" s="277"/>
      <c r="F10" s="277"/>
      <c r="G10" s="277"/>
      <c r="H10" s="277"/>
      <c r="I10" s="277"/>
      <c r="J10" s="278"/>
    </row>
    <row r="11" spans="1:10">
      <c r="A11" s="276"/>
      <c r="B11" s="277"/>
      <c r="C11" s="473" t="s">
        <v>569</v>
      </c>
      <c r="D11" s="474"/>
      <c r="E11" s="474"/>
      <c r="F11" s="474"/>
      <c r="G11" s="474"/>
      <c r="H11" s="475"/>
      <c r="I11" s="277"/>
      <c r="J11" s="278"/>
    </row>
    <row r="12" spans="1:10">
      <c r="A12" s="276"/>
      <c r="B12" s="277"/>
      <c r="C12" s="476"/>
      <c r="D12" s="477"/>
      <c r="E12" s="477"/>
      <c r="F12" s="477"/>
      <c r="G12" s="477"/>
      <c r="H12" s="478"/>
      <c r="I12" s="277"/>
      <c r="J12" s="278"/>
    </row>
    <row r="13" spans="1:10">
      <c r="A13" s="276"/>
      <c r="B13" s="277"/>
      <c r="C13" s="476"/>
      <c r="D13" s="477"/>
      <c r="E13" s="477"/>
      <c r="F13" s="477"/>
      <c r="G13" s="477"/>
      <c r="H13" s="478"/>
      <c r="I13" s="277"/>
      <c r="J13" s="278"/>
    </row>
    <row r="14" spans="1:10">
      <c r="A14" s="276"/>
      <c r="B14" s="277"/>
      <c r="C14" s="476"/>
      <c r="D14" s="477"/>
      <c r="E14" s="477"/>
      <c r="F14" s="477"/>
      <c r="G14" s="477"/>
      <c r="H14" s="478"/>
      <c r="I14" s="277"/>
      <c r="J14" s="278"/>
    </row>
    <row r="15" spans="1:10">
      <c r="A15" s="276"/>
      <c r="B15" s="277"/>
      <c r="C15" s="476"/>
      <c r="D15" s="477"/>
      <c r="E15" s="477"/>
      <c r="F15" s="477"/>
      <c r="G15" s="477"/>
      <c r="H15" s="478"/>
      <c r="I15" s="277"/>
      <c r="J15" s="278"/>
    </row>
    <row r="16" spans="1:10">
      <c r="A16" s="276"/>
      <c r="B16" s="277"/>
      <c r="C16" s="476"/>
      <c r="D16" s="477"/>
      <c r="E16" s="477"/>
      <c r="F16" s="477"/>
      <c r="G16" s="477"/>
      <c r="H16" s="478"/>
      <c r="I16" s="277"/>
      <c r="J16" s="278"/>
    </row>
    <row r="17" spans="1:10" ht="15.75" thickBot="1">
      <c r="A17" s="276"/>
      <c r="B17" s="277"/>
      <c r="C17" s="479"/>
      <c r="D17" s="480"/>
      <c r="E17" s="480"/>
      <c r="F17" s="480"/>
      <c r="G17" s="480"/>
      <c r="H17" s="481"/>
      <c r="I17" s="277"/>
      <c r="J17" s="278"/>
    </row>
    <row r="18" spans="1:10">
      <c r="A18" s="276"/>
      <c r="B18" s="277"/>
      <c r="C18" s="277"/>
      <c r="D18" s="277"/>
      <c r="E18" s="277"/>
      <c r="F18" s="277"/>
      <c r="G18" s="277"/>
      <c r="H18" s="277"/>
      <c r="I18" s="277"/>
      <c r="J18" s="278"/>
    </row>
    <row r="19" spans="1:10" ht="21">
      <c r="A19" s="276"/>
      <c r="B19" s="277"/>
      <c r="C19" s="282" t="s">
        <v>570</v>
      </c>
      <c r="D19" s="277"/>
      <c r="E19" s="277"/>
      <c r="F19" s="277"/>
      <c r="G19" s="277"/>
      <c r="H19" s="277"/>
      <c r="I19" s="277"/>
      <c r="J19" s="278"/>
    </row>
    <row r="20" spans="1:10" ht="9.75" customHeight="1" thickBot="1">
      <c r="A20" s="276"/>
      <c r="B20" s="277"/>
      <c r="C20" s="282"/>
      <c r="D20" s="277"/>
      <c r="E20" s="277"/>
      <c r="F20" s="277"/>
      <c r="G20" s="277"/>
      <c r="H20" s="277"/>
      <c r="I20" s="277"/>
      <c r="J20" s="278"/>
    </row>
    <row r="21" spans="1:10" ht="21">
      <c r="A21" s="276"/>
      <c r="B21" s="277"/>
      <c r="C21" s="283" t="s">
        <v>571</v>
      </c>
      <c r="D21" s="284"/>
      <c r="E21" s="284"/>
      <c r="F21" s="284"/>
      <c r="G21" s="284"/>
      <c r="H21" s="285"/>
      <c r="I21" s="277"/>
      <c r="J21" s="278"/>
    </row>
    <row r="22" spans="1:10" ht="21">
      <c r="A22" s="276"/>
      <c r="B22" s="277"/>
      <c r="C22" s="286" t="s">
        <v>572</v>
      </c>
      <c r="D22" s="287"/>
      <c r="E22" s="287"/>
      <c r="F22" s="287"/>
      <c r="G22" s="287"/>
      <c r="H22" s="288"/>
      <c r="I22" s="277"/>
      <c r="J22" s="278"/>
    </row>
    <row r="23" spans="1:10" ht="21">
      <c r="A23" s="276"/>
      <c r="B23" s="277"/>
      <c r="C23" s="286" t="s">
        <v>573</v>
      </c>
      <c r="D23" s="287"/>
      <c r="E23" s="287"/>
      <c r="F23" s="287"/>
      <c r="G23" s="287"/>
      <c r="H23" s="288"/>
      <c r="I23" s="277"/>
      <c r="J23" s="278"/>
    </row>
    <row r="24" spans="1:10" ht="21.75" thickBot="1">
      <c r="A24" s="276"/>
      <c r="B24" s="277"/>
      <c r="C24" s="289" t="s">
        <v>574</v>
      </c>
      <c r="D24" s="290"/>
      <c r="E24" s="290"/>
      <c r="F24" s="290"/>
      <c r="G24" s="290"/>
      <c r="H24" s="291"/>
      <c r="I24" s="277"/>
      <c r="J24" s="278"/>
    </row>
    <row r="25" spans="1:10">
      <c r="A25" s="276"/>
      <c r="B25" s="277"/>
      <c r="C25" s="277"/>
      <c r="D25" s="277"/>
      <c r="E25" s="277"/>
      <c r="F25" s="277"/>
      <c r="G25" s="277"/>
      <c r="H25" s="277"/>
      <c r="I25" s="277"/>
      <c r="J25" s="278"/>
    </row>
    <row r="26" spans="1:10">
      <c r="A26" s="292" t="s">
        <v>575</v>
      </c>
      <c r="B26" s="277" t="s">
        <v>576</v>
      </c>
      <c r="C26" s="277"/>
      <c r="D26" s="277"/>
      <c r="E26" s="277"/>
      <c r="F26" s="277"/>
      <c r="G26" s="277"/>
      <c r="H26" s="277"/>
      <c r="I26" s="277"/>
      <c r="J26" s="278"/>
    </row>
    <row r="27" spans="1:10">
      <c r="A27" s="292" t="s">
        <v>577</v>
      </c>
      <c r="B27" s="277" t="s">
        <v>578</v>
      </c>
      <c r="C27" s="277"/>
      <c r="D27" s="277"/>
      <c r="E27" s="277"/>
      <c r="F27" s="277"/>
      <c r="G27" s="277"/>
      <c r="H27" s="277"/>
      <c r="I27" s="277"/>
      <c r="J27" s="278"/>
    </row>
    <row r="28" spans="1:10">
      <c r="A28" s="292" t="s">
        <v>579</v>
      </c>
      <c r="B28" s="277" t="s">
        <v>580</v>
      </c>
      <c r="C28" s="277"/>
      <c r="D28" s="277"/>
      <c r="E28" s="277"/>
      <c r="F28" s="277"/>
      <c r="G28" s="277"/>
      <c r="H28" s="277"/>
      <c r="I28" s="277"/>
      <c r="J28" s="278"/>
    </row>
    <row r="29" spans="1:10">
      <c r="A29" s="292" t="s">
        <v>581</v>
      </c>
      <c r="B29" s="16" t="s">
        <v>582</v>
      </c>
      <c r="C29" s="277"/>
      <c r="D29" s="277"/>
      <c r="E29" s="277"/>
      <c r="F29" s="277"/>
      <c r="G29" s="277"/>
      <c r="H29" s="277"/>
      <c r="I29" s="277"/>
      <c r="J29" s="278"/>
    </row>
    <row r="30" spans="1:10">
      <c r="A30" s="292" t="s">
        <v>583</v>
      </c>
      <c r="B30" s="16" t="s">
        <v>584</v>
      </c>
      <c r="C30" s="277"/>
      <c r="D30" s="277"/>
      <c r="E30" s="277"/>
      <c r="F30" s="277"/>
      <c r="G30" s="277"/>
      <c r="H30" s="277"/>
      <c r="I30" s="277"/>
      <c r="J30" s="278"/>
    </row>
    <row r="31" spans="1:10">
      <c r="A31" s="292" t="s">
        <v>585</v>
      </c>
      <c r="B31" s="16" t="s">
        <v>586</v>
      </c>
      <c r="C31" s="277"/>
      <c r="D31" s="277"/>
      <c r="E31" s="277"/>
      <c r="F31" s="277"/>
      <c r="G31" s="277"/>
      <c r="H31" s="277"/>
      <c r="I31" s="277"/>
      <c r="J31" s="278"/>
    </row>
    <row r="32" spans="1:10">
      <c r="A32" s="292" t="s">
        <v>587</v>
      </c>
      <c r="B32" s="16" t="s">
        <v>588</v>
      </c>
      <c r="C32" s="277"/>
      <c r="D32" s="277"/>
      <c r="E32" s="277"/>
      <c r="F32" s="277"/>
      <c r="G32" s="277"/>
      <c r="H32" s="277"/>
      <c r="I32" s="277"/>
      <c r="J32" s="278"/>
    </row>
    <row r="33" spans="1:10">
      <c r="A33" s="292" t="s">
        <v>589</v>
      </c>
      <c r="B33" s="16" t="s">
        <v>590</v>
      </c>
      <c r="C33" s="277"/>
      <c r="D33" s="277"/>
      <c r="E33" s="277"/>
      <c r="F33" s="277"/>
      <c r="G33" s="277"/>
      <c r="H33" s="277"/>
      <c r="I33" s="277"/>
      <c r="J33" s="278"/>
    </row>
    <row r="34" spans="1:10">
      <c r="A34" s="292" t="s">
        <v>591</v>
      </c>
      <c r="B34" s="16" t="s">
        <v>592</v>
      </c>
      <c r="C34" s="277"/>
      <c r="D34" s="277"/>
      <c r="E34" s="277"/>
      <c r="F34" s="277"/>
      <c r="G34" s="277"/>
      <c r="H34" s="277"/>
      <c r="I34" s="277"/>
      <c r="J34" s="278"/>
    </row>
    <row r="35" spans="1:10">
      <c r="A35" s="292" t="s">
        <v>593</v>
      </c>
      <c r="B35" s="16" t="s">
        <v>594</v>
      </c>
      <c r="C35" s="277"/>
      <c r="D35" s="277"/>
      <c r="E35" s="277"/>
      <c r="F35" s="277"/>
      <c r="G35" s="277"/>
      <c r="H35" s="277"/>
      <c r="I35" s="277"/>
      <c r="J35" s="278"/>
    </row>
    <row r="36" spans="1:10">
      <c r="A36" s="292" t="s">
        <v>595</v>
      </c>
      <c r="B36" s="16" t="s">
        <v>596</v>
      </c>
      <c r="C36" s="277"/>
      <c r="D36" s="277"/>
      <c r="E36" s="277"/>
      <c r="F36" s="277"/>
      <c r="G36" s="277"/>
      <c r="H36" s="277"/>
      <c r="I36" s="277"/>
      <c r="J36" s="278"/>
    </row>
    <row r="37" spans="1:10">
      <c r="A37" s="292" t="s">
        <v>597</v>
      </c>
      <c r="B37" s="16" t="s">
        <v>598</v>
      </c>
      <c r="C37" s="277"/>
      <c r="D37" s="277"/>
      <c r="E37" s="277"/>
      <c r="F37" s="277"/>
      <c r="G37" s="277"/>
      <c r="H37" s="277"/>
      <c r="I37" s="277"/>
      <c r="J37" s="278"/>
    </row>
    <row r="38" spans="1:10">
      <c r="A38" s="292" t="s">
        <v>599</v>
      </c>
      <c r="B38" s="16" t="s">
        <v>600</v>
      </c>
      <c r="C38" s="277"/>
      <c r="D38" s="277"/>
      <c r="E38" s="277"/>
      <c r="F38" s="277"/>
      <c r="G38" s="277"/>
      <c r="H38" s="277"/>
      <c r="I38" s="277"/>
      <c r="J38" s="278"/>
    </row>
    <row r="39" spans="1:10">
      <c r="A39" s="292" t="s">
        <v>601</v>
      </c>
      <c r="B39" s="16" t="s">
        <v>602</v>
      </c>
      <c r="C39" s="277"/>
      <c r="D39" s="277"/>
      <c r="E39" s="277"/>
      <c r="F39" s="277"/>
      <c r="G39" s="277"/>
      <c r="H39" s="277"/>
      <c r="I39" s="277"/>
      <c r="J39" s="278"/>
    </row>
    <row r="40" spans="1:10">
      <c r="A40" s="292" t="s">
        <v>603</v>
      </c>
      <c r="B40" s="16" t="s">
        <v>604</v>
      </c>
      <c r="C40" s="277"/>
      <c r="D40" s="277"/>
      <c r="E40" s="277"/>
      <c r="F40" s="277"/>
      <c r="G40" s="277"/>
      <c r="H40" s="277"/>
      <c r="I40" s="277"/>
      <c r="J40" s="278"/>
    </row>
    <row r="41" spans="1:10">
      <c r="A41" s="292" t="s">
        <v>605</v>
      </c>
      <c r="B41" s="16" t="s">
        <v>606</v>
      </c>
      <c r="C41" s="277"/>
      <c r="D41" s="277"/>
      <c r="E41" s="277"/>
      <c r="F41" s="277"/>
      <c r="G41" s="277"/>
      <c r="H41" s="277"/>
      <c r="I41" s="277"/>
      <c r="J41" s="278"/>
    </row>
    <row r="42" spans="1:10">
      <c r="A42" s="292" t="s">
        <v>607</v>
      </c>
      <c r="B42" s="16" t="s">
        <v>608</v>
      </c>
      <c r="C42" s="277"/>
      <c r="D42" s="277"/>
      <c r="E42" s="277"/>
      <c r="F42" s="277"/>
      <c r="G42" s="277"/>
      <c r="H42" s="277"/>
      <c r="I42" s="277"/>
      <c r="J42" s="278"/>
    </row>
    <row r="43" spans="1:10">
      <c r="A43" s="276"/>
      <c r="B43" s="277"/>
      <c r="C43" s="277"/>
      <c r="D43" s="277"/>
      <c r="E43" s="277"/>
      <c r="F43" s="277"/>
      <c r="G43" s="277"/>
      <c r="H43" s="277"/>
      <c r="I43" s="277"/>
      <c r="J43" s="278"/>
    </row>
    <row r="44" spans="1:10">
      <c r="A44" s="276"/>
      <c r="B44" s="277"/>
      <c r="C44" s="277"/>
      <c r="D44" s="277"/>
      <c r="E44" s="277"/>
      <c r="F44" s="277"/>
      <c r="G44" s="277"/>
      <c r="H44" s="277"/>
      <c r="I44" s="277"/>
      <c r="J44" s="278"/>
    </row>
    <row r="45" spans="1:10">
      <c r="A45" s="276"/>
      <c r="B45" s="277"/>
      <c r="C45" s="277"/>
      <c r="D45" s="277"/>
      <c r="E45" s="277"/>
      <c r="F45" s="277"/>
      <c r="G45" s="277"/>
      <c r="H45" s="277"/>
      <c r="I45" s="277"/>
      <c r="J45" s="278"/>
    </row>
    <row r="46" spans="1:10">
      <c r="A46" s="276"/>
      <c r="B46" s="277"/>
      <c r="C46" s="277"/>
      <c r="D46" s="277"/>
      <c r="E46" s="277"/>
      <c r="F46" s="277"/>
      <c r="G46" s="277"/>
      <c r="H46" s="277"/>
      <c r="I46" s="277"/>
      <c r="J46" s="278"/>
    </row>
    <row r="47" spans="1:10">
      <c r="A47" s="276"/>
      <c r="B47" s="277"/>
      <c r="C47" s="277"/>
      <c r="D47" s="277"/>
      <c r="E47" s="277"/>
      <c r="F47" s="277"/>
      <c r="G47" s="277"/>
      <c r="H47" s="277"/>
      <c r="I47" s="277"/>
      <c r="J47" s="278"/>
    </row>
    <row r="48" spans="1:10">
      <c r="A48" s="276"/>
      <c r="B48" s="277"/>
      <c r="C48" s="277"/>
      <c r="D48" s="277"/>
      <c r="E48" s="277"/>
      <c r="F48" s="277"/>
      <c r="G48" s="277"/>
      <c r="H48" s="277"/>
      <c r="I48" s="277"/>
      <c r="J48" s="278"/>
    </row>
    <row r="49" spans="1:10">
      <c r="A49" s="276"/>
      <c r="B49" s="277"/>
      <c r="C49" s="277"/>
      <c r="D49" s="277"/>
      <c r="E49" s="277"/>
      <c r="F49" s="277"/>
      <c r="G49" s="277"/>
      <c r="H49" s="277"/>
      <c r="I49" s="277"/>
      <c r="J49" s="278"/>
    </row>
    <row r="50" spans="1:10">
      <c r="A50" s="276"/>
      <c r="B50" s="277"/>
      <c r="C50" s="277"/>
      <c r="D50" s="277"/>
      <c r="E50" s="277"/>
      <c r="F50" s="277"/>
      <c r="G50" s="277"/>
      <c r="H50" s="277"/>
      <c r="I50" s="277"/>
      <c r="J50" s="278"/>
    </row>
    <row r="51" spans="1:10">
      <c r="A51" s="276"/>
      <c r="B51" s="277"/>
      <c r="C51" s="277"/>
      <c r="D51" s="277"/>
      <c r="E51" s="277"/>
      <c r="F51" s="277"/>
      <c r="G51" s="277"/>
      <c r="H51" s="277"/>
      <c r="I51" s="277"/>
      <c r="J51" s="278"/>
    </row>
    <row r="52" spans="1:10">
      <c r="A52" s="276"/>
      <c r="B52" s="277"/>
      <c r="C52" s="277"/>
      <c r="D52" s="277"/>
      <c r="E52" s="277"/>
      <c r="F52" s="277"/>
      <c r="G52" s="277"/>
      <c r="H52" s="277"/>
      <c r="I52" s="293" t="s">
        <v>609</v>
      </c>
      <c r="J52" s="278"/>
    </row>
    <row r="53" spans="1:10" ht="15.75" thickBot="1">
      <c r="A53" s="279"/>
      <c r="B53" s="280"/>
      <c r="C53" s="280"/>
      <c r="D53" s="280"/>
      <c r="E53" s="280"/>
      <c r="F53" s="280"/>
      <c r="G53" s="280"/>
      <c r="H53" s="280"/>
      <c r="I53" s="280"/>
      <c r="J53" s="281"/>
    </row>
  </sheetData>
  <mergeCells count="6">
    <mergeCell ref="C11:H17"/>
    <mergeCell ref="A1:I1"/>
    <mergeCell ref="A2:I2"/>
    <mergeCell ref="A3:I3"/>
    <mergeCell ref="A4:I4"/>
    <mergeCell ref="A5:I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opLeftCell="A13" workbookViewId="0">
      <selection activeCell="C4" sqref="C4"/>
    </sheetView>
  </sheetViews>
  <sheetFormatPr baseColWidth="10" defaultColWidth="9.5703125" defaultRowHeight="14.25"/>
  <cols>
    <col min="1" max="16384" width="9.5703125" style="345"/>
  </cols>
  <sheetData>
    <row r="1" spans="1:7" s="323" customFormat="1" ht="15">
      <c r="A1" s="334"/>
      <c r="B1" s="334"/>
      <c r="C1" s="334"/>
      <c r="D1" s="334"/>
      <c r="E1" s="334"/>
      <c r="F1" s="334"/>
      <c r="G1" s="334"/>
    </row>
    <row r="2" spans="1:7" s="321" customFormat="1" ht="15.75">
      <c r="A2" s="334"/>
      <c r="B2" s="334"/>
      <c r="C2" s="334"/>
      <c r="D2" s="334"/>
      <c r="E2" s="334"/>
      <c r="F2" s="334"/>
      <c r="G2" s="334"/>
    </row>
    <row r="3" spans="1:7" s="321" customFormat="1" ht="15.75">
      <c r="A3" s="334"/>
      <c r="B3" s="334"/>
      <c r="C3" s="334"/>
      <c r="D3" s="334"/>
      <c r="E3" s="334"/>
      <c r="F3" s="334"/>
      <c r="G3" s="334"/>
    </row>
    <row r="4" spans="1:7" s="321" customFormat="1" ht="15.75">
      <c r="A4" s="334"/>
      <c r="B4" s="334"/>
      <c r="C4" s="334"/>
      <c r="D4" s="334"/>
      <c r="E4" s="334"/>
      <c r="F4" s="334"/>
      <c r="G4" s="334"/>
    </row>
    <row r="5" spans="1:7" s="322" customFormat="1" ht="15">
      <c r="A5" s="335"/>
      <c r="B5" s="335"/>
      <c r="C5" s="335"/>
      <c r="D5" s="335"/>
      <c r="E5" s="335"/>
      <c r="F5" s="335"/>
      <c r="G5" s="335"/>
    </row>
    <row r="6" spans="1:7" s="342" customFormat="1" ht="15">
      <c r="A6" s="334"/>
      <c r="B6" s="334"/>
      <c r="C6" s="341"/>
      <c r="D6" s="341"/>
      <c r="E6" s="341"/>
      <c r="F6" s="341"/>
      <c r="G6" s="341"/>
    </row>
    <row r="7" spans="1:7" ht="15">
      <c r="A7" s="343"/>
      <c r="B7" s="343"/>
      <c r="C7" s="344"/>
      <c r="D7" s="344"/>
      <c r="E7" s="344"/>
      <c r="F7" s="344"/>
      <c r="G7" s="344"/>
    </row>
    <row r="8" spans="1:7" ht="15">
      <c r="A8" s="343"/>
      <c r="B8" s="343"/>
      <c r="C8" s="344"/>
      <c r="D8" s="344"/>
      <c r="E8" s="344"/>
      <c r="F8" s="344"/>
      <c r="G8" s="344"/>
    </row>
    <row r="9" spans="1:7" ht="15">
      <c r="A9" s="346"/>
      <c r="B9" s="347"/>
      <c r="C9" s="344"/>
      <c r="D9" s="344"/>
      <c r="E9" s="344"/>
      <c r="F9" s="344"/>
      <c r="G9" s="344"/>
    </row>
    <row r="10" spans="1:7" ht="15">
      <c r="A10" s="346"/>
      <c r="B10" s="347"/>
      <c r="C10" s="344"/>
      <c r="D10" s="344"/>
      <c r="E10" s="344"/>
      <c r="F10" s="344"/>
      <c r="G10" s="344"/>
    </row>
    <row r="11" spans="1:7">
      <c r="A11" s="344"/>
      <c r="B11" s="348"/>
      <c r="C11" s="344"/>
      <c r="D11" s="344"/>
      <c r="E11" s="344"/>
      <c r="F11" s="344"/>
      <c r="G11" s="344"/>
    </row>
    <row r="12" spans="1:7">
      <c r="A12" s="344"/>
      <c r="B12" s="348"/>
      <c r="C12" s="344"/>
      <c r="D12" s="344"/>
      <c r="E12" s="344"/>
      <c r="F12" s="344"/>
      <c r="G12" s="344"/>
    </row>
    <row r="13" spans="1:7">
      <c r="A13" s="344"/>
      <c r="B13" s="348"/>
      <c r="C13" s="344"/>
      <c r="D13" s="344"/>
      <c r="E13" s="344"/>
      <c r="F13" s="344"/>
      <c r="G13" s="344"/>
    </row>
    <row r="14" spans="1:7">
      <c r="A14" s="344"/>
      <c r="B14" s="348"/>
      <c r="C14" s="344"/>
      <c r="D14" s="344"/>
      <c r="E14" s="344"/>
      <c r="F14" s="344"/>
      <c r="G14" s="344"/>
    </row>
    <row r="15" spans="1:7">
      <c r="A15" s="344"/>
      <c r="B15" s="348"/>
      <c r="C15" s="344"/>
      <c r="D15" s="344"/>
      <c r="E15" s="344"/>
      <c r="F15" s="344"/>
      <c r="G15" s="344"/>
    </row>
    <row r="16" spans="1:7">
      <c r="A16" s="344"/>
      <c r="B16" s="348"/>
      <c r="C16" s="344"/>
      <c r="D16" s="344"/>
      <c r="E16" s="344"/>
      <c r="F16" s="344"/>
      <c r="G16" s="344"/>
    </row>
    <row r="17" spans="1:7">
      <c r="A17" s="344"/>
      <c r="B17" s="348"/>
      <c r="C17" s="344"/>
      <c r="D17" s="344"/>
      <c r="E17" s="344"/>
      <c r="F17" s="344"/>
      <c r="G17" s="344"/>
    </row>
    <row r="18" spans="1:7" ht="15">
      <c r="A18" s="346"/>
      <c r="B18" s="347"/>
      <c r="C18" s="344"/>
      <c r="D18" s="344"/>
      <c r="E18" s="344"/>
      <c r="F18" s="344"/>
      <c r="G18" s="344"/>
    </row>
    <row r="19" spans="1:7" ht="15">
      <c r="A19" s="346"/>
      <c r="B19" s="347"/>
      <c r="C19" s="344"/>
      <c r="D19" s="344"/>
      <c r="E19" s="344"/>
      <c r="F19" s="344"/>
      <c r="G19" s="344"/>
    </row>
    <row r="20" spans="1:7">
      <c r="A20" s="344"/>
      <c r="B20" s="348"/>
      <c r="C20" s="344"/>
      <c r="D20" s="344"/>
      <c r="E20" s="344"/>
      <c r="F20" s="344"/>
      <c r="G20" s="344"/>
    </row>
    <row r="21" spans="1:7">
      <c r="A21" s="344"/>
      <c r="B21" s="348"/>
      <c r="C21" s="344"/>
      <c r="D21" s="344"/>
      <c r="E21" s="344"/>
      <c r="F21" s="344"/>
      <c r="G21" s="344"/>
    </row>
    <row r="22" spans="1:7">
      <c r="A22" s="344"/>
      <c r="B22" s="348"/>
      <c r="C22" s="344"/>
      <c r="D22" s="344"/>
      <c r="E22" s="344"/>
      <c r="F22" s="344"/>
      <c r="G22" s="344"/>
    </row>
    <row r="23" spans="1:7">
      <c r="A23" s="344"/>
      <c r="B23" s="348"/>
      <c r="C23" s="344"/>
      <c r="D23" s="344"/>
      <c r="E23" s="344"/>
      <c r="F23" s="344"/>
      <c r="G23" s="344"/>
    </row>
    <row r="24" spans="1:7">
      <c r="A24" s="344"/>
      <c r="B24" s="348"/>
      <c r="C24" s="344"/>
      <c r="D24" s="344"/>
      <c r="E24" s="344"/>
      <c r="F24" s="344"/>
      <c r="G24" s="344"/>
    </row>
    <row r="25" spans="1:7">
      <c r="A25" s="344"/>
      <c r="B25" s="348"/>
      <c r="C25" s="344"/>
      <c r="D25" s="344"/>
      <c r="E25" s="344"/>
      <c r="F25" s="344"/>
      <c r="G25" s="344"/>
    </row>
    <row r="26" spans="1:7">
      <c r="A26" s="344"/>
      <c r="B26" s="348"/>
      <c r="C26" s="344"/>
      <c r="D26" s="344"/>
      <c r="E26" s="344"/>
      <c r="F26" s="344"/>
      <c r="G26" s="344"/>
    </row>
    <row r="27" spans="1:7">
      <c r="A27" s="344"/>
      <c r="B27" s="348"/>
      <c r="C27" s="344"/>
      <c r="D27" s="344"/>
      <c r="E27" s="344"/>
      <c r="F27" s="344"/>
      <c r="G27" s="344"/>
    </row>
    <row r="28" spans="1:7">
      <c r="A28" s="344"/>
      <c r="B28" s="348"/>
      <c r="C28" s="344"/>
      <c r="D28" s="344"/>
      <c r="E28" s="344"/>
      <c r="F28" s="344"/>
      <c r="G28" s="344"/>
    </row>
    <row r="29" spans="1:7">
      <c r="A29" s="344"/>
      <c r="B29" s="344"/>
      <c r="C29" s="344"/>
      <c r="D29" s="344"/>
      <c r="E29" s="344"/>
      <c r="F29" s="344"/>
      <c r="G29" s="344"/>
    </row>
  </sheetData>
  <pageMargins left="0.23622047244094491" right="0.15748031496062992" top="0.74803149606299213" bottom="0.74803149606299213" header="0.31496062992125984" footer="0.31496062992125984"/>
  <pageSetup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19" workbookViewId="0">
      <selection activeCell="F10" sqref="F10"/>
    </sheetView>
  </sheetViews>
  <sheetFormatPr baseColWidth="10" defaultColWidth="19.7109375" defaultRowHeight="14.25"/>
  <cols>
    <col min="1" max="16384" width="19.7109375" style="328"/>
  </cols>
  <sheetData>
    <row r="1" spans="1:7" s="323" customFormat="1" ht="15">
      <c r="A1" s="334"/>
      <c r="B1" s="334"/>
      <c r="C1" s="334"/>
      <c r="D1" s="334"/>
      <c r="E1" s="334"/>
      <c r="F1" s="334"/>
      <c r="G1" s="334"/>
    </row>
    <row r="2" spans="1:7" s="321" customFormat="1" ht="15.75">
      <c r="A2" s="334"/>
      <c r="B2" s="334"/>
      <c r="C2" s="334"/>
      <c r="D2" s="334"/>
      <c r="E2" s="334"/>
      <c r="F2" s="334"/>
      <c r="G2" s="334"/>
    </row>
    <row r="3" spans="1:7" s="321" customFormat="1" ht="15.75">
      <c r="A3" s="334"/>
      <c r="B3" s="334"/>
      <c r="C3" s="334"/>
      <c r="D3" s="334"/>
      <c r="E3" s="334"/>
      <c r="F3" s="334"/>
      <c r="G3" s="334"/>
    </row>
    <row r="4" spans="1:7" s="321" customFormat="1" ht="15.75">
      <c r="A4" s="334"/>
      <c r="B4" s="334"/>
      <c r="C4" s="334"/>
      <c r="D4" s="334"/>
      <c r="E4" s="334"/>
      <c r="F4" s="334"/>
      <c r="G4" s="334"/>
    </row>
    <row r="5" spans="1:7" s="322" customFormat="1" ht="15">
      <c r="A5" s="335"/>
      <c r="B5" s="335"/>
      <c r="C5" s="335"/>
      <c r="D5" s="335"/>
      <c r="E5" s="335"/>
      <c r="F5" s="335"/>
      <c r="G5" s="335"/>
    </row>
    <row r="6" spans="1:7" s="325" customFormat="1">
      <c r="A6" s="336"/>
      <c r="B6" s="336"/>
      <c r="C6" s="324"/>
      <c r="D6" s="336"/>
      <c r="E6" s="336"/>
      <c r="F6" s="324"/>
      <c r="G6" s="324"/>
    </row>
    <row r="7" spans="1:7" ht="15.75">
      <c r="A7" s="337"/>
      <c r="B7" s="337"/>
      <c r="C7" s="326"/>
      <c r="D7" s="326"/>
      <c r="E7" s="326"/>
      <c r="F7" s="327"/>
      <c r="G7" s="326"/>
    </row>
    <row r="8" spans="1:7">
      <c r="A8" s="338"/>
      <c r="B8" s="338"/>
      <c r="C8" s="329"/>
      <c r="D8" s="329"/>
      <c r="E8" s="338"/>
      <c r="F8" s="338"/>
      <c r="G8" s="329"/>
    </row>
    <row r="9" spans="1:7" ht="15">
      <c r="A9" s="268"/>
      <c r="B9" s="268"/>
      <c r="C9" s="330"/>
      <c r="D9" s="330"/>
      <c r="E9" s="268"/>
      <c r="F9" s="268"/>
      <c r="G9" s="330"/>
    </row>
    <row r="10" spans="1:7" ht="15">
      <c r="A10" s="268"/>
      <c r="B10" s="268"/>
      <c r="C10" s="330"/>
      <c r="D10" s="330"/>
      <c r="E10" s="268"/>
      <c r="F10" s="268"/>
      <c r="G10" s="330"/>
    </row>
    <row r="11" spans="1:7" ht="15">
      <c r="A11" s="330"/>
      <c r="B11" s="331"/>
      <c r="C11" s="330"/>
      <c r="D11" s="330"/>
      <c r="E11" s="268"/>
      <c r="F11" s="268"/>
      <c r="G11" s="330"/>
    </row>
    <row r="12" spans="1:7">
      <c r="A12" s="332"/>
      <c r="B12" s="331"/>
      <c r="C12" s="332"/>
      <c r="D12" s="332"/>
      <c r="E12" s="339"/>
      <c r="F12" s="339"/>
      <c r="G12" s="332"/>
    </row>
    <row r="13" spans="1:7">
      <c r="A13" s="332"/>
      <c r="B13" s="331"/>
      <c r="C13" s="332"/>
      <c r="D13" s="332"/>
      <c r="E13" s="339"/>
      <c r="F13" s="339"/>
      <c r="G13" s="332"/>
    </row>
    <row r="14" spans="1:7">
      <c r="A14" s="332"/>
      <c r="B14" s="332"/>
      <c r="C14" s="332"/>
      <c r="D14" s="332"/>
      <c r="E14" s="339"/>
      <c r="F14" s="339"/>
      <c r="G14" s="332"/>
    </row>
    <row r="15" spans="1:7" ht="15">
      <c r="A15" s="268"/>
      <c r="B15" s="268"/>
      <c r="C15" s="330"/>
      <c r="D15" s="330"/>
      <c r="E15" s="268"/>
      <c r="F15" s="268"/>
      <c r="G15" s="330"/>
    </row>
    <row r="16" spans="1:7">
      <c r="A16" s="332"/>
      <c r="B16" s="331"/>
      <c r="C16" s="332"/>
      <c r="D16" s="332"/>
      <c r="E16" s="339"/>
      <c r="F16" s="339"/>
      <c r="G16" s="332"/>
    </row>
    <row r="17" spans="1:7" ht="15">
      <c r="A17" s="330"/>
      <c r="B17" s="331"/>
      <c r="C17" s="332"/>
      <c r="D17" s="332"/>
      <c r="E17" s="339"/>
      <c r="F17" s="339"/>
      <c r="G17" s="332"/>
    </row>
    <row r="18" spans="1:7" ht="15">
      <c r="A18" s="330"/>
      <c r="B18" s="331"/>
      <c r="C18" s="330"/>
      <c r="D18" s="330"/>
      <c r="E18" s="268"/>
      <c r="F18" s="268"/>
      <c r="G18" s="330"/>
    </row>
    <row r="19" spans="1:7">
      <c r="A19" s="332"/>
      <c r="B19" s="331"/>
      <c r="C19" s="332"/>
      <c r="D19" s="332"/>
      <c r="E19" s="339"/>
      <c r="F19" s="339"/>
      <c r="G19" s="332"/>
    </row>
    <row r="20" spans="1:7" ht="15">
      <c r="A20" s="330"/>
      <c r="B20" s="330"/>
      <c r="C20" s="330"/>
      <c r="D20" s="330"/>
      <c r="E20" s="268"/>
      <c r="F20" s="268"/>
      <c r="G20" s="330"/>
    </row>
    <row r="21" spans="1:7">
      <c r="A21" s="333"/>
      <c r="B21" s="333"/>
      <c r="C21" s="333"/>
      <c r="D21" s="333"/>
      <c r="E21" s="340"/>
      <c r="F21" s="340"/>
      <c r="G21" s="333"/>
    </row>
    <row r="22" spans="1:7">
      <c r="A22" s="333"/>
      <c r="B22" s="333"/>
      <c r="C22" s="333"/>
      <c r="D22" s="333"/>
      <c r="E22" s="333"/>
      <c r="F22" s="333"/>
      <c r="G22" s="333"/>
    </row>
    <row r="23" spans="1:7" ht="15">
      <c r="A23" s="268"/>
      <c r="B23" s="268"/>
      <c r="C23" s="330"/>
      <c r="D23" s="330"/>
      <c r="E23" s="268"/>
      <c r="F23" s="268"/>
      <c r="G23" s="330"/>
    </row>
    <row r="24" spans="1:7" ht="15">
      <c r="A24" s="268"/>
      <c r="B24" s="268"/>
      <c r="C24" s="330"/>
      <c r="D24" s="330"/>
      <c r="E24" s="268"/>
      <c r="F24" s="268"/>
      <c r="G24" s="330"/>
    </row>
    <row r="25" spans="1:7" ht="15">
      <c r="A25" s="330"/>
      <c r="B25" s="331"/>
      <c r="C25" s="330"/>
      <c r="D25" s="330"/>
      <c r="E25" s="268"/>
      <c r="F25" s="268"/>
      <c r="G25" s="330"/>
    </row>
    <row r="26" spans="1:7">
      <c r="A26" s="332"/>
      <c r="B26" s="331"/>
      <c r="C26" s="332"/>
      <c r="D26" s="332"/>
      <c r="E26" s="339"/>
      <c r="F26" s="339"/>
      <c r="G26" s="332"/>
    </row>
    <row r="27" spans="1:7">
      <c r="A27" s="332"/>
      <c r="B27" s="331"/>
      <c r="C27" s="332"/>
      <c r="D27" s="332"/>
      <c r="E27" s="339"/>
      <c r="F27" s="339"/>
      <c r="G27" s="332"/>
    </row>
    <row r="28" spans="1:7">
      <c r="A28" s="332"/>
      <c r="B28" s="332"/>
      <c r="C28" s="332"/>
      <c r="D28" s="332"/>
      <c r="E28" s="339"/>
      <c r="F28" s="339"/>
      <c r="G28" s="332"/>
    </row>
    <row r="29" spans="1:7" ht="15">
      <c r="A29" s="268"/>
      <c r="B29" s="268"/>
      <c r="C29" s="330"/>
      <c r="D29" s="330"/>
      <c r="E29" s="268"/>
      <c r="F29" s="268"/>
      <c r="G29" s="330"/>
    </row>
    <row r="30" spans="1:7">
      <c r="A30" s="332"/>
      <c r="B30" s="331"/>
      <c r="C30" s="332"/>
      <c r="D30" s="332"/>
      <c r="E30" s="339"/>
      <c r="F30" s="339"/>
      <c r="G30" s="332"/>
    </row>
    <row r="31" spans="1:7" ht="15">
      <c r="A31" s="330"/>
      <c r="B31" s="331"/>
      <c r="C31" s="332"/>
      <c r="D31" s="332"/>
      <c r="E31" s="339"/>
      <c r="F31" s="339"/>
      <c r="G31" s="332"/>
    </row>
    <row r="32" spans="1:7" ht="15">
      <c r="A32" s="330"/>
      <c r="B32" s="331"/>
      <c r="C32" s="330"/>
      <c r="D32" s="330"/>
      <c r="E32" s="268"/>
      <c r="F32" s="268"/>
      <c r="G32" s="330"/>
    </row>
    <row r="33" spans="1:7">
      <c r="A33" s="332"/>
      <c r="B33" s="331"/>
      <c r="C33" s="332"/>
      <c r="D33" s="332"/>
      <c r="E33" s="339"/>
      <c r="F33" s="339"/>
      <c r="G33" s="332"/>
    </row>
    <row r="34" spans="1:7" ht="15">
      <c r="A34" s="330"/>
      <c r="B34" s="330"/>
      <c r="C34" s="330"/>
      <c r="D34" s="330"/>
      <c r="E34" s="268"/>
      <c r="F34" s="268"/>
      <c r="G34" s="330"/>
    </row>
    <row r="35" spans="1:7">
      <c r="A35" s="333"/>
      <c r="B35" s="333"/>
      <c r="C35" s="333"/>
      <c r="D35" s="333"/>
      <c r="E35" s="340"/>
      <c r="F35" s="340"/>
      <c r="G35" s="333"/>
    </row>
    <row r="36" spans="1:7">
      <c r="A36" s="332"/>
      <c r="B36" s="332"/>
      <c r="C36" s="332"/>
      <c r="D36" s="332"/>
      <c r="E36" s="339"/>
      <c r="F36" s="339"/>
      <c r="G36" s="332"/>
    </row>
    <row r="37" spans="1:7">
      <c r="A37" s="332"/>
      <c r="B37" s="331"/>
      <c r="C37" s="332"/>
      <c r="D37" s="332"/>
      <c r="E37" s="339"/>
      <c r="F37" s="339"/>
      <c r="G37" s="332"/>
    </row>
    <row r="38" spans="1:7">
      <c r="A38" s="332"/>
      <c r="B38" s="332"/>
      <c r="C38" s="332"/>
      <c r="D38" s="332"/>
      <c r="E38" s="339"/>
      <c r="F38" s="339"/>
      <c r="G38" s="332"/>
    </row>
    <row r="39" spans="1:7" ht="15">
      <c r="A39" s="330"/>
      <c r="B39" s="330"/>
      <c r="C39" s="330"/>
      <c r="D39" s="330"/>
      <c r="E39" s="268"/>
      <c r="F39" s="268"/>
      <c r="G39" s="330"/>
    </row>
    <row r="40" spans="1:7" ht="15">
      <c r="A40" s="330"/>
      <c r="B40" s="330"/>
      <c r="C40" s="330"/>
      <c r="D40" s="330"/>
      <c r="E40" s="330"/>
      <c r="F40" s="330"/>
      <c r="G40" s="330"/>
    </row>
    <row r="41" spans="1:7">
      <c r="A41" s="338"/>
      <c r="B41" s="338"/>
      <c r="C41" s="329"/>
      <c r="D41" s="329"/>
      <c r="E41" s="338"/>
      <c r="F41" s="338"/>
      <c r="G41" s="329"/>
    </row>
  </sheetData>
  <pageMargins left="0.23622047244094491" right="0.27559055118110237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18</vt:i4>
      </vt:variant>
    </vt:vector>
  </HeadingPairs>
  <TitlesOfParts>
    <vt:vector size="43" baseType="lpstr">
      <vt:lpstr>ETCA-I-01</vt:lpstr>
      <vt:lpstr>ETCA-I-01-A</vt:lpstr>
      <vt:lpstr>ETCA-I-01-B</vt:lpstr>
      <vt:lpstr>ETCA-I-02</vt:lpstr>
      <vt:lpstr>ETCA-I-03</vt:lpstr>
      <vt:lpstr>ETCA-I-04</vt:lpstr>
      <vt:lpstr>ETCA-I-05 Notas</vt:lpstr>
      <vt:lpstr>ETCA-I-06</vt:lpstr>
      <vt:lpstr>ETCA-I-07</vt:lpstr>
      <vt:lpstr>ETCA-II-08</vt:lpstr>
      <vt:lpstr>ETCA-II-08-A</vt:lpstr>
      <vt:lpstr>ETCA-II-09</vt:lpstr>
      <vt:lpstr>ETCA-II-09-A</vt:lpstr>
      <vt:lpstr>ETCA-II-09-B</vt:lpstr>
      <vt:lpstr>ETCA-II-09-C</vt:lpstr>
      <vt:lpstr>ETCA-II-09-D</vt:lpstr>
      <vt:lpstr>ETCA-II-10</vt:lpstr>
      <vt:lpstr>ETCA-II-11</vt:lpstr>
      <vt:lpstr>ETCA-II-12</vt:lpstr>
      <vt:lpstr>ETCA-III-13</vt:lpstr>
      <vt:lpstr>ETCA-III-14</vt:lpstr>
      <vt:lpstr>CPCA-IV-15</vt:lpstr>
      <vt:lpstr>CPCA-IV-16</vt:lpstr>
      <vt:lpstr>CPCA-IV-17</vt:lpstr>
      <vt:lpstr>Lista </vt:lpstr>
      <vt:lpstr>'CPCA-IV-15'!Área_de_impresión</vt:lpstr>
      <vt:lpstr>'CPCA-IV-16'!Área_de_impresión</vt:lpstr>
      <vt:lpstr>'CPCA-IV-17'!Área_de_impresión</vt:lpstr>
      <vt:lpstr>'ETCA-I-01-A'!Área_de_impresión</vt:lpstr>
      <vt:lpstr>'ETCA-I-01-B'!Área_de_impresión</vt:lpstr>
      <vt:lpstr>'ETCA-I-03'!Área_de_impresión</vt:lpstr>
      <vt:lpstr>'ETCA-I-04'!Área_de_impresión</vt:lpstr>
      <vt:lpstr>'ETCA-I-05 Notas'!Área_de_impresión</vt:lpstr>
      <vt:lpstr>'ETCA-II-08-A'!Área_de_impresión</vt:lpstr>
      <vt:lpstr>'ETCA-II-09-D'!Área_de_impresión</vt:lpstr>
      <vt:lpstr>'ETCA-II-10'!Área_de_impresión</vt:lpstr>
      <vt:lpstr>'ETCA-II-11'!Área_de_impresión</vt:lpstr>
      <vt:lpstr>'ETCA-II-12'!Área_de_impresión</vt:lpstr>
      <vt:lpstr>'ETCA-III-14'!Área_de_impresión</vt:lpstr>
      <vt:lpstr>'Lista '!Área_de_impresión</vt:lpstr>
      <vt:lpstr>'ETCA-I-01-A'!Títulos_a_imprimir</vt:lpstr>
      <vt:lpstr>'ETCA-I-03'!Títulos_a_imprimir</vt:lpstr>
      <vt:lpstr>'ETCA-II-09-A'!Títulos_a_imprimir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corujo</dc:creator>
  <cp:lastModifiedBy>adminSSS</cp:lastModifiedBy>
  <cp:lastPrinted>2016-01-27T02:24:58Z</cp:lastPrinted>
  <dcterms:created xsi:type="dcterms:W3CDTF">2014-03-28T01:13:38Z</dcterms:created>
  <dcterms:modified xsi:type="dcterms:W3CDTF">2016-08-15T16:38:44Z</dcterms:modified>
</cp:coreProperties>
</file>