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0785" windowHeight="10065" tabRatio="684" activeTab="5"/>
  </bookViews>
  <sheets>
    <sheet name="CPCA-I-01" sheetId="1" r:id="rId1"/>
    <sheet name="CPCA-I-01-A (EDO RESULTADOS)" sheetId="2" r:id="rId2"/>
    <sheet name="CPCA-I-01-B" sheetId="3" r:id="rId3"/>
    <sheet name="CPCA-I-02" sheetId="4" r:id="rId4"/>
    <sheet name="CPCA-I-03" sheetId="5" r:id="rId5"/>
    <sheet name="CPCA-I-04" sheetId="6" r:id="rId6"/>
    <sheet name="CPCA-I-06" sheetId="7" r:id="rId7"/>
    <sheet name="CPCA-I-07" sheetId="8" r:id="rId8"/>
    <sheet name="CPCA-II-08" sheetId="9" r:id="rId9"/>
    <sheet name="CPCA-II-08-A...CONCIL. INGRESOS" sheetId="10" r:id="rId10"/>
    <sheet name="CPCA-II-09" sheetId="11" r:id="rId11"/>
    <sheet name="CPCA-II-09-A." sheetId="12" r:id="rId12"/>
    <sheet name="CPCA-II-09-B" sheetId="13" r:id="rId13"/>
    <sheet name="CPCA-II-09-C" sheetId="14" r:id="rId14"/>
    <sheet name="CPCA-II-09-D.CONCIL. EGRESOS" sheetId="15" r:id="rId15"/>
    <sheet name="CPCA-II-10" sheetId="16" r:id="rId16"/>
    <sheet name="CPCA-II-11" sheetId="17" r:id="rId17"/>
    <sheet name="CPCA-II-12" sheetId="18" r:id="rId18"/>
    <sheet name="CPCA-III-14" sheetId="19" r:id="rId19"/>
    <sheet name="CPCA-IV-15" sheetId="20" r:id="rId20"/>
    <sheet name="CPCA-IV-16" sheetId="21" r:id="rId21"/>
    <sheet name="Lista " sheetId="22" r:id="rId22"/>
  </sheets>
  <externalReferences>
    <externalReference r:id="rId25"/>
    <externalReference r:id="rId26"/>
  </externalReferences>
  <definedNames>
    <definedName name="_ftn1" localSheetId="1">'CPCA-I-01-A (EDO RESULTADOS)'!#REF!</definedName>
    <definedName name="_ftnref1" localSheetId="1">'CPCA-I-01-A (EDO RESULTADOS)'!#REF!</definedName>
    <definedName name="_xlnm.Print_Area" localSheetId="0">'CPCA-I-01'!$A$1:$G$62</definedName>
    <definedName name="_xlnm.Print_Area" localSheetId="1">'CPCA-I-01-A (EDO RESULTADOS)'!$A$1:$D$76</definedName>
    <definedName name="_xlnm.Print_Area" localSheetId="2">'CPCA-I-01-B'!$A$1:$D$74</definedName>
    <definedName name="_xlnm.Print_Area" localSheetId="3">'CPCA-I-02'!$A$1:$F$43</definedName>
    <definedName name="_xlnm.Print_Area" localSheetId="4">'CPCA-I-03'!$A$1:$C$70</definedName>
    <definedName name="_xlnm.Print_Area" localSheetId="5">'CPCA-I-04'!$A$1:$I$64</definedName>
    <definedName name="_xlnm.Print_Area" localSheetId="6">'CPCA-I-06'!$A$1:$G$37</definedName>
    <definedName name="_xlnm.Print_Area" localSheetId="7">'CPCA-I-07'!$A$1:$G$49</definedName>
    <definedName name="_xlnm.Print_Area" localSheetId="8">'CPCA-II-08'!$A$1:$I$64</definedName>
    <definedName name="_xlnm.Print_Area" localSheetId="9">'CPCA-II-08-A...CONCIL. INGRESOS'!$A$1:$D$30</definedName>
    <definedName name="_xlnm.Print_Area" localSheetId="10">'CPCA-II-09'!$A$1:$I$25</definedName>
    <definedName name="_xlnm.Print_Area" localSheetId="11">'CPCA-II-09-A.'!$A$1:$I$111</definedName>
    <definedName name="_xlnm.Print_Area" localSheetId="12">'CPCA-II-09-B'!$A$1:$H$26</definedName>
    <definedName name="_xlnm.Print_Area" localSheetId="13">'CPCA-II-09-C'!$A$1:$H$147</definedName>
    <definedName name="_xlnm.Print_Area" localSheetId="14">'CPCA-II-09-D.CONCIL. EGRESOS'!$A$1:$D$46</definedName>
    <definedName name="_xlnm.Print_Area" localSheetId="15">'CPCA-II-10'!$A$1:$E$42</definedName>
    <definedName name="_xlnm.Print_Area" localSheetId="16">'CPCA-II-11'!$A$1:$D$43</definedName>
    <definedName name="_xlnm.Print_Area" localSheetId="17">'CPCA-II-12'!$A$1:$E$38</definedName>
    <definedName name="_xlnm.Print_Area" localSheetId="18">'CPCA-III-14'!$A$1:$F$41</definedName>
    <definedName name="_xlnm.Print_Area" localSheetId="19">'CPCA-IV-15'!$A$1:$D$27</definedName>
    <definedName name="_xlnm.Print_Area" localSheetId="20">'CPCA-IV-16'!$A$1:$C$1715</definedName>
    <definedName name="_xlnm.Print_Area" localSheetId="21">'Lista '!$A$1:$G$45</definedName>
    <definedName name="ppto">'[1]Hoja2'!$B$3:$M$95</definedName>
    <definedName name="_xlnm.Print_Titles" localSheetId="1">'CPCA-I-01-A (EDO RESULTADOS)'!$2:$5</definedName>
    <definedName name="_xlnm.Print_Titles" localSheetId="4">'CPCA-I-03'!$1:$5</definedName>
    <definedName name="_xlnm.Print_Titles" localSheetId="8">'CPCA-II-08'!$1:$5</definedName>
    <definedName name="_xlnm.Print_Titles" localSheetId="11">'CPCA-II-09-A.'!$1:$9</definedName>
    <definedName name="_xlnm.Print_Titles" localSheetId="20">'CPCA-IV-16'!$1:$7</definedName>
  </definedNames>
  <calcPr fullCalcOnLoad="1"/>
</workbook>
</file>

<file path=xl/sharedStrings.xml><?xml version="1.0" encoding="utf-8"?>
<sst xmlns="http://schemas.openxmlformats.org/spreadsheetml/2006/main" count="6283" uniqueCount="3750">
  <si>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</si>
  <si>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</si>
  <si>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</si>
  <si>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</si>
  <si>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</si>
  <si>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</si>
  <si>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</si>
  <si>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</si>
  <si>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</si>
  <si>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</si>
  <si>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</si>
  <si>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</si>
  <si>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</si>
  <si>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</si>
  <si>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</si>
  <si>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</si>
  <si>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</si>
  <si>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</si>
  <si>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</si>
  <si>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</si>
  <si>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</si>
  <si>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</si>
  <si>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</si>
  <si>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</si>
  <si>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</si>
  <si>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</si>
  <si>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</si>
  <si>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</si>
  <si>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</si>
  <si>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</si>
  <si>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</si>
  <si>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</si>
  <si>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</si>
  <si>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</si>
  <si>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</si>
  <si>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</si>
  <si>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</si>
  <si>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</si>
  <si>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</si>
  <si>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</si>
  <si>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</si>
  <si>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</si>
  <si>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</si>
  <si>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</si>
  <si>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</si>
  <si>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</si>
  <si>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</si>
  <si>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</si>
  <si>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</si>
  <si>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</si>
  <si>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</si>
  <si>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</si>
  <si>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</si>
  <si>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</si>
  <si>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</si>
  <si>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</si>
  <si>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</si>
  <si>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</si>
  <si>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</si>
  <si>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</si>
  <si>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</si>
  <si>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</si>
  <si>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</si>
  <si>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</si>
  <si>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</si>
  <si>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</si>
  <si>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</si>
  <si>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</si>
  <si>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</si>
  <si>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</si>
  <si>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</si>
  <si>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</si>
  <si>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</si>
  <si>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</si>
  <si>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</si>
  <si>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</si>
  <si>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</si>
  <si>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</si>
  <si>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</si>
  <si>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</si>
  <si>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</si>
  <si>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</si>
  <si>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</si>
  <si>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</si>
  <si>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</si>
  <si>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</si>
  <si>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</si>
  <si>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</si>
  <si>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</si>
  <si>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</si>
  <si>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</si>
  <si>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</si>
  <si>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</si>
  <si>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</si>
  <si>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</si>
  <si>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</si>
  <si>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</si>
  <si>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</si>
  <si>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</si>
  <si>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</si>
  <si>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</si>
  <si>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</si>
  <si>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</si>
  <si>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</si>
  <si>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</si>
  <si>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</si>
  <si>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</si>
  <si>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</si>
  <si>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</si>
  <si>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</si>
  <si>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</si>
  <si>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</si>
  <si>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</si>
  <si>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</si>
  <si>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</si>
  <si>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</si>
  <si>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</si>
  <si>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</si>
  <si>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</si>
  <si>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</si>
  <si>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</si>
  <si>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</si>
  <si>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</si>
  <si>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</si>
  <si>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</si>
  <si>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</si>
  <si>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</si>
  <si>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</si>
  <si>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</si>
  <si>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</si>
  <si>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</si>
  <si>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</si>
  <si>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</si>
  <si>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</si>
  <si>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</si>
  <si>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</si>
  <si>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</si>
  <si>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</si>
  <si>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</si>
  <si>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</si>
  <si>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</si>
  <si>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</si>
  <si>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</si>
  <si>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</si>
  <si>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</si>
  <si>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</si>
  <si>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</si>
  <si>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</si>
  <si>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</si>
  <si>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</si>
  <si>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</si>
  <si>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</si>
  <si>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</si>
  <si>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</si>
  <si>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</si>
  <si>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</si>
  <si>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</si>
  <si>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</si>
  <si>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</si>
  <si>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</si>
  <si>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</si>
  <si>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</si>
  <si>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</si>
  <si>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</si>
  <si>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</si>
  <si>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</si>
  <si>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r>
      <t>Productos de Tipo Corriente</t>
    </r>
    <r>
      <rPr>
        <b/>
        <vertAlign val="superscript"/>
        <sz val="12"/>
        <color indexed="8"/>
        <rFont val="Arial Narrow"/>
        <family val="2"/>
      </rPr>
      <t>1</t>
    </r>
  </si>
  <si>
    <r>
      <rPr>
        <b/>
        <vertAlign val="superscript"/>
        <sz val="12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 se incluyen: Utilidades e Intereses. Por regla de presentación se revelan como Ingresos Financieros.</t>
    </r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</si>
  <si>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</si>
  <si>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</si>
  <si>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</si>
  <si>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</si>
  <si>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</si>
  <si>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</si>
  <si>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</si>
  <si>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</si>
  <si>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</si>
  <si>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</si>
  <si>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</si>
  <si>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</si>
  <si>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</si>
  <si>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</si>
  <si>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</si>
  <si>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</si>
  <si>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</si>
  <si>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</si>
  <si>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</si>
  <si>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</si>
  <si>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</si>
  <si>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</si>
  <si>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</si>
  <si>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</si>
  <si>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</si>
  <si>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</si>
  <si>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</si>
  <si>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</si>
  <si>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</si>
  <si>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</si>
  <si>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</si>
  <si>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</si>
  <si>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</si>
  <si>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</si>
  <si>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</si>
  <si>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</si>
  <si>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</si>
  <si>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</si>
  <si>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</si>
  <si>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</si>
  <si>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</si>
  <si>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</si>
  <si>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</si>
  <si>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</si>
  <si>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</si>
  <si>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</si>
  <si>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</si>
  <si>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</si>
  <si>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</si>
  <si>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</si>
  <si>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</si>
  <si>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</si>
  <si>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</si>
  <si>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</si>
  <si>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</si>
  <si>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</si>
  <si>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</si>
  <si>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</si>
  <si>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Variación Vs Original</t>
  </si>
  <si>
    <t>Ingresos del Gobierno</t>
  </si>
  <si>
    <t xml:space="preserve">Impuesto 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</si>
  <si>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</si>
  <si>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</si>
  <si>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</si>
  <si>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</si>
  <si>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</si>
  <si>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</si>
  <si>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</si>
  <si>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</si>
  <si>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</si>
  <si>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El saldo Inicial de Caja y Bancos es informativo, No SE SUMA EN EL TOTAL.</t>
  </si>
  <si>
    <t>Ampliaciones y Reducciones           (+ ó -)</t>
  </si>
  <si>
    <t>Egresos Aprobado   Anual</t>
  </si>
  <si>
    <t>Egresos Modificado   Anual</t>
  </si>
  <si>
    <t>% de Avance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</si>
  <si>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</si>
  <si>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</si>
  <si>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</si>
  <si>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</si>
  <si>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</si>
  <si>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</si>
  <si>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</si>
  <si>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</si>
  <si>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</si>
  <si>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</si>
  <si>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</si>
  <si>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</si>
  <si>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</si>
  <si>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</si>
  <si>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</si>
  <si>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</si>
  <si>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</si>
  <si>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</si>
  <si>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</si>
  <si>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</si>
  <si>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</si>
  <si>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</si>
  <si>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</si>
  <si>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</si>
  <si>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</si>
  <si>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</si>
  <si>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</si>
  <si>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</si>
  <si>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</si>
  <si>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</si>
  <si>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</si>
  <si>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</si>
  <si>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</si>
  <si>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</si>
  <si>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</si>
  <si>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</si>
  <si>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</si>
  <si>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</si>
  <si>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</si>
  <si>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</si>
  <si>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</si>
  <si>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</si>
  <si>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</si>
  <si>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</si>
  <si>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</si>
  <si>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</si>
  <si>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</si>
  <si>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</si>
  <si>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</si>
  <si>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</si>
  <si>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</si>
  <si>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</si>
  <si>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</si>
  <si>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</si>
  <si>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</si>
  <si>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</si>
  <si>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</si>
  <si>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</si>
  <si>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</si>
  <si>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</si>
  <si>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</si>
  <si>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</si>
  <si>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</si>
  <si>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</si>
  <si>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</si>
  <si>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</si>
  <si>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</si>
  <si>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</si>
  <si>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</si>
  <si>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</si>
  <si>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</si>
  <si>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</si>
  <si>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</si>
  <si>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</si>
  <si>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</si>
  <si>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</si>
  <si>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</si>
  <si>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</si>
  <si>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</si>
  <si>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</si>
  <si>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</si>
  <si>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</si>
  <si>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</si>
  <si>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</si>
  <si>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A Largo Plazo</t>
  </si>
  <si>
    <t>A Mediano Plazo</t>
  </si>
  <si>
    <t>A Corto Plazo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</si>
  <si>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</si>
  <si>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</si>
  <si>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</si>
  <si>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</si>
  <si>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</si>
  <si>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</si>
  <si>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</si>
  <si>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</si>
  <si>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</si>
  <si>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</si>
  <si>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</si>
  <si>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</si>
  <si>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</si>
  <si>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</si>
  <si>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</si>
  <si>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</si>
  <si>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</si>
  <si>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</si>
  <si>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</si>
  <si>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</si>
  <si>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</si>
  <si>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</si>
  <si>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 xml:space="preserve">                               Flujo de Fondos, Indicadores Postura Fiscal</t>
  </si>
  <si>
    <t xml:space="preserve">Ingresos Recaudado   </t>
  </si>
  <si>
    <t xml:space="preserve">Ingresos Devengado </t>
  </si>
  <si>
    <t xml:space="preserve">Egresos Devengado </t>
  </si>
  <si>
    <t xml:space="preserve">Egresos Pagado  </t>
  </si>
  <si>
    <t>CPCA-III-14</t>
  </si>
  <si>
    <t>(6= 5 - 1 )</t>
  </si>
  <si>
    <t>(7=5/1)</t>
  </si>
  <si>
    <t>NORA lo excluye</t>
  </si>
  <si>
    <t>Relación de Cuentas Bancarias Productivas Específicas</t>
  </si>
  <si>
    <t>Datos de la Cuenta Bancaria</t>
  </si>
  <si>
    <t>Institución Bancaria</t>
  </si>
  <si>
    <t>Fondo, Programa o Convenio</t>
  </si>
  <si>
    <t>Número de Cuenta</t>
  </si>
  <si>
    <t>( 6 = 3 - 4 )</t>
  </si>
  <si>
    <t>Subejercicio</t>
  </si>
  <si>
    <t>(7= 4/3)</t>
  </si>
  <si>
    <t>(7= 5/1)</t>
  </si>
  <si>
    <t>Gasto por Proyectos de Inversión</t>
  </si>
  <si>
    <t>Clasificación por Objeto del Gasto (Capítulo y Concepto)</t>
  </si>
  <si>
    <t>Clasificación Económica (por Tipo de Gasto)</t>
  </si>
  <si>
    <t>Gasto Corriente</t>
  </si>
  <si>
    <t>Gasto de Capital</t>
  </si>
  <si>
    <t>Amortización del la Deuda y Disminución de Pasivos</t>
  </si>
  <si>
    <t>Clasificación Por Objeto del Gasto (Capitulo y Concepto)</t>
  </si>
  <si>
    <t>Clasificación Económica (Por Tipo de Gasto)</t>
  </si>
  <si>
    <t>Clasificación Administrativa (Por Unidad Administrativa)</t>
  </si>
  <si>
    <t>Hoja 2 de 2</t>
  </si>
  <si>
    <t>Hoja 1 de 2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</si>
  <si>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</si>
  <si>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</si>
  <si>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</si>
  <si>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</si>
  <si>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</si>
  <si>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</si>
  <si>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</si>
  <si>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</si>
  <si>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</si>
  <si>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</si>
  <si>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</si>
  <si>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</si>
  <si>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</si>
  <si>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</si>
  <si>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</si>
  <si>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</si>
  <si>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</si>
  <si>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</si>
  <si>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</si>
  <si>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</si>
  <si>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</si>
  <si>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</si>
  <si>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</si>
  <si>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</si>
  <si>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</si>
  <si>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</si>
  <si>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</si>
  <si>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</si>
  <si>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</si>
  <si>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</si>
  <si>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</si>
  <si>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</si>
  <si>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</si>
  <si>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</si>
  <si>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</si>
  <si>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</si>
  <si>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</si>
  <si>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</si>
  <si>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</si>
  <si>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</si>
  <si>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</si>
  <si>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</si>
  <si>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</si>
  <si>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</si>
  <si>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</si>
  <si>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</si>
  <si>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</si>
  <si>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</si>
  <si>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</si>
  <si>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</si>
  <si>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</si>
  <si>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</si>
  <si>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</si>
  <si>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</si>
  <si>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</si>
  <si>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</si>
  <si>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</si>
  <si>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</si>
  <si>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</si>
  <si>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</si>
  <si>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</si>
  <si>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Pensiones y Juvilaciones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</si>
  <si>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</si>
  <si>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</si>
  <si>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</si>
  <si>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</si>
  <si>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</si>
  <si>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</si>
  <si>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</si>
  <si>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</si>
  <si>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>Por Unidad Administrativa, Clasificación Administrativa, Por Poderes, Funcional (Finalidad y Función), Por Categoría Programática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</si>
  <si>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</si>
  <si>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</si>
  <si>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</si>
  <si>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</si>
  <si>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ETCA-I-01</t>
  </si>
  <si>
    <t>Al 31 de Marzo de 2015</t>
  </si>
  <si>
    <t>TRIMESTRE: PRIMERO DE 2015</t>
  </si>
  <si>
    <t>Del 01 de Enero al 31 de Marzo de 2015</t>
  </si>
  <si>
    <t xml:space="preserve"> al 31 de Marzo de 2015</t>
  </si>
  <si>
    <t xml:space="preserve"> del 1 de Enero al 31 de Marzo de 2015</t>
  </si>
  <si>
    <t>Del 1 de enero al 31 de Marzo de 2015</t>
  </si>
  <si>
    <t>del 1 de Enero al 31 de Marzo de 2015</t>
  </si>
  <si>
    <t>ETCA-II-10</t>
  </si>
  <si>
    <t>ETCA-II-11</t>
  </si>
  <si>
    <t>ETCA-II-12</t>
  </si>
  <si>
    <t>ETCA-III-13</t>
  </si>
  <si>
    <t>Relación de cuentas Bancarias Productivas Específicas</t>
  </si>
  <si>
    <t xml:space="preserve">                      Sistema Estatal de Evaluación</t>
  </si>
  <si>
    <t>Gastos por proyectos de Inversión</t>
  </si>
  <si>
    <t xml:space="preserve"> al 31 de Diciembre de 2014</t>
  </si>
  <si>
    <t>GASTO DE INVERSION EJERCIDO:</t>
  </si>
  <si>
    <t xml:space="preserve">NOMBRE DEL PROYECTO </t>
  </si>
  <si>
    <t>MONTO EROGADO</t>
  </si>
  <si>
    <t>Nada que presentar en este apartado.</t>
  </si>
  <si>
    <t>( en caso de que no sean usuarios del sisterma V.O.S.)</t>
  </si>
  <si>
    <t>ETCA-I-01-A</t>
  </si>
  <si>
    <t>ETCA-I-01-B</t>
  </si>
  <si>
    <t>ETCA-I-02</t>
  </si>
  <si>
    <t>ETCA-I-03</t>
  </si>
  <si>
    <t>ETCA-I-04</t>
  </si>
  <si>
    <t>ETCA-I-05</t>
  </si>
  <si>
    <t>ETCA-I-06</t>
  </si>
  <si>
    <t>ETCA-I-07</t>
  </si>
  <si>
    <t>ETCA-II-08</t>
  </si>
  <si>
    <t>ETCA-II-08-A</t>
  </si>
  <si>
    <t>ETCA-II-09</t>
  </si>
  <si>
    <t>ETCA-II-9-A</t>
  </si>
  <si>
    <t>ETCA-II-9-B</t>
  </si>
  <si>
    <t>ETCA-II-9-C</t>
  </si>
  <si>
    <t>ETCA-II-9-D</t>
  </si>
  <si>
    <t>ETCA-III-14</t>
  </si>
  <si>
    <t>ETCA-IV-16</t>
  </si>
  <si>
    <t>Primer Informe Trimestral 2015</t>
  </si>
  <si>
    <t>Listado de Formatos ETCA "Evaluación Trimestral Contabilidad Armonizada"</t>
  </si>
  <si>
    <t>ETCA-IV-15</t>
  </si>
  <si>
    <t>Seguimiento y Evaluación de Indicadores de Proyectos y Procesos 
(Gasto por Categoría Programática, Metas y Programas; Análisis Programático-Presupuestal con Indicadores de Resultados</t>
  </si>
  <si>
    <t>TOTAL DEL ACTIVO</t>
  </si>
  <si>
    <t>M.N.</t>
  </si>
  <si>
    <t xml:space="preserve">Wolkwagen Leasing </t>
  </si>
  <si>
    <t>MEXICO</t>
  </si>
  <si>
    <t>Remuneraciones diversas</t>
  </si>
  <si>
    <t>Remuneraciones por horas extraordinarias</t>
  </si>
  <si>
    <t>Cuotas por servicio medico</t>
  </si>
  <si>
    <t>Cuotas al Infonavit</t>
  </si>
  <si>
    <t>Aportaciones al sistema de ahorro</t>
  </si>
  <si>
    <t>Aportaciones al fondo de ahorro</t>
  </si>
  <si>
    <t>Diferencial por concepto de pensiones</t>
  </si>
  <si>
    <t>Dias economicos y de descanso obligatorio</t>
  </si>
  <si>
    <t xml:space="preserve">Ayuda para guarderia </t>
  </si>
  <si>
    <t>Otras prestaciones</t>
  </si>
  <si>
    <t>MATERIALES Y SUMINISTROS</t>
  </si>
  <si>
    <t>21101</t>
  </si>
  <si>
    <t>MATERIALES, UTILES Y EQUIPOS MENORES DE OFICINA</t>
  </si>
  <si>
    <t>21201</t>
  </si>
  <si>
    <t>MATERIALES Y UTILES DE IMPRESIÓN Y PRODUCCION</t>
  </si>
  <si>
    <t>21501</t>
  </si>
  <si>
    <t>MATERIAL PARA INFORMACION</t>
  </si>
  <si>
    <t>22101</t>
  </si>
  <si>
    <t>PRODUCTOS ALIMENTICIOS PARA EL PERSONAL EN LAS INS</t>
  </si>
  <si>
    <t>24601</t>
  </si>
  <si>
    <t>MATERIAL ELECTRICO Y ELECTRONICO</t>
  </si>
  <si>
    <t>24801</t>
  </si>
  <si>
    <t>MATERIALES COMPLEMENTARIOS</t>
  </si>
  <si>
    <t>26101</t>
  </si>
  <si>
    <t>COMBUSTIBLES</t>
  </si>
  <si>
    <t>27101</t>
  </si>
  <si>
    <t>VESTUARIOS Y UNIFORMES</t>
  </si>
  <si>
    <t>29401</t>
  </si>
  <si>
    <t>REFACCIONES Y ACCESORIOS MENORES DE EQUIPO DE COMP</t>
  </si>
  <si>
    <t>29601</t>
  </si>
  <si>
    <t>REFACCIONES Y ACCESORIOS MENORES DE EQUIPO DE TRAN</t>
  </si>
  <si>
    <t>31101</t>
  </si>
  <si>
    <t>ENERGIA ELECTRICA</t>
  </si>
  <si>
    <t>31301</t>
  </si>
  <si>
    <t>AGUA POTABLE</t>
  </si>
  <si>
    <t>31401</t>
  </si>
  <si>
    <t>TELEFONIA TRADICIONAL</t>
  </si>
  <si>
    <t>31501</t>
  </si>
  <si>
    <t>TELEFONIA CELULAR</t>
  </si>
  <si>
    <t>31601</t>
  </si>
  <si>
    <t>SERVICIO DE TELECOMUNICACIONES Y SATELITES</t>
  </si>
  <si>
    <t>31701</t>
  </si>
  <si>
    <t>SERVICIO DE ACCESO A INTERNET, REDES Y PROCESAMIEN</t>
  </si>
  <si>
    <t>31801</t>
  </si>
  <si>
    <t>SERVICIO POSTAL</t>
  </si>
  <si>
    <t>31901</t>
  </si>
  <si>
    <t>SERVICIOS INTEGRALES Y OTROS SERVICIOS</t>
  </si>
  <si>
    <t>32101</t>
  </si>
  <si>
    <t>ARRENDAMIENTO DE TERRENOS</t>
  </si>
  <si>
    <t>32201</t>
  </si>
  <si>
    <t>ARRENDAMIENTO DE EDIFICIOS</t>
  </si>
  <si>
    <t>32302</t>
  </si>
  <si>
    <t>ARRENDAMIENTO DE EQUIPO Y BIENES INFORMATICOS</t>
  </si>
  <si>
    <t>32501</t>
  </si>
  <si>
    <t>ARRENDAMIENTO DE EQUIPO DE TRANSPORTE</t>
  </si>
  <si>
    <t>33101</t>
  </si>
  <si>
    <t>SERVICIOS LEGALES, DE CONTABILIDAD, AUDITORIAS Y R</t>
  </si>
  <si>
    <t>33301</t>
  </si>
  <si>
    <t>SERVICIOS DE INFORMATICA</t>
  </si>
  <si>
    <t>33401</t>
  </si>
  <si>
    <t>SERVICIOS DE CAPACITACION</t>
  </si>
  <si>
    <t>33801</t>
  </si>
  <si>
    <t>SERVICIOS DE VIGILANCIA</t>
  </si>
  <si>
    <t>34101</t>
  </si>
  <si>
    <t>SERVICIOS FINANCIEROS Y BANCARIOS</t>
  </si>
  <si>
    <t>34401</t>
  </si>
  <si>
    <t>SEGUROS DE RESPONSABILIDAD PATRIMONIAL Y FIANZAS</t>
  </si>
  <si>
    <t>34501</t>
  </si>
  <si>
    <t>SEGUROS DE BIENES PATRIMONIALES</t>
  </si>
  <si>
    <t>34801</t>
  </si>
  <si>
    <t>COMISIONES POR VENTAS</t>
  </si>
  <si>
    <t>35101</t>
  </si>
  <si>
    <t>MANTENIMIENTO Y CONSERVACION DE INMUEBLES</t>
  </si>
  <si>
    <t>35201</t>
  </si>
  <si>
    <t>MANTENIMIENTO Y CONSERVACION DE MOBILIARIO Y EQUIP</t>
  </si>
  <si>
    <t>35302</t>
  </si>
  <si>
    <t>MANTENIMIENTO Y CONSERVACION DE BIENES INFORMATICO</t>
  </si>
  <si>
    <t>35501</t>
  </si>
  <si>
    <t>MANTENIMIENTO Y CONSERVACION DE EQUIPO DE TRANSPOR</t>
  </si>
  <si>
    <t>35801</t>
  </si>
  <si>
    <t>SERVICIOS DE LIMPIEZA Y MANEJO DE DESECHOS</t>
  </si>
  <si>
    <t>36201</t>
  </si>
  <si>
    <t>DIFUSION POR RADIO, TELEVISION Y OTROS MEDIOS DE M</t>
  </si>
  <si>
    <t>36601</t>
  </si>
  <si>
    <t>SERVICIOS DE CREACION Y DIFUSION DE CONTENIDO EXCL</t>
  </si>
  <si>
    <t>37201</t>
  </si>
  <si>
    <t>PASAJES TERRESTRES</t>
  </si>
  <si>
    <t>37501</t>
  </si>
  <si>
    <t>VIATICOS EN EL PAIS</t>
  </si>
  <si>
    <t>38201</t>
  </si>
  <si>
    <t>GASTOS DE ORDEN SOCIAL Y CULTURAL</t>
  </si>
  <si>
    <t>38301</t>
  </si>
  <si>
    <t>CONGRESOS Y CONVENCIONES</t>
  </si>
  <si>
    <t>39201</t>
  </si>
  <si>
    <t>IMPUESTOS Y DERECHOS</t>
  </si>
  <si>
    <t>39501</t>
  </si>
  <si>
    <t>PENAS, MULTAS, ACCESORIOS Y ACTUALIZACIONES</t>
  </si>
  <si>
    <t>39801</t>
  </si>
  <si>
    <t>IMPUESTOS SOBRE NOMINAS</t>
  </si>
  <si>
    <t>OTROS GASTOS VARIOS</t>
  </si>
  <si>
    <t>BIENES MUEBLES, INMUEBLES E INTENGIBLES</t>
  </si>
  <si>
    <t>SERVICIOS GENERALES</t>
  </si>
  <si>
    <t>TOTAL DEL GASTO</t>
  </si>
  <si>
    <t>DECRECIACION DE BIENES INMUEBLES</t>
  </si>
  <si>
    <t>DECRECIACION DE BIENES MUEBLES</t>
  </si>
  <si>
    <t>GERENCIA TECNICA</t>
  </si>
  <si>
    <t>GERENCIA DE NOTICIAS</t>
  </si>
  <si>
    <t>GERENCIA DE VENTAS</t>
  </si>
  <si>
    <t>GERENCIA DE ADMINITRACION</t>
  </si>
  <si>
    <t>GERENCIA DE OPERACIONES</t>
  </si>
  <si>
    <t>GERENCIA DE DIRECCION</t>
  </si>
  <si>
    <t>GASTOS FINANCIEROS</t>
  </si>
  <si>
    <t>OTROS GASTOS</t>
  </si>
  <si>
    <t>GASTOS OBREGON</t>
  </si>
  <si>
    <t>GASTOS DE AUDITORIAS Y ORGANO DE CONTROL</t>
  </si>
  <si>
    <t>GASTOS DIGITALIZACION</t>
  </si>
  <si>
    <t>Wolkwagen Leasing (Contrato 50586273  Arrendamiento financiero)</t>
  </si>
  <si>
    <t>Wolkwagen Leasing (Contrato del 50586057 al 50586062  Arrendamiento financiero)</t>
  </si>
  <si>
    <t>Ingresos Propios Telvisora de Hermosillo, S.A. de C.V.</t>
  </si>
  <si>
    <t>HSBC</t>
  </si>
  <si>
    <t>071302967-3</t>
  </si>
  <si>
    <t>BBVA Bancomer</t>
  </si>
  <si>
    <t>0454409949</t>
  </si>
  <si>
    <t>Santander</t>
  </si>
  <si>
    <t>5146500369-9</t>
  </si>
  <si>
    <t>6521970561-5</t>
  </si>
  <si>
    <t>51500593097</t>
  </si>
  <si>
    <t>CODIGO</t>
  </si>
  <si>
    <t>DESCRIPCION DEL BIEN</t>
  </si>
  <si>
    <t>EQUIPO DE ESTUDIO</t>
  </si>
  <si>
    <t>LAMPARAS REFLECTORES</t>
  </si>
  <si>
    <t>TORRE Y EQUIPO DE ANTENA</t>
  </si>
  <si>
    <t>MOBILIARIO Y EQUIPO DE OFICINA</t>
  </si>
  <si>
    <t>EQUIPO DIVERSO</t>
  </si>
  <si>
    <t>EQUIPO DE TRANSPORTE</t>
  </si>
  <si>
    <t>EQUIPO DE COMPUTO</t>
  </si>
  <si>
    <t>IMAC 27 C02NLAWKF8J4</t>
  </si>
  <si>
    <t>IMAC 27 C02P30QLF8J4</t>
  </si>
  <si>
    <t>IMAC 27 C02NWOBTF8JA</t>
  </si>
  <si>
    <t>IMAC 27 C02P30Q3F8J4</t>
  </si>
  <si>
    <t>IMAC 27 C02P30SDF8J4</t>
  </si>
  <si>
    <t>IMAC 27 C02P30SKF8J4</t>
  </si>
  <si>
    <t>IMAC 27 C02P30QKF8J4</t>
  </si>
  <si>
    <t>IMAC 27 C02P30RLF8J4</t>
  </si>
  <si>
    <t>IMAC 27 C02NW08RF8J4</t>
  </si>
  <si>
    <t>IMAC 27 C02NR2DUF8J4</t>
  </si>
  <si>
    <t>IMAC 27 C02P30QUF8J4</t>
  </si>
  <si>
    <t>IMAC 27 C02P30R3F8J14</t>
  </si>
  <si>
    <t>IPAD 10 DMQNLK5VG5VT</t>
  </si>
  <si>
    <t>IPAD 11 DMPNT53SG5VT</t>
  </si>
  <si>
    <t>IPAD 12 DMPNW02BG5VT</t>
  </si>
  <si>
    <t>IPAD 13 DMPNMGV6G5VT</t>
  </si>
  <si>
    <t>IPAD 14 DMPNPCR1G5VT</t>
  </si>
  <si>
    <t>EQUIPO DE CONMUTADOR</t>
  </si>
  <si>
    <t>TELEVISORA DE HERMOSILLO, S.A. DE C.V.</t>
  </si>
  <si>
    <t>Saldo Neto en la Hacienda Pública / Patrimonio 2015</t>
  </si>
  <si>
    <t>Hacienda Pública / Patrimonio Neto Final del Ejercicio 2014</t>
  </si>
  <si>
    <t>Cambios en la Hacienda Pública / Patrimonio Neto del Ejercicio 2015</t>
  </si>
  <si>
    <t>TERRENOS</t>
  </si>
  <si>
    <t>________________________________________________</t>
  </si>
  <si>
    <t>M.A. DANIEL HIDALGO HURTADO</t>
  </si>
  <si>
    <t>_______________________________________</t>
  </si>
  <si>
    <t>___________________________________</t>
  </si>
  <si>
    <t>______________________________</t>
  </si>
  <si>
    <t>_______________________________</t>
  </si>
  <si>
    <t>____________________________</t>
  </si>
  <si>
    <t>_________________________________</t>
  </si>
  <si>
    <t>________________________________</t>
  </si>
  <si>
    <t>___________________________</t>
  </si>
  <si>
    <t>_____________________________</t>
  </si>
  <si>
    <t>DIRECTOR GENERAL</t>
  </si>
  <si>
    <t>LIC. GASPAR GABRIEL GIRÓN ORTEGA</t>
  </si>
  <si>
    <t>GERENTE DE ADMINISTRACIÓN Y FINANZAS</t>
  </si>
  <si>
    <t xml:space="preserve">          DIRECTOR GENERAL</t>
  </si>
  <si>
    <t>GERENTE DE ADMINISTRACION Y FINANZAS</t>
  </si>
  <si>
    <t>GERENTE ADMINISTRACIÓN Y FINANZAS</t>
  </si>
  <si>
    <r>
      <t>Transferencias, Asignaciones, Subsidios y Otras Ayudas</t>
    </r>
    <r>
      <rPr>
        <b/>
        <u val="single"/>
        <sz val="10"/>
        <color indexed="8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</si>
  <si>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 val="single"/>
        <sz val="10"/>
        <color indexed="8"/>
        <rFont val="Arial Narrow"/>
        <family val="2"/>
      </rPr>
      <t>ESTATALES</t>
    </r>
  </si>
  <si>
    <r>
      <t xml:space="preserve">Ingresos Excedentes </t>
    </r>
    <r>
      <rPr>
        <b/>
        <sz val="9"/>
        <color indexed="8"/>
        <rFont val="Arial Black"/>
        <family val="2"/>
      </rPr>
      <t>1</t>
    </r>
  </si>
  <si>
    <r>
      <t xml:space="preserve">Transferencias, Asignaciones, Subsidios y Otras Ayudas, </t>
    </r>
    <r>
      <rPr>
        <b/>
        <u val="single"/>
        <sz val="10"/>
        <color indexed="8"/>
        <rFont val="Arial Narrow"/>
        <family val="2"/>
      </rPr>
      <t>FEDERALES</t>
    </r>
  </si>
  <si>
    <r>
      <t xml:space="preserve">Transferencias, Asignaciones, Subsidios y Otras Ayudas, </t>
    </r>
    <r>
      <rPr>
        <b/>
        <u val="single"/>
        <sz val="10"/>
        <color indexed="8"/>
        <rFont val="Arial Narrow"/>
        <family val="2"/>
      </rPr>
      <t>ESTATALES</t>
    </r>
  </si>
  <si>
    <t>Indeminzaciones al personal</t>
  </si>
  <si>
    <t>Estimulos al personal</t>
  </si>
  <si>
    <t>MATERIAL DE LIMPIEZA</t>
  </si>
  <si>
    <t>HERRAMIENTAS MENORES</t>
  </si>
  <si>
    <t>SERV DE CREATIVIDAD, PRD DE PUBLICIDAD, EXCEPTO INTERNET</t>
  </si>
  <si>
    <t>MARCAS</t>
  </si>
  <si>
    <t>Lic. Gaspar Gabriel Girón Ortega</t>
  </si>
  <si>
    <t>Gerente de Administración y Finanzas</t>
  </si>
  <si>
    <t>M.A. Daniel Hidalgo Hurtado</t>
  </si>
  <si>
    <t>_______________________</t>
  </si>
  <si>
    <t>Gerente de Administarción y Finanzas</t>
  </si>
  <si>
    <t xml:space="preserve">        Director General</t>
  </si>
  <si>
    <t xml:space="preserve">     _____________________________</t>
  </si>
  <si>
    <t>Hoja 1 de 4</t>
  </si>
  <si>
    <t>Hoja 2 de 4</t>
  </si>
  <si>
    <t>Hoja 3 de 4</t>
  </si>
  <si>
    <t>Hoja 4 de 4</t>
  </si>
  <si>
    <t xml:space="preserve">           _____________________________</t>
  </si>
  <si>
    <t>BIENES INFORMATICOS</t>
  </si>
  <si>
    <t>EQUIPO DE COMUNICACIÓN Y TELECOMUNICACION</t>
  </si>
  <si>
    <t>Gerente de Adminstarcion y Finanzas</t>
  </si>
  <si>
    <t>Director General</t>
  </si>
  <si>
    <t xml:space="preserve">      M.A. Daniel Hidalgo Hurtado</t>
  </si>
  <si>
    <t xml:space="preserve">            Director General</t>
  </si>
  <si>
    <t xml:space="preserve">        _____________________</t>
  </si>
  <si>
    <t xml:space="preserve">             Gerente General</t>
  </si>
  <si>
    <t>Gerente de Adminstración y Finanzas</t>
  </si>
  <si>
    <t>_________________________</t>
  </si>
  <si>
    <t>NO APLICA POR QUE EN ESTE PERIODO NO SE REALIZO OBRA PUBLICA</t>
  </si>
  <si>
    <t>VEHICULOS Y EQUIPO TERRESTRE</t>
  </si>
  <si>
    <t>Relación de Bienes Muebles e Inmuebles que Componen su Patrimonio</t>
  </si>
  <si>
    <t>VALOR EN LIBROS</t>
  </si>
  <si>
    <t>125-0000-000</t>
  </si>
  <si>
    <t>125-0001-000</t>
  </si>
  <si>
    <t>Tabachines 3887.85m2</t>
  </si>
  <si>
    <t>125-0003-000</t>
  </si>
  <si>
    <t>Terreno Ures area 303.52 m2</t>
  </si>
  <si>
    <t>125-0004-000</t>
  </si>
  <si>
    <t>Terreno Blvd.Luis Encinas y Cjon. Herradura</t>
  </si>
  <si>
    <t>125-0005-000</t>
  </si>
  <si>
    <t>Callejon Herradura y Dr. Domingo Olivares</t>
  </si>
  <si>
    <t>125-9999-000</t>
  </si>
  <si>
    <t>Complemento por Revaluacion</t>
  </si>
  <si>
    <t>126-0000-000</t>
  </si>
  <si>
    <t>CONTRUCCIONES</t>
  </si>
  <si>
    <t>126-0003-009</t>
  </si>
  <si>
    <t>Torre y casetas cementera</t>
  </si>
  <si>
    <t>126-0004-000</t>
  </si>
  <si>
    <t>Edificio Telemax</t>
  </si>
  <si>
    <t>126-9999-000</t>
  </si>
  <si>
    <t>131-0000-000</t>
  </si>
  <si>
    <t>131-0010-000</t>
  </si>
  <si>
    <t>Antecomedor</t>
  </si>
  <si>
    <t>131-0020-000</t>
  </si>
  <si>
    <t>Cargador de bateria NP-1</t>
  </si>
  <si>
    <t>131-0021-000</t>
  </si>
  <si>
    <t>Receptor N6SJDA335035453</t>
  </si>
  <si>
    <t>131-0081-005</t>
  </si>
  <si>
    <t>Radio 680070 2pk</t>
  </si>
  <si>
    <t>131-0082-005</t>
  </si>
  <si>
    <t>Televisor 14</t>
  </si>
  <si>
    <t>131-0083-002</t>
  </si>
  <si>
    <t>Sistema vigilancia 12 multifuncional</t>
  </si>
  <si>
    <t>131-0084-003</t>
  </si>
  <si>
    <t>Insertador de logo 08070402163</t>
  </si>
  <si>
    <t>131-0085-003</t>
  </si>
  <si>
    <t>Tripie serie 131444-1</t>
  </si>
  <si>
    <t>131-0086-003</t>
  </si>
  <si>
    <t>Cabeza video dvcam bc01</t>
  </si>
  <si>
    <t>131-0087-003</t>
  </si>
  <si>
    <t>Cabeza editora bc02</t>
  </si>
  <si>
    <t>131-0088-003</t>
  </si>
  <si>
    <t>Cabeza video editora dvcam</t>
  </si>
  <si>
    <t>131-0089-003</t>
  </si>
  <si>
    <t>Cabeza de video betacam bc01</t>
  </si>
  <si>
    <t>131-0090-003</t>
  </si>
  <si>
    <t>Rodillo para dvcam</t>
  </si>
  <si>
    <t>131-0091-003</t>
  </si>
  <si>
    <t>Rodillo limpiador betacam</t>
  </si>
  <si>
    <t>131-0092-003</t>
  </si>
  <si>
    <t>Brocha limpiadora betacam</t>
  </si>
  <si>
    <t>131-0093-003</t>
  </si>
  <si>
    <t>Tarjeta betacam drs</t>
  </si>
  <si>
    <t>131-0094-003</t>
  </si>
  <si>
    <t>Dvcam recorder seria 0116668</t>
  </si>
  <si>
    <t>131-0095-003</t>
  </si>
  <si>
    <t>'4 Televisores Flat 15 pulgadas</t>
  </si>
  <si>
    <t>131-0096-003</t>
  </si>
  <si>
    <t>Camara panasonic PVG519</t>
  </si>
  <si>
    <t>131-0097-003</t>
  </si>
  <si>
    <t>Mezcladora mackie 1604VLZ BW94529</t>
  </si>
  <si>
    <t>131-0098-003</t>
  </si>
  <si>
    <t>'742247 KIt videocam</t>
  </si>
  <si>
    <t>131-0099-003</t>
  </si>
  <si>
    <t>'742247 Kitvideocam #2</t>
  </si>
  <si>
    <t>131-0100-009</t>
  </si>
  <si>
    <t>Aire acondicionado 5 toneladas</t>
  </si>
  <si>
    <t>131-0102-003</t>
  </si>
  <si>
    <t>Tripie marca quick 8953275</t>
  </si>
  <si>
    <t>131-0103-004</t>
  </si>
  <si>
    <t>Sala Dinher pulos</t>
  </si>
  <si>
    <t>131-0105-004</t>
  </si>
  <si>
    <t>Andamios</t>
  </si>
  <si>
    <t>131-0106-004</t>
  </si>
  <si>
    <t>Kit de comunicacion</t>
  </si>
  <si>
    <t>131-0107-004</t>
  </si>
  <si>
    <t>'2 Tripie para camara</t>
  </si>
  <si>
    <t>131-0108-009</t>
  </si>
  <si>
    <t>Aire acondicionado mirage mac-2420</t>
  </si>
  <si>
    <t>131-0109-009</t>
  </si>
  <si>
    <t>Aire acondicionado mirage mac-1820</t>
  </si>
  <si>
    <t>131-0110-009</t>
  </si>
  <si>
    <t>Aire acondicionado mirage mac-316</t>
  </si>
  <si>
    <t>131-0111-004</t>
  </si>
  <si>
    <t>Lampara frezzolini portatil</t>
  </si>
  <si>
    <t>131-0112-002</t>
  </si>
  <si>
    <t>Proyector horizontal</t>
  </si>
  <si>
    <t>131-0113-009</t>
  </si>
  <si>
    <t>'2 Aires acondicionados carrier</t>
  </si>
  <si>
    <t>131-0115-009</t>
  </si>
  <si>
    <t>Aire acondiconado carrier 51FT-25</t>
  </si>
  <si>
    <t>131-0116-006</t>
  </si>
  <si>
    <t>Tripie boguen</t>
  </si>
  <si>
    <t>131-0117-004</t>
  </si>
  <si>
    <t>Lampra de iluminacion</t>
  </si>
  <si>
    <t>131-0118-003</t>
  </si>
  <si>
    <t>Bocinas JLB 20766</t>
  </si>
  <si>
    <t>131-0119-003</t>
  </si>
  <si>
    <t>Bocinas JLB 20791</t>
  </si>
  <si>
    <t>131-0120-009</t>
  </si>
  <si>
    <t>Aire acondicionado central</t>
  </si>
  <si>
    <t>131-0121-004</t>
  </si>
  <si>
    <t>'4 sillas base trineo</t>
  </si>
  <si>
    <t>131-0122-009</t>
  </si>
  <si>
    <t>Aire acondicionado mirage</t>
  </si>
  <si>
    <t>131-0124-004</t>
  </si>
  <si>
    <t>DVD Sony 490478075560</t>
  </si>
  <si>
    <t>131-0125-009</t>
  </si>
  <si>
    <t>Mesa p/5 personas</t>
  </si>
  <si>
    <t>131-0126-002</t>
  </si>
  <si>
    <t>'8 Sillas secretariales</t>
  </si>
  <si>
    <t>131-0127-004</t>
  </si>
  <si>
    <t>'3 equipos telepromter</t>
  </si>
  <si>
    <t>131-0128-004</t>
  </si>
  <si>
    <t>Cocineta</t>
  </si>
  <si>
    <t>131-0129-004</t>
  </si>
  <si>
    <t>Campaña acero inoxidable</t>
  </si>
  <si>
    <t>131-0130-004</t>
  </si>
  <si>
    <t>Gabinete</t>
  </si>
  <si>
    <t>131-0131-004</t>
  </si>
  <si>
    <t>Estufa</t>
  </si>
  <si>
    <t>131-0132-001</t>
  </si>
  <si>
    <t>Mesa de juntas circular</t>
  </si>
  <si>
    <t>131-0133-009</t>
  </si>
  <si>
    <t>Aire acondicionado mirage mac-2621</t>
  </si>
  <si>
    <t>131-0134-009</t>
  </si>
  <si>
    <t>Aire acondicionaro mirage mod.52211-q</t>
  </si>
  <si>
    <t>131-0135-009</t>
  </si>
  <si>
    <t>'2 Aire acondicionado mirage 5 toneladas</t>
  </si>
  <si>
    <t>131-0136-009</t>
  </si>
  <si>
    <t>'2 Minisplit 1 tonelada</t>
  </si>
  <si>
    <t>131-0137-003</t>
  </si>
  <si>
    <t>Mueble portamicrofonos</t>
  </si>
  <si>
    <t>131-0138-004</t>
  </si>
  <si>
    <t>Escritorio de madera</t>
  </si>
  <si>
    <t>131-0139-004</t>
  </si>
  <si>
    <t>'2 sillones rojos</t>
  </si>
  <si>
    <t>131-0140-004</t>
  </si>
  <si>
    <t>'3 sillones amarillo</t>
  </si>
  <si>
    <t>131-0141-004</t>
  </si>
  <si>
    <t>'2 sillones verdes</t>
  </si>
  <si>
    <t>131-0142-004</t>
  </si>
  <si>
    <t>'4 sillones mostazas</t>
  </si>
  <si>
    <t>131-0143-005</t>
  </si>
  <si>
    <t>Mesa de cristal</t>
  </si>
  <si>
    <t>131-0144-004</t>
  </si>
  <si>
    <t>'3 Mesas con cubo de acero</t>
  </si>
  <si>
    <t>131-0145-004</t>
  </si>
  <si>
    <t>Mesa de acero bufette 1.10 mts.</t>
  </si>
  <si>
    <t>131-0146-004</t>
  </si>
  <si>
    <t>Sillon semiejecutivo negro</t>
  </si>
  <si>
    <t>131-0147-004</t>
  </si>
  <si>
    <t>Receptor digital CD70004600084</t>
  </si>
  <si>
    <t>131-0148-004</t>
  </si>
  <si>
    <t>Receptor Digital CD70004600082</t>
  </si>
  <si>
    <t>131-0149-003</t>
  </si>
  <si>
    <t>Amplificador LN3 43600167</t>
  </si>
  <si>
    <t>131-0150-003</t>
  </si>
  <si>
    <t>Amplificador LN3 43600177</t>
  </si>
  <si>
    <t>131-0151-003</t>
  </si>
  <si>
    <t>Amplificador LN3 43600184</t>
  </si>
  <si>
    <t>131-0152-003</t>
  </si>
  <si>
    <t>Amplificador LN3 43600185</t>
  </si>
  <si>
    <t>131-0153-003</t>
  </si>
  <si>
    <t>Amplificador LN3</t>
  </si>
  <si>
    <t>131-0154-003</t>
  </si>
  <si>
    <t>Amplificador LN3 43600198</t>
  </si>
  <si>
    <t>131-0155-004</t>
  </si>
  <si>
    <t>Camara dvcam DSR250 no.1009424</t>
  </si>
  <si>
    <t>131-0156-004</t>
  </si>
  <si>
    <t>Camara dvcam DSR250 no.1009544</t>
  </si>
  <si>
    <t>131-0157-004</t>
  </si>
  <si>
    <t>Camara dvcam DSR 250 no.1009408</t>
  </si>
  <si>
    <t>131-0158-003</t>
  </si>
  <si>
    <t>Videocamara dvcam sony no.0116345</t>
  </si>
  <si>
    <t>131-0159-003</t>
  </si>
  <si>
    <t>Videocamara dvcam sony no.0116353</t>
  </si>
  <si>
    <t>131-0160-003</t>
  </si>
  <si>
    <t>Kits herramienta p/calibrar dv</t>
  </si>
  <si>
    <t>131-0161-003</t>
  </si>
  <si>
    <t>Cable 14 pin 100 mts.</t>
  </si>
  <si>
    <t>131-0162-003</t>
  </si>
  <si>
    <t>Sistema de intercomunicacion</t>
  </si>
  <si>
    <t>131-0163-003</t>
  </si>
  <si>
    <t>Minisplit unidad movil</t>
  </si>
  <si>
    <t>131-0164-004</t>
  </si>
  <si>
    <t>Escalera de aluminio</t>
  </si>
  <si>
    <t>131-0165-003</t>
  </si>
  <si>
    <t>Drum dbr-41r Video Head</t>
  </si>
  <si>
    <t>131-0166-006</t>
  </si>
  <si>
    <t>Camara dsc w7</t>
  </si>
  <si>
    <t>131-0167-004</t>
  </si>
  <si>
    <t>Biombo</t>
  </si>
  <si>
    <t>131-0168-004</t>
  </si>
  <si>
    <t>Escalera tijera</t>
  </si>
  <si>
    <t>131-0169-004</t>
  </si>
  <si>
    <t>Silla alta cromo rojo 432</t>
  </si>
  <si>
    <t>131-0170-003</t>
  </si>
  <si>
    <t>Silla alta cromo azul 432</t>
  </si>
  <si>
    <t>131-0171-003</t>
  </si>
  <si>
    <t>Radio 4 pack</t>
  </si>
  <si>
    <t>131-0172-002</t>
  </si>
  <si>
    <t>Vcr 960 hrs. de lapso control remoto</t>
  </si>
  <si>
    <t>131-0173-003</t>
  </si>
  <si>
    <t>Mezcladora alto amx 140</t>
  </si>
  <si>
    <t>131-0174-003</t>
  </si>
  <si>
    <t>Motor DC SCD17  Sony</t>
  </si>
  <si>
    <t>131-0175-003</t>
  </si>
  <si>
    <t>Motor DC SCD17 Sony</t>
  </si>
  <si>
    <t>131-0176-003</t>
  </si>
  <si>
    <t>Motor DC SCD27 Sony</t>
  </si>
  <si>
    <t>131-0177-003</t>
  </si>
  <si>
    <t>131-0178-003</t>
  </si>
  <si>
    <t>131-0179-003</t>
  </si>
  <si>
    <t>Arm Pinch Sony</t>
  </si>
  <si>
    <t>131-0180-003</t>
  </si>
  <si>
    <t>131-0181-003</t>
  </si>
  <si>
    <t>Drum DEH 21 A-R</t>
  </si>
  <si>
    <t>131-0182-003</t>
  </si>
  <si>
    <t>Drum Delt-03</t>
  </si>
  <si>
    <t>131-0183-003</t>
  </si>
  <si>
    <t>Drum DRH-03</t>
  </si>
  <si>
    <t>131-0184-003</t>
  </si>
  <si>
    <t>Microfono</t>
  </si>
  <si>
    <t>131-0185-006</t>
  </si>
  <si>
    <t>Camcorder Dvcam 3ccd Mini dv sony</t>
  </si>
  <si>
    <t>131-0186-006</t>
  </si>
  <si>
    <t>Camara profesional 3/4</t>
  </si>
  <si>
    <t>131-0187-006</t>
  </si>
  <si>
    <t>Luz para montaje en camara</t>
  </si>
  <si>
    <t>131-0188-006</t>
  </si>
  <si>
    <t>Camcorder 3ccd Mini dv A6HR50076</t>
  </si>
  <si>
    <t>131-0189-006</t>
  </si>
  <si>
    <t>Camcorder 3ccd Mini dv A6HY51311</t>
  </si>
  <si>
    <t>131-0190-006</t>
  </si>
  <si>
    <t>Camcorder 3ccd Mini dv A6HY50464</t>
  </si>
  <si>
    <t>131-0191-006</t>
  </si>
  <si>
    <t>Camcorder 3ccd Mini dv A6HY50435</t>
  </si>
  <si>
    <t>131-0192-006</t>
  </si>
  <si>
    <t>Bateria de litio 7.2v 2400mha</t>
  </si>
  <si>
    <t>131-0193-006</t>
  </si>
  <si>
    <t>Bateria litio 7.2v 2400mha</t>
  </si>
  <si>
    <t>131-0194-006</t>
  </si>
  <si>
    <t>131-0195-006</t>
  </si>
  <si>
    <t>131-0196-006</t>
  </si>
  <si>
    <t>Microfono shure sm58</t>
  </si>
  <si>
    <t>131-0197-006</t>
  </si>
  <si>
    <t>131-0198-006</t>
  </si>
  <si>
    <t>131-0199-006</t>
  </si>
  <si>
    <t>131-0200-003</t>
  </si>
  <si>
    <t>A7095086AMBCJC21</t>
  </si>
  <si>
    <t>131-0201-003</t>
  </si>
  <si>
    <t>A70746211MCBJ20</t>
  </si>
  <si>
    <t>131-0202-009</t>
  </si>
  <si>
    <t>Bateria 1 on lithio</t>
  </si>
  <si>
    <t>131-0203-004</t>
  </si>
  <si>
    <t>Lampara doble 20 wts</t>
  </si>
  <si>
    <t>131-0204-009</t>
  </si>
  <si>
    <t>Bateria info Lithio</t>
  </si>
  <si>
    <t>131-0205-007</t>
  </si>
  <si>
    <t>Pro Shoulder Braceplay</t>
  </si>
  <si>
    <t>131-0206-009</t>
  </si>
  <si>
    <t>Silla ejecutiva lider blanca</t>
  </si>
  <si>
    <t>131-0207-009</t>
  </si>
  <si>
    <t>131-0208-009</t>
  </si>
  <si>
    <t>Silla Ejecutiva Lider Blanca</t>
  </si>
  <si>
    <t>131-0209-009</t>
  </si>
  <si>
    <t>Aire Acondicionado 5000 BTUS</t>
  </si>
  <si>
    <t>131-0210-004</t>
  </si>
  <si>
    <t>Cargador de Bateria SONY BC-L70</t>
  </si>
  <si>
    <t>131-0211-004</t>
  </si>
  <si>
    <t>Bateria Recargable ION-LITIO SONY</t>
  </si>
  <si>
    <t>131-0212-004</t>
  </si>
  <si>
    <t>Adaptador de AC y cargador de baterias SONY</t>
  </si>
  <si>
    <t>131-0213-004</t>
  </si>
  <si>
    <t>Cubierta de Lluvia para camara DSR-390</t>
  </si>
  <si>
    <t>131-0214-004</t>
  </si>
  <si>
    <t>Cubierta de Lluvia para camara DSR-PD150</t>
  </si>
  <si>
    <t>131-0215-000</t>
  </si>
  <si>
    <t>Camara Sony digital HDRFX1 219080201</t>
  </si>
  <si>
    <t>131-0216-006</t>
  </si>
  <si>
    <t>Television 14 pulgadas</t>
  </si>
  <si>
    <t>131-0217-004</t>
  </si>
  <si>
    <t>Disco duro para camara 008649</t>
  </si>
  <si>
    <t>131-0218-004</t>
  </si>
  <si>
    <t>Disco duro para camara 008771</t>
  </si>
  <si>
    <t>131-0219-004</t>
  </si>
  <si>
    <t>Disco duro para camara 008784</t>
  </si>
  <si>
    <t>131-0220-004</t>
  </si>
  <si>
    <t>Disco duro paa camara 008722</t>
  </si>
  <si>
    <t>131-0221-004</t>
  </si>
  <si>
    <t>Disco duro para camata 008766</t>
  </si>
  <si>
    <t>131-0222-004</t>
  </si>
  <si>
    <t>Disco duro para camara 008309</t>
  </si>
  <si>
    <t>131-0223-004</t>
  </si>
  <si>
    <t>Drum DBR-41R Video Head (1)</t>
  </si>
  <si>
    <t>131-0224-004</t>
  </si>
  <si>
    <t>Drum DBR-41R Video Head (2)</t>
  </si>
  <si>
    <t>131-0225-004</t>
  </si>
  <si>
    <t>ADC Humbucker  (1)</t>
  </si>
  <si>
    <t>131-0226-004</t>
  </si>
  <si>
    <t>ADC Humbucker (2)</t>
  </si>
  <si>
    <t>131-0227-003</t>
  </si>
  <si>
    <t>Television 14" Unidad Mobil</t>
  </si>
  <si>
    <t>131-0228-009</t>
  </si>
  <si>
    <t>Aire acondicionado ventana 11/2 lg</t>
  </si>
  <si>
    <t>131-0229-001</t>
  </si>
  <si>
    <t>DVD Portatil polaroid K0600013730028389</t>
  </si>
  <si>
    <t>131-0230-002</t>
  </si>
  <si>
    <t>Dvd grabador</t>
  </si>
  <si>
    <t>131-0231-002</t>
  </si>
  <si>
    <t>Dvd grabadora</t>
  </si>
  <si>
    <t>131-0232-009</t>
  </si>
  <si>
    <t>TV SANSUNG 40" LCD AEGG3CLLB09507L</t>
  </si>
  <si>
    <t>131-0233-004</t>
  </si>
  <si>
    <t>131-0234-006</t>
  </si>
  <si>
    <t>Grabadora digital p/Camara portatil serie 23968</t>
  </si>
  <si>
    <t>131-0235-006</t>
  </si>
  <si>
    <t>Grabadora digital p/camara portatil serie 23967</t>
  </si>
  <si>
    <t>131-0236-006</t>
  </si>
  <si>
    <t>Grabadora digital p/camara portatil serie 23966</t>
  </si>
  <si>
    <t>131-0237-006</t>
  </si>
  <si>
    <t>Grabadora digital p/camara portatil serie 23965</t>
  </si>
  <si>
    <t>131-0238-006</t>
  </si>
  <si>
    <t>Grabadora digital p/camara portatil serie 24138</t>
  </si>
  <si>
    <t>131-0239-006</t>
  </si>
  <si>
    <t>Grabadora digital p/camara portstil serie 24139</t>
  </si>
  <si>
    <t>131-0240-006</t>
  </si>
  <si>
    <t>Grabadora digital p/camara portatil serie 24140</t>
  </si>
  <si>
    <t>131-0241-009</t>
  </si>
  <si>
    <t>Monitor acer lcd 19" ETL800C037721003A4024</t>
  </si>
  <si>
    <t>131-0242-002</t>
  </si>
  <si>
    <t>Windows xp profesional español</t>
  </si>
  <si>
    <t>131-0243-009</t>
  </si>
  <si>
    <t>'16 Sillas p/computo (proyecto 6)</t>
  </si>
  <si>
    <t>131-0244-004</t>
  </si>
  <si>
    <t>'8 Escritorios para computo (proyecto)</t>
  </si>
  <si>
    <t>131-0245-009</t>
  </si>
  <si>
    <t>Bocina steren Baf1550</t>
  </si>
  <si>
    <t>131-0246-009</t>
  </si>
  <si>
    <t>Note bock FP compaq serie 0027</t>
  </si>
  <si>
    <t>131-0247-009</t>
  </si>
  <si>
    <t>Maletin notebock empire</t>
  </si>
  <si>
    <t>131-0248-003</t>
  </si>
  <si>
    <t>Microfono inalambrica</t>
  </si>
  <si>
    <t>131-0249-003</t>
  </si>
  <si>
    <t>131-0250-003</t>
  </si>
  <si>
    <t>Microfono inalambrico</t>
  </si>
  <si>
    <t>131-0251-003</t>
  </si>
  <si>
    <t>131-0252-003</t>
  </si>
  <si>
    <t>131-0253-009</t>
  </si>
  <si>
    <t>Switcher y abekus package gvd 2002</t>
  </si>
  <si>
    <t>131-0254-009</t>
  </si>
  <si>
    <t>Caja control para camara</t>
  </si>
  <si>
    <t>131-0255-003</t>
  </si>
  <si>
    <t>Auricular</t>
  </si>
  <si>
    <t>131-0256-003</t>
  </si>
  <si>
    <t>131-0257-003</t>
  </si>
  <si>
    <t>131-0258-003</t>
  </si>
  <si>
    <t>Transmisor</t>
  </si>
  <si>
    <t>131-0259-009</t>
  </si>
  <si>
    <t>Interruptor Select</t>
  </si>
  <si>
    <t>131-0260-006</t>
  </si>
  <si>
    <t>Cargador bateria</t>
  </si>
  <si>
    <t>131-0261-006</t>
  </si>
  <si>
    <t>Bateria recargable</t>
  </si>
  <si>
    <t>131-0262-006</t>
  </si>
  <si>
    <t>131-0263-009</t>
  </si>
  <si>
    <t>Quemador</t>
  </si>
  <si>
    <t>131-0264-004</t>
  </si>
  <si>
    <t>Piso Epoxico estudio b</t>
  </si>
  <si>
    <t>131-0265-004</t>
  </si>
  <si>
    <t>Videocamara profesional sony serie 0410071</t>
  </si>
  <si>
    <t>131-0266-004</t>
  </si>
  <si>
    <t>Bateria larga duracion npf970</t>
  </si>
  <si>
    <t>131-0267-009</t>
  </si>
  <si>
    <t>Videocasetera digital sony 112676skd</t>
  </si>
  <si>
    <t>131-0268-009</t>
  </si>
  <si>
    <t>Videocasetera sony 112670skd</t>
  </si>
  <si>
    <t>131-0269-009</t>
  </si>
  <si>
    <t>Videocasetera digital sony 1110842</t>
  </si>
  <si>
    <t>131-0270-009</t>
  </si>
  <si>
    <t>Videocasetera digital sony 1112628</t>
  </si>
  <si>
    <t>131-0271-003</t>
  </si>
  <si>
    <t>Diadema Audifono con microfono</t>
  </si>
  <si>
    <t>131-0272-003</t>
  </si>
  <si>
    <t>131-0273-003</t>
  </si>
  <si>
    <t>Diadema audifono con microfono</t>
  </si>
  <si>
    <t>131-0274-006</t>
  </si>
  <si>
    <t>TV Plasma 50</t>
  </si>
  <si>
    <t>131-0275-004</t>
  </si>
  <si>
    <t>Videocamara sony serie 0410130</t>
  </si>
  <si>
    <t>131-0276-004</t>
  </si>
  <si>
    <t>Bateria larga duracion sony</t>
  </si>
  <si>
    <t>131-0277-004</t>
  </si>
  <si>
    <t>Camara de video usada sony serie 1324046</t>
  </si>
  <si>
    <t>131-0278-004</t>
  </si>
  <si>
    <t>Tripie</t>
  </si>
  <si>
    <t>131-0279-004</t>
  </si>
  <si>
    <t>131-0280-004</t>
  </si>
  <si>
    <t>131-0281-004</t>
  </si>
  <si>
    <t>Tripíe</t>
  </si>
  <si>
    <t>131-0282-004</t>
  </si>
  <si>
    <t>131-0283-004</t>
  </si>
  <si>
    <t>131-0284-004</t>
  </si>
  <si>
    <t>Videocamara Profesional Sony serie 0410090</t>
  </si>
  <si>
    <t>131-0285-004</t>
  </si>
  <si>
    <t>Bateria larga duracion sony np f/970</t>
  </si>
  <si>
    <t>131-0286-000</t>
  </si>
  <si>
    <t>Video Camara SAMSUNG</t>
  </si>
  <si>
    <t>131-0287-000</t>
  </si>
  <si>
    <t>Consola mezcladora</t>
  </si>
  <si>
    <t>131-0288-000</t>
  </si>
  <si>
    <t>131-0289-000</t>
  </si>
  <si>
    <t>Receptor</t>
  </si>
  <si>
    <t>131-0290-000</t>
  </si>
  <si>
    <t>131-0291-000</t>
  </si>
  <si>
    <t>131-0292-000</t>
  </si>
  <si>
    <t>131-0293-000</t>
  </si>
  <si>
    <t>131-0294-000</t>
  </si>
  <si>
    <t>131-0295-000</t>
  </si>
  <si>
    <t>131-0296-000</t>
  </si>
  <si>
    <t>Limitador de audio</t>
  </si>
  <si>
    <t>131-0297-000</t>
  </si>
  <si>
    <t>131-0298-000</t>
  </si>
  <si>
    <t>Limitador doble sonido y audio</t>
  </si>
  <si>
    <t>131-0299-000</t>
  </si>
  <si>
    <t>Limitado doble sonido y audio</t>
  </si>
  <si>
    <t>131-0300-000</t>
  </si>
  <si>
    <t>Banco QSD 34-2 blanco</t>
  </si>
  <si>
    <t>131-0301-000</t>
  </si>
  <si>
    <t>Banco QSD 34-4 balnco</t>
  </si>
  <si>
    <t>131-0302-000</t>
  </si>
  <si>
    <t>Silla mueblestetica cromo c/base</t>
  </si>
  <si>
    <t>131-0303-000</t>
  </si>
  <si>
    <t>Convertidor señal</t>
  </si>
  <si>
    <t>131-0304-000</t>
  </si>
  <si>
    <t>Adaptador tripie p/camara</t>
  </si>
  <si>
    <t>131-0305-000</t>
  </si>
  <si>
    <t>Lampara p/camara de video</t>
  </si>
  <si>
    <t>131-0306-000</t>
  </si>
  <si>
    <t>Estuche para camara</t>
  </si>
  <si>
    <t>131-0307-000</t>
  </si>
  <si>
    <t>Baterias de litio</t>
  </si>
  <si>
    <t>131-0308-000</t>
  </si>
  <si>
    <t>Consola de marco correcto para camara</t>
  </si>
  <si>
    <t>131-0309-000</t>
  </si>
  <si>
    <t>Consola control camara hotronic 49169</t>
  </si>
  <si>
    <t>131-0310-000</t>
  </si>
  <si>
    <t>Unidad control camara sony 15980</t>
  </si>
  <si>
    <t>131-0311-000</t>
  </si>
  <si>
    <t>Sincronizador camara consola sony 10393</t>
  </si>
  <si>
    <t>131-0312-000</t>
  </si>
  <si>
    <t>Grabadora portatil digital hotronic 42768</t>
  </si>
  <si>
    <t>131-0313-000</t>
  </si>
  <si>
    <t>Grabadora portatil digital hotronic 42518</t>
  </si>
  <si>
    <t>131-0314-000</t>
  </si>
  <si>
    <t>Grabadora portatil digital hotronic 42331</t>
  </si>
  <si>
    <t>131-0315-000</t>
  </si>
  <si>
    <t>Grabadora portatil digital hotronic 424252</t>
  </si>
  <si>
    <t>131-0316-000</t>
  </si>
  <si>
    <t>Grabadora portatil digital hotronic 426888</t>
  </si>
  <si>
    <t>131-0317-000</t>
  </si>
  <si>
    <t>Grabadora portatil digital hotronic 5000</t>
  </si>
  <si>
    <t>131-0318-000</t>
  </si>
  <si>
    <t>Aire acondicionado 18000 Btus</t>
  </si>
  <si>
    <t>131-0319-000</t>
  </si>
  <si>
    <t>Camara de video tipo Handy</t>
  </si>
  <si>
    <t>131-0320-000</t>
  </si>
  <si>
    <t>Central de 5 ton. sf york s/AOF7951974</t>
  </si>
  <si>
    <t>131-0321-000</t>
  </si>
  <si>
    <t>Central 5 ton york s/AOC7513586</t>
  </si>
  <si>
    <t>131-0322-000</t>
  </si>
  <si>
    <t>Pantalla emerson 32"</t>
  </si>
  <si>
    <t>131-0323-000</t>
  </si>
  <si>
    <t>131-0324-000</t>
  </si>
  <si>
    <t>Camara inalambrica</t>
  </si>
  <si>
    <t>131-0325-007</t>
  </si>
  <si>
    <t>Camara HDV sony serie 0414039</t>
  </si>
  <si>
    <t>131-0326-007</t>
  </si>
  <si>
    <t xml:space="preserve">Bateria sony </t>
  </si>
  <si>
    <t>131-0327-004</t>
  </si>
  <si>
    <t>131-0328-004</t>
  </si>
  <si>
    <t>Dvd Grabador</t>
  </si>
  <si>
    <t>131-0329-003</t>
  </si>
  <si>
    <t>Mezcladora Yamaha mg206c serie 21ccoko1042</t>
  </si>
  <si>
    <t>131-0330-006</t>
  </si>
  <si>
    <t>Equipo edicion no lineal serie sp007248</t>
  </si>
  <si>
    <t>131-0331-003</t>
  </si>
  <si>
    <t>Convertidor de señal tv</t>
  </si>
  <si>
    <t>131-0332-003</t>
  </si>
  <si>
    <t>Medidor de señal de video</t>
  </si>
  <si>
    <t>131-0333-003</t>
  </si>
  <si>
    <t>131-0334-003</t>
  </si>
  <si>
    <t>Convertidor analogico</t>
  </si>
  <si>
    <t>131-0335-003</t>
  </si>
  <si>
    <t>131-0336-003</t>
  </si>
  <si>
    <t>131-0337-000</t>
  </si>
  <si>
    <t>Pantalla 32" estudio "B"</t>
  </si>
  <si>
    <t>131-0338-003</t>
  </si>
  <si>
    <t>Convertidor adaptador</t>
  </si>
  <si>
    <t>131-0339-004</t>
  </si>
  <si>
    <t>Camara inalambrica (estudio)</t>
  </si>
  <si>
    <t>131-0340-003</t>
  </si>
  <si>
    <t>Tv Samsung LCD 19" AZH83C65900645</t>
  </si>
  <si>
    <t>131-0340-004</t>
  </si>
  <si>
    <t>131-0341-006</t>
  </si>
  <si>
    <t>Video camara fs 100 sdhc (Corresponsales)</t>
  </si>
  <si>
    <t>131-0342-003</t>
  </si>
  <si>
    <t>Codificador electronicop/estudio de television</t>
  </si>
  <si>
    <t>131-0343-004</t>
  </si>
  <si>
    <t>131-0344-003</t>
  </si>
  <si>
    <t>Preocesador de video tv.</t>
  </si>
  <si>
    <t>131-0345-006</t>
  </si>
  <si>
    <t>Camara</t>
  </si>
  <si>
    <t>131-0346-006</t>
  </si>
  <si>
    <t>131-0347-004</t>
  </si>
  <si>
    <t>Aire acondicionado 15 toneladas</t>
  </si>
  <si>
    <t>131-0348-003</t>
  </si>
  <si>
    <t>Tablero de control</t>
  </si>
  <si>
    <t>131-0349-004</t>
  </si>
  <si>
    <t>Televisor</t>
  </si>
  <si>
    <t>131-0350-004</t>
  </si>
  <si>
    <t>131-0351-004</t>
  </si>
  <si>
    <t>Grabador DVD</t>
  </si>
  <si>
    <t>131-0352-004</t>
  </si>
  <si>
    <t>Camara Sony serie 110258</t>
  </si>
  <si>
    <t>131-0353-004</t>
  </si>
  <si>
    <t>Camara Sony serie 110256</t>
  </si>
  <si>
    <t>131-0354-004</t>
  </si>
  <si>
    <t>Camara Sony serie 1011232</t>
  </si>
  <si>
    <t>131-0355-004</t>
  </si>
  <si>
    <t>DVD Grabador Master</t>
  </si>
  <si>
    <t>131-0356-003</t>
  </si>
  <si>
    <t>Escalera Tijera (Tecnicos)</t>
  </si>
  <si>
    <t>131-0357-006</t>
  </si>
  <si>
    <t>Disco Duro</t>
  </si>
  <si>
    <t>131-0358-006</t>
  </si>
  <si>
    <t>131-0359-006</t>
  </si>
  <si>
    <t>131-0360-001</t>
  </si>
  <si>
    <t>Pantalla LCD LG 32" serie 908RMKU284973</t>
  </si>
  <si>
    <t>131-0361-001</t>
  </si>
  <si>
    <t>Pantalla LCD  LG 32" serie 908RMNE287039</t>
  </si>
  <si>
    <t>131-0362-004</t>
  </si>
  <si>
    <t xml:space="preserve">Tripie para camara </t>
  </si>
  <si>
    <t>131-0363-004</t>
  </si>
  <si>
    <t>131-0364-004</t>
  </si>
  <si>
    <t>Tripie para camara</t>
  </si>
  <si>
    <t>131-0365-003</t>
  </si>
  <si>
    <t>Tripie marca Libec</t>
  </si>
  <si>
    <t>131-0366-004</t>
  </si>
  <si>
    <t>Microfono Osram</t>
  </si>
  <si>
    <t>131-0367-004</t>
  </si>
  <si>
    <t>131-0368-004</t>
  </si>
  <si>
    <t>Microfono Sony</t>
  </si>
  <si>
    <t>131-0369-004</t>
  </si>
  <si>
    <t>131-0370-004</t>
  </si>
  <si>
    <t>131-0371-004</t>
  </si>
  <si>
    <t>131-0372-004</t>
  </si>
  <si>
    <t>Microfono inalambrico shure</t>
  </si>
  <si>
    <t>131-0373-004</t>
  </si>
  <si>
    <t>Microfono inalambrico Shure</t>
  </si>
  <si>
    <t>131-0374-004</t>
  </si>
  <si>
    <t>131-0375-004</t>
  </si>
  <si>
    <t>131-0376-004</t>
  </si>
  <si>
    <t>131-0377-004</t>
  </si>
  <si>
    <t>Lampara de estudio</t>
  </si>
  <si>
    <t>131-0379-004</t>
  </si>
  <si>
    <t>131-0380-004</t>
  </si>
  <si>
    <t>131-0381-004</t>
  </si>
  <si>
    <t>131-0382-004</t>
  </si>
  <si>
    <t>Lampra de estudio</t>
  </si>
  <si>
    <t>131-0383-004</t>
  </si>
  <si>
    <t>131-0384-003</t>
  </si>
  <si>
    <t>Camara de Video Seguridad (Estacionamiento)</t>
  </si>
  <si>
    <t>131-0385-004</t>
  </si>
  <si>
    <t>Camara a color dia/noche ccd 1/3 540 lineas</t>
  </si>
  <si>
    <t>131-0386-004</t>
  </si>
  <si>
    <t>Suministromonitor probador de video lcd de 2.5</t>
  </si>
  <si>
    <t>131-0387-004</t>
  </si>
  <si>
    <t>Tv Samsung LCD 19" AZH83C65900582</t>
  </si>
  <si>
    <t>131-0388-004</t>
  </si>
  <si>
    <t>Tv Samsung LCD 19" AZH83C65900601</t>
  </si>
  <si>
    <t>131-0389-003</t>
  </si>
  <si>
    <t>Tv Samsung LCD 19" AZH83C65900640</t>
  </si>
  <si>
    <t>131-0390-003</t>
  </si>
  <si>
    <t>Matrix Switcher serie 02090951735</t>
  </si>
  <si>
    <t>131-0391-003</t>
  </si>
  <si>
    <t>Pantalla panasonic plasma "42</t>
  </si>
  <si>
    <t>131-0392-004</t>
  </si>
  <si>
    <t>131-0393-005</t>
  </si>
  <si>
    <t>Pantalla Samsung plasma "50</t>
  </si>
  <si>
    <t>131-0394-003</t>
  </si>
  <si>
    <t>Microfono shure trans/recep. 31944287</t>
  </si>
  <si>
    <t>131-0395-003</t>
  </si>
  <si>
    <t>Microfono shure trans/recep 31944277</t>
  </si>
  <si>
    <t>131-0396-003</t>
  </si>
  <si>
    <t>Microfono shure trans/recep. 31944276</t>
  </si>
  <si>
    <t>131-0397-003</t>
  </si>
  <si>
    <t>Microfono shure trans/recep. 31944288</t>
  </si>
  <si>
    <t>131-0398-003</t>
  </si>
  <si>
    <t>Microfono shure trans/recep. 31944286</t>
  </si>
  <si>
    <t>131-0399-003</t>
  </si>
  <si>
    <t>Sistema intercomunicador inalambrico MDBP-200</t>
  </si>
  <si>
    <t>131-0400-003</t>
  </si>
  <si>
    <t>Receptor anchor k900546</t>
  </si>
  <si>
    <t>131-0401-003</t>
  </si>
  <si>
    <t>Receptor anchor k900552</t>
  </si>
  <si>
    <t>131-0402-003</t>
  </si>
  <si>
    <t>Receptor anchor k900518</t>
  </si>
  <si>
    <t>131-0403-004</t>
  </si>
  <si>
    <t>Soporte para pantalla</t>
  </si>
  <si>
    <t>131-0404-004</t>
  </si>
  <si>
    <t>Mesa beaudux pub+3b tria</t>
  </si>
  <si>
    <t>131-0405-004</t>
  </si>
  <si>
    <t>Plasma Sambung 42"</t>
  </si>
  <si>
    <t>131-0406-004</t>
  </si>
  <si>
    <t>Mesa Daniela 48" + 45</t>
  </si>
  <si>
    <t>131-0407-004</t>
  </si>
  <si>
    <t>Lampara rectangular 1720L10110033</t>
  </si>
  <si>
    <t>131-0408-004</t>
  </si>
  <si>
    <t>Larmpara rectangular 1720L10110034</t>
  </si>
  <si>
    <t>131-0409-004</t>
  </si>
  <si>
    <t>Lampara rectangular 1720610110035</t>
  </si>
  <si>
    <t>131-0410-004</t>
  </si>
  <si>
    <t>Lampara rectangular 1720L10110036</t>
  </si>
  <si>
    <t>131-0411-004</t>
  </si>
  <si>
    <t>Lampara rectangular 1720L10110037</t>
  </si>
  <si>
    <t>131-0412-004</t>
  </si>
  <si>
    <t>Lampara rectangular 1615L80809286</t>
  </si>
  <si>
    <t>131-0413-004</t>
  </si>
  <si>
    <t>Lampara rectangular 1615L80809287</t>
  </si>
  <si>
    <t>131-0414-004</t>
  </si>
  <si>
    <t>Lampara cuadrada  1718L101100001</t>
  </si>
  <si>
    <t>131-0415-004</t>
  </si>
  <si>
    <t>Lampara cuadrada  1718L101100002</t>
  </si>
  <si>
    <t>131-0416-004</t>
  </si>
  <si>
    <t>Lampara cuadrada  A1718L101100003</t>
  </si>
  <si>
    <t>131-0417-004</t>
  </si>
  <si>
    <t>Lampara cuadrada 1718L101100004</t>
  </si>
  <si>
    <t>131-0418-004</t>
  </si>
  <si>
    <t>Lampara cuadrada 1718L101100005</t>
  </si>
  <si>
    <t>131-0419-004</t>
  </si>
  <si>
    <t>Lampara cuadrada 1718L101100006</t>
  </si>
  <si>
    <t>131-0420-004</t>
  </si>
  <si>
    <t>Lampara cuadrada 1718L101100007</t>
  </si>
  <si>
    <t>131-0421-004</t>
  </si>
  <si>
    <t>Lampara cuadrada 1718L101100008</t>
  </si>
  <si>
    <t>131-0422-004</t>
  </si>
  <si>
    <t>Lampara cuadrada 1718L101100009</t>
  </si>
  <si>
    <t>131-0423-004</t>
  </si>
  <si>
    <t>Lampara cuadrada  1718L101100010</t>
  </si>
  <si>
    <t>131-0424-004</t>
  </si>
  <si>
    <t>Lampra cuadrada 1718L101100011</t>
  </si>
  <si>
    <t>131-0425-004</t>
  </si>
  <si>
    <t>Lampara cuadrada 1718L101100012</t>
  </si>
  <si>
    <t>131-0426-004</t>
  </si>
  <si>
    <t>Lampara cuadrada 1718L101100013</t>
  </si>
  <si>
    <t>131-0427-004</t>
  </si>
  <si>
    <t>Lampara cuadrada 1718L101100015</t>
  </si>
  <si>
    <t>131-0428-004</t>
  </si>
  <si>
    <t>Lampara cuadrada 1718L101100016</t>
  </si>
  <si>
    <t>131-0429-004</t>
  </si>
  <si>
    <t>Lampara cuadrada 1718L101100017</t>
  </si>
  <si>
    <t>131-0430-004</t>
  </si>
  <si>
    <t>Lampara cuadrada 1718L101100018</t>
  </si>
  <si>
    <t>131-0431-004</t>
  </si>
  <si>
    <t>Lampara cuadrada  1718L101100019</t>
  </si>
  <si>
    <t>131-0432-004</t>
  </si>
  <si>
    <t>Lampara cuadrada 1718L101100020</t>
  </si>
  <si>
    <t>131-0433-004</t>
  </si>
  <si>
    <t>Lampara cuadrada 1718L101100021</t>
  </si>
  <si>
    <t>131-0434-004</t>
  </si>
  <si>
    <t>Lampara cuadrada 1718L101100023</t>
  </si>
  <si>
    <t>131-0435-004</t>
  </si>
  <si>
    <t>Lampara cuadrada 1718L101100024</t>
  </si>
  <si>
    <t>131-0436-004</t>
  </si>
  <si>
    <t>Lampara cuadrada 1416L90909315</t>
  </si>
  <si>
    <t>131-0437-004</t>
  </si>
  <si>
    <t>Lampara cuadrada 1416L90909316</t>
  </si>
  <si>
    <t>131-0438-004</t>
  </si>
  <si>
    <t>Lampara cuadrada 1416L90909317</t>
  </si>
  <si>
    <t>131-0439-004</t>
  </si>
  <si>
    <t>Lampara cuadrada 1718L10100022</t>
  </si>
  <si>
    <t>131-0440-004</t>
  </si>
  <si>
    <t>Lampara cuadrada 1717L10110025</t>
  </si>
  <si>
    <t>131-0441-004</t>
  </si>
  <si>
    <t>Lampara cuadrada 1717L10110026</t>
  </si>
  <si>
    <t>131-0442-004</t>
  </si>
  <si>
    <t>Lampara cuadrada 1717L10110027</t>
  </si>
  <si>
    <t>131-0443-004</t>
  </si>
  <si>
    <t>Lampara cuadrada 1717L10110028</t>
  </si>
  <si>
    <t>131-0444-004</t>
  </si>
  <si>
    <t>Lampara cuadrada 1717L10110029</t>
  </si>
  <si>
    <t>131-0445-004</t>
  </si>
  <si>
    <t>Lampara cuadrada 1717L10110030</t>
  </si>
  <si>
    <t>131-0446-004</t>
  </si>
  <si>
    <t>Lampara cuadrada 1717L10110031</t>
  </si>
  <si>
    <t>131-0447-004</t>
  </si>
  <si>
    <t>Lampara cuadrada 1717L10110032</t>
  </si>
  <si>
    <t>131-0448-004</t>
  </si>
  <si>
    <t>Lampara cuadrada 1612L80809291</t>
  </si>
  <si>
    <t>131-0449-004</t>
  </si>
  <si>
    <t>Lampara cuadrada 1612L80869292</t>
  </si>
  <si>
    <t>131-0450-004</t>
  </si>
  <si>
    <t>Lampara cuadrada 1612L80809293</t>
  </si>
  <si>
    <t>131-0451-004</t>
  </si>
  <si>
    <t>Lampara cuadrada 1612L80809294</t>
  </si>
  <si>
    <t>131-0452-004</t>
  </si>
  <si>
    <t>Lampara cuadrada 1612L80809295</t>
  </si>
  <si>
    <t>131-0453-004</t>
  </si>
  <si>
    <t>Lampara cuadrada 1612L80809296</t>
  </si>
  <si>
    <t>131-0454-004</t>
  </si>
  <si>
    <t>Lampara cuadrada 1718L101100014</t>
  </si>
  <si>
    <t>131-0455-004</t>
  </si>
  <si>
    <t>Lampara cuadrada 1612L80809297</t>
  </si>
  <si>
    <t>131-0456-006</t>
  </si>
  <si>
    <t>Camara HDV Sony HVR 1000</t>
  </si>
  <si>
    <t>131-0458-003</t>
  </si>
  <si>
    <t>Video Canal 7 PCM55SAW7</t>
  </si>
  <si>
    <t>131-0459-003</t>
  </si>
  <si>
    <t>Dvd Grabador LG</t>
  </si>
  <si>
    <t>131-0460-004</t>
  </si>
  <si>
    <t>Central 5 toneladas marca york</t>
  </si>
  <si>
    <t>131-0461-006</t>
  </si>
  <si>
    <t>Videocamara digital</t>
  </si>
  <si>
    <t>131-0462-006</t>
  </si>
  <si>
    <t>131-0463-003</t>
  </si>
  <si>
    <t>Protector de cable</t>
  </si>
  <si>
    <t>131-0464-003</t>
  </si>
  <si>
    <t>131-0465-003</t>
  </si>
  <si>
    <t>131-0466-003</t>
  </si>
  <si>
    <t>131-0467-003</t>
  </si>
  <si>
    <t>131-0468-003</t>
  </si>
  <si>
    <t>Potector de cable</t>
  </si>
  <si>
    <t>131-0469-003</t>
  </si>
  <si>
    <t xml:space="preserve">Receptor satelital </t>
  </si>
  <si>
    <t>131-0470-003</t>
  </si>
  <si>
    <t>LN3 Frevenci 11250</t>
  </si>
  <si>
    <t>131-0471-003</t>
  </si>
  <si>
    <t>Receptor Satelital mca. Mvideo</t>
  </si>
  <si>
    <t>131-0472-006</t>
  </si>
  <si>
    <t>Bateria Litio Sony 0101026</t>
  </si>
  <si>
    <t>131-0473-006</t>
  </si>
  <si>
    <t>Bateria Litio sony 0100906</t>
  </si>
  <si>
    <t>131-0474-006</t>
  </si>
  <si>
    <t>Bateria Litia Sony 0100907</t>
  </si>
  <si>
    <t>131-0475-006</t>
  </si>
  <si>
    <t>Bateria Litio Sony 0101030</t>
  </si>
  <si>
    <t>131-0476-006</t>
  </si>
  <si>
    <t>Baterial Litio Sony 0100984</t>
  </si>
  <si>
    <t>131-0477-003</t>
  </si>
  <si>
    <t>131-0478-003</t>
  </si>
  <si>
    <t>Bateria Litio</t>
  </si>
  <si>
    <t>131-0479-003</t>
  </si>
  <si>
    <t>131-0480-003</t>
  </si>
  <si>
    <t>Cargador para Bateria</t>
  </si>
  <si>
    <t>131-0481-003</t>
  </si>
  <si>
    <t>Accesorios para camara</t>
  </si>
  <si>
    <t>131-0482-003</t>
  </si>
  <si>
    <t>131-0483-003</t>
  </si>
  <si>
    <t>Dispositivo almacenamiento digital</t>
  </si>
  <si>
    <t>131-0484-004</t>
  </si>
  <si>
    <t>'4 pack radios 2 vias</t>
  </si>
  <si>
    <t>131-0485-004</t>
  </si>
  <si>
    <t>Fission modules Hard 9wm4lh5k</t>
  </si>
  <si>
    <t>131-0486-004</t>
  </si>
  <si>
    <t>Fission modelues Hard 9wm45tx5</t>
  </si>
  <si>
    <t>131-0487-004</t>
  </si>
  <si>
    <t>Fission modules Hard 9wm4jg04</t>
  </si>
  <si>
    <t>131-0488-004</t>
  </si>
  <si>
    <t>Fission modules Hard 9wm4a4le</t>
  </si>
  <si>
    <t>131-0489-004</t>
  </si>
  <si>
    <t>Camara Sony 413684</t>
  </si>
  <si>
    <t>131-0490-004</t>
  </si>
  <si>
    <t>Camara Sony 413681</t>
  </si>
  <si>
    <t>131-0491-004</t>
  </si>
  <si>
    <t>Adaptador ac/dc 30140186</t>
  </si>
  <si>
    <t>131-0492-004</t>
  </si>
  <si>
    <t>Adaptador ac/dc 30140188</t>
  </si>
  <si>
    <t>131-0493-004</t>
  </si>
  <si>
    <t>Tripie marca Bescor</t>
  </si>
  <si>
    <t>131-0494-004</t>
  </si>
  <si>
    <t>131-0495-004</t>
  </si>
  <si>
    <t>Kitz tarjetas memoria</t>
  </si>
  <si>
    <t>131-0496-004</t>
  </si>
  <si>
    <t>Kit 2 tarjetas de memoria</t>
  </si>
  <si>
    <t>131-0497-004</t>
  </si>
  <si>
    <t>Maleta para camara Pertone</t>
  </si>
  <si>
    <t>131-0498-004</t>
  </si>
  <si>
    <t>Maleta para camara Perstone</t>
  </si>
  <si>
    <t>131-0499-004</t>
  </si>
  <si>
    <t>Kit luz mod. led-7070w adaptador giratorio</t>
  </si>
  <si>
    <t>131-0500-004</t>
  </si>
  <si>
    <t>Kit luz mod.led-7070w</t>
  </si>
  <si>
    <t>131-0501-004</t>
  </si>
  <si>
    <t>Tarjeta memoria 32gb</t>
  </si>
  <si>
    <t>131-0502-004</t>
  </si>
  <si>
    <t>Tarjeta memoria 32 gb</t>
  </si>
  <si>
    <t>131-0503-004</t>
  </si>
  <si>
    <t>Software tituladora beisbol</t>
  </si>
  <si>
    <t>131-0504-003</t>
  </si>
  <si>
    <t>Tripie alto desempeño</t>
  </si>
  <si>
    <t>131-0505-003</t>
  </si>
  <si>
    <t>Mezcladorado 4 gps. 32 canales z364212x258532</t>
  </si>
  <si>
    <t>131-0506-003</t>
  </si>
  <si>
    <t>Equipo receptor satelital</t>
  </si>
  <si>
    <t>131-0507-003</t>
  </si>
  <si>
    <t>Banda pll LNB</t>
  </si>
  <si>
    <t>131-0508-003</t>
  </si>
  <si>
    <t>Filtro microware</t>
  </si>
  <si>
    <t>131-0509-004</t>
  </si>
  <si>
    <t>Datavideo grabador en memoria</t>
  </si>
  <si>
    <t>131-0510-004</t>
  </si>
  <si>
    <t>Memoria ext compact flash</t>
  </si>
  <si>
    <t>131-0511-006</t>
  </si>
  <si>
    <t>Videocamara con accesorios serie 138m0738</t>
  </si>
  <si>
    <t>131-0512-004</t>
  </si>
  <si>
    <t>Videocamara con accesorios serie 138M0729</t>
  </si>
  <si>
    <t>131-9999-000</t>
  </si>
  <si>
    <t>132-0000-000</t>
  </si>
  <si>
    <t>132-0011-003</t>
  </si>
  <si>
    <t>Polarrotor F.150 1 INB</t>
  </si>
  <si>
    <t>132-0012-003</t>
  </si>
  <si>
    <t>Antena profesional t/diedro</t>
  </si>
  <si>
    <t>132-0013-003</t>
  </si>
  <si>
    <t>132-0014-003</t>
  </si>
  <si>
    <t>antena profesional yaqui</t>
  </si>
  <si>
    <t>132-0015-003</t>
  </si>
  <si>
    <t>Antena profesional yaqui</t>
  </si>
  <si>
    <t>132-0016-003</t>
  </si>
  <si>
    <t>Naco</t>
  </si>
  <si>
    <t>132-0017-000</t>
  </si>
  <si>
    <t>Trincheras</t>
  </si>
  <si>
    <t>132-0017-009</t>
  </si>
  <si>
    <t>Receptor de video serie 0041202128</t>
  </si>
  <si>
    <t>132-0018-000</t>
  </si>
  <si>
    <t>Tubutama</t>
  </si>
  <si>
    <t>132-0018-001</t>
  </si>
  <si>
    <t>Torre nueva completa TZ30 21mts.Tubutama</t>
  </si>
  <si>
    <t>132-0018-002</t>
  </si>
  <si>
    <t>Transmisor tv. 15w canal 11 Tubutama</t>
  </si>
  <si>
    <t>132-0018-003</t>
  </si>
  <si>
    <t>Antena radiadora canal 11Tubutama</t>
  </si>
  <si>
    <t>132-0018-004</t>
  </si>
  <si>
    <t>Aire york 1 ton. serie/192503989080301027</t>
  </si>
  <si>
    <t>132-0018-005</t>
  </si>
  <si>
    <t>Caseta  Tubutama</t>
  </si>
  <si>
    <t>132-0019-000</t>
  </si>
  <si>
    <t>Santa Clara</t>
  </si>
  <si>
    <t>132-0019-001</t>
  </si>
  <si>
    <t>Torre nueva completa t230 15mts. Santa Clara</t>
  </si>
  <si>
    <t>132-0019-002</t>
  </si>
  <si>
    <t>Transmisor tv 15w canal 13 Santa Clara</t>
  </si>
  <si>
    <t>132-0019-003</t>
  </si>
  <si>
    <t>Antena radiadora canal 13 Santa Clara</t>
  </si>
  <si>
    <t>132-0019-004</t>
  </si>
  <si>
    <t>Aire york 1 ton. serie/192503989080300380</t>
  </si>
  <si>
    <t>132-0019-005</t>
  </si>
  <si>
    <t>Caseta Golfo de Santa Clara</t>
  </si>
  <si>
    <t>132-0241-003</t>
  </si>
  <si>
    <t>Receptor satelital SIRD -FTA-2</t>
  </si>
  <si>
    <t>132-9999-000</t>
  </si>
  <si>
    <t>133-0000-000</t>
  </si>
  <si>
    <t>EQUIPO DE TRANSMISION</t>
  </si>
  <si>
    <t>133-0003-000</t>
  </si>
  <si>
    <t>Nogales</t>
  </si>
  <si>
    <t>133-0012-000</t>
  </si>
  <si>
    <t>Equipo de transmision Ures</t>
  </si>
  <si>
    <t>133-0013-009</t>
  </si>
  <si>
    <t>Eqp.transmision Hermosillo 2004</t>
  </si>
  <si>
    <t>133-0014-009</t>
  </si>
  <si>
    <t>Eqp. transmision Obregon 2004</t>
  </si>
  <si>
    <t>133-0017-009</t>
  </si>
  <si>
    <t>Sistema video vigilancia</t>
  </si>
  <si>
    <t>133-0018-006</t>
  </si>
  <si>
    <t>Compresor codificador de video</t>
  </si>
  <si>
    <t>133-0022-003</t>
  </si>
  <si>
    <t>Receptor satelital cobachi</t>
  </si>
  <si>
    <t>133-0023-003</t>
  </si>
  <si>
    <t>Receptor satelital San Jose de Pima</t>
  </si>
  <si>
    <t>133-0024-003</t>
  </si>
  <si>
    <t>LNBI Banda Zenetch 43600050</t>
  </si>
  <si>
    <t>133-0025-003</t>
  </si>
  <si>
    <t>LNBI Band Zenetch 43600058</t>
  </si>
  <si>
    <t>133-0026-003</t>
  </si>
  <si>
    <t>Receptor satelite colorada 50452314</t>
  </si>
  <si>
    <t>133-0027-003</t>
  </si>
  <si>
    <t>LNBF Banda Zinte 43600058</t>
  </si>
  <si>
    <t>133-0028-003</t>
  </si>
  <si>
    <t>Receptor satelitales de tv MPEG2-DVB 050452994</t>
  </si>
  <si>
    <t>133-0029-003</t>
  </si>
  <si>
    <t>Receptor satelitales de tv MPEG2-DVB 050452995</t>
  </si>
  <si>
    <t>133-0030-003</t>
  </si>
  <si>
    <t>LNB Banda C" ZC-D11B 43600073</t>
  </si>
  <si>
    <t>133-0031-003</t>
  </si>
  <si>
    <t>LVB Banda C" ZC-DB 43600076</t>
  </si>
  <si>
    <t>133-0032-002</t>
  </si>
  <si>
    <t>Radio portatil kenwood serie 70812623</t>
  </si>
  <si>
    <t>133-0033-002</t>
  </si>
  <si>
    <t>Radio portatil kenwood serie 70812626</t>
  </si>
  <si>
    <t>133-0034-009</t>
  </si>
  <si>
    <t>Aire ac.mirage V530N40601504 REP.S.L.R.C.</t>
  </si>
  <si>
    <t>133-0035-009</t>
  </si>
  <si>
    <t>Aire ac.mirage V530N40601507 REP.S.L.R.C.</t>
  </si>
  <si>
    <t>133-0036-009</t>
  </si>
  <si>
    <t>Subestacion electrica cerro cabañas</t>
  </si>
  <si>
    <t>133-0037-009</t>
  </si>
  <si>
    <t>Teclado numerico fermax</t>
  </si>
  <si>
    <t>133-0038-009</t>
  </si>
  <si>
    <t>Puerta aluminio color negro inova</t>
  </si>
  <si>
    <t>133-0101-009</t>
  </si>
  <si>
    <t>Acondicionador electronico</t>
  </si>
  <si>
    <t>133-0102-003</t>
  </si>
  <si>
    <t>Antena profesional 13 dbs</t>
  </si>
  <si>
    <t>133-0103-003</t>
  </si>
  <si>
    <t>133-0104-003</t>
  </si>
  <si>
    <t>133-0105-003</t>
  </si>
  <si>
    <t>Aparato de transmision</t>
  </si>
  <si>
    <t>133-0106-003</t>
  </si>
  <si>
    <t>133-0107-003</t>
  </si>
  <si>
    <t>Microondas de enlace</t>
  </si>
  <si>
    <t>133-0108-003</t>
  </si>
  <si>
    <t>Antena Kathrein Hermosillo</t>
  </si>
  <si>
    <t>133-0109-003</t>
  </si>
  <si>
    <t>Antena Katherein Hermosillo</t>
  </si>
  <si>
    <t>133-0110-003</t>
  </si>
  <si>
    <t>'6 antenas y materiales</t>
  </si>
  <si>
    <t>133-0121-003</t>
  </si>
  <si>
    <t>Receptores decodificador</t>
  </si>
  <si>
    <t>133-0124-002</t>
  </si>
  <si>
    <t>Radio motorola</t>
  </si>
  <si>
    <t>133-0125-006</t>
  </si>
  <si>
    <t>Equipo edicion video amiga</t>
  </si>
  <si>
    <t>133-0126-006</t>
  </si>
  <si>
    <t>Videostation pentium 11</t>
  </si>
  <si>
    <t>133-0127-009</t>
  </si>
  <si>
    <t>Estuche p/equipo monitoreo</t>
  </si>
  <si>
    <t>133-0128-009</t>
  </si>
  <si>
    <t>Videocasetera panasonic</t>
  </si>
  <si>
    <t>133-0129-003</t>
  </si>
  <si>
    <t>Cargador de bateria sony</t>
  </si>
  <si>
    <t>133-0130-009</t>
  </si>
  <si>
    <t>Vision para camara 18475</t>
  </si>
  <si>
    <t>133-0131-006</t>
  </si>
  <si>
    <t>Generador de efector dme-4</t>
  </si>
  <si>
    <t>133-0132-009</t>
  </si>
  <si>
    <t>Monitor estacionario 2008360</t>
  </si>
  <si>
    <t>133-0133-009</t>
  </si>
  <si>
    <t>Monitor estacionario 2008350</t>
  </si>
  <si>
    <t>133-0134-009</t>
  </si>
  <si>
    <t>Monitor portatil sony 501873</t>
  </si>
  <si>
    <t>133-0135-009</t>
  </si>
  <si>
    <t>Control para camara 10-26</t>
  </si>
  <si>
    <t>133-0136-009</t>
  </si>
  <si>
    <t>'2 Adaptador corriente cma-8</t>
  </si>
  <si>
    <t>133-0138-009</t>
  </si>
  <si>
    <t>Sistema de energia interrumpida</t>
  </si>
  <si>
    <t>133-0139-009</t>
  </si>
  <si>
    <t>Precesador alesis NV4836985</t>
  </si>
  <si>
    <t>133-0140-006</t>
  </si>
  <si>
    <t>Editora sony DSR-80 14608</t>
  </si>
  <si>
    <t>133-0141-009</t>
  </si>
  <si>
    <t>Precesador p/voz FX-1</t>
  </si>
  <si>
    <t>133-0142-003</t>
  </si>
  <si>
    <t>Dvcam sony dsr-300ak 10690</t>
  </si>
  <si>
    <t>133-0143-006</t>
  </si>
  <si>
    <t>Dvcam sony DSR-60</t>
  </si>
  <si>
    <t>133-0144-003</t>
  </si>
  <si>
    <t>Microfono sony ECM-66B</t>
  </si>
  <si>
    <t>133-0145-003</t>
  </si>
  <si>
    <t>Dvcam camcorder DSR-300Ak</t>
  </si>
  <si>
    <t>133-0147-003</t>
  </si>
  <si>
    <t>Microfono shure SM-581C</t>
  </si>
  <si>
    <t>133-0148-003</t>
  </si>
  <si>
    <t>Television sony KV-29S142</t>
  </si>
  <si>
    <t>133-0150-003</t>
  </si>
  <si>
    <t>'2 Microfonos Shure WCM-16</t>
  </si>
  <si>
    <t>133-0151-004</t>
  </si>
  <si>
    <t>'2 Camara sony DCR-TRV130</t>
  </si>
  <si>
    <t>133-0152-003</t>
  </si>
  <si>
    <t>Mezcladora mackie 1202</t>
  </si>
  <si>
    <t>133-0153-003</t>
  </si>
  <si>
    <t>Amplificador BMX-1450</t>
  </si>
  <si>
    <t>133-0154-003</t>
  </si>
  <si>
    <t>Compresor 108 APHEX7134</t>
  </si>
  <si>
    <t>133-0155-003</t>
  </si>
  <si>
    <t>Compresor 108 APHEX7160</t>
  </si>
  <si>
    <t>133-0156-009</t>
  </si>
  <si>
    <t>Videocasetera sony SIVLX70</t>
  </si>
  <si>
    <t>133-0157-003</t>
  </si>
  <si>
    <t>Cargador bateria 022080</t>
  </si>
  <si>
    <t>133-0158-009</t>
  </si>
  <si>
    <t>Impresora xerox phaser 440</t>
  </si>
  <si>
    <t>133-0159-004</t>
  </si>
  <si>
    <t>'3 Televisiones panasonic 37</t>
  </si>
  <si>
    <t>133-0160-004</t>
  </si>
  <si>
    <t>Videocamara sony</t>
  </si>
  <si>
    <t>133-0161-004</t>
  </si>
  <si>
    <t>Minidv camcorder K3HG00059</t>
  </si>
  <si>
    <t>133-0162-004</t>
  </si>
  <si>
    <t>Minidv Camcorder K3HG00086</t>
  </si>
  <si>
    <t>133-0163-004</t>
  </si>
  <si>
    <t>Minidv camcorder K3HG00154</t>
  </si>
  <si>
    <t>133-0164-004</t>
  </si>
  <si>
    <t>Minidv panasonic 13 HG0179</t>
  </si>
  <si>
    <t>133-0165-004</t>
  </si>
  <si>
    <t>Minidv panasoni 13 HGO0194</t>
  </si>
  <si>
    <t>133-0166-004</t>
  </si>
  <si>
    <t>Minidv panasonic K3HG0072</t>
  </si>
  <si>
    <t>133-0167-004</t>
  </si>
  <si>
    <t>Minidiv panasonic K3H0153</t>
  </si>
  <si>
    <t>133-0168-004</t>
  </si>
  <si>
    <t>Minidv panasonic K3HG0018</t>
  </si>
  <si>
    <t>133-0169-004</t>
  </si>
  <si>
    <t>Minidiv panasonic K3HG0023</t>
  </si>
  <si>
    <t>133-0170-004</t>
  </si>
  <si>
    <t>Minidv panasonic K3HG0149</t>
  </si>
  <si>
    <t>133-0171-006</t>
  </si>
  <si>
    <t>Equipo edicion screen play</t>
  </si>
  <si>
    <t>133-0172-004</t>
  </si>
  <si>
    <t>Dvcam player recorder 1148</t>
  </si>
  <si>
    <t>133-0173-003</t>
  </si>
  <si>
    <t>Microfono VHF combo 1X4-CC</t>
  </si>
  <si>
    <t>133-0174-003</t>
  </si>
  <si>
    <t>Microfono VHF combo 1x4-gt</t>
  </si>
  <si>
    <t>133-0175-003</t>
  </si>
  <si>
    <t>Microfono VHF Combo 1x4 aa</t>
  </si>
  <si>
    <t>133-0176-003</t>
  </si>
  <si>
    <t>Microfonos shure mod SM5</t>
  </si>
  <si>
    <t>133-0177-003</t>
  </si>
  <si>
    <t>'5 Microfonos shure mod.SM9</t>
  </si>
  <si>
    <t>133-0178-009</t>
  </si>
  <si>
    <t>'2 Sistema shure inalambrico</t>
  </si>
  <si>
    <t>133-0179-004</t>
  </si>
  <si>
    <t>Dvcam player recor 5956OB</t>
  </si>
  <si>
    <t>133-0180-004</t>
  </si>
  <si>
    <t>Dvcam player recor 611969</t>
  </si>
  <si>
    <t>133-0181-004</t>
  </si>
  <si>
    <t>Dvcam player recor 59544D</t>
  </si>
  <si>
    <t>133-0182-004</t>
  </si>
  <si>
    <t>Dvcam player recor 59537F</t>
  </si>
  <si>
    <t>133-0183-004</t>
  </si>
  <si>
    <t>Control remoto SO10015369A</t>
  </si>
  <si>
    <t>133-0184-004</t>
  </si>
  <si>
    <t>Control remoto S0100154073</t>
  </si>
  <si>
    <t>133-0185-004</t>
  </si>
  <si>
    <t>Control remoto S010015410</t>
  </si>
  <si>
    <t>133-0186-004</t>
  </si>
  <si>
    <t>Control remoto S0100153667</t>
  </si>
  <si>
    <t>133-0187-004</t>
  </si>
  <si>
    <t>Dvcam recorder S010114298B</t>
  </si>
  <si>
    <t>133-0188-003</t>
  </si>
  <si>
    <t>Computadora P4 63614093</t>
  </si>
  <si>
    <t>133-0189-003</t>
  </si>
  <si>
    <t>Computadora P4 67174093</t>
  </si>
  <si>
    <t>133-0190-003</t>
  </si>
  <si>
    <t>Computadora P4 60544093</t>
  </si>
  <si>
    <t>133-0195-002</t>
  </si>
  <si>
    <t>Radio portatil vertex 10419</t>
  </si>
  <si>
    <t>133-0196-003</t>
  </si>
  <si>
    <t>Dvd sony 546164</t>
  </si>
  <si>
    <t>133-0197-009</t>
  </si>
  <si>
    <t>Mezcladora mackie mod.6305</t>
  </si>
  <si>
    <t>133-0198-009</t>
  </si>
  <si>
    <t>Tbc synchonizer 71545</t>
  </si>
  <si>
    <t>133-0199-009</t>
  </si>
  <si>
    <t>Tbc synchronizer 71550</t>
  </si>
  <si>
    <t>133-0200-009</t>
  </si>
  <si>
    <t>Receptor scientifc atlanta</t>
  </si>
  <si>
    <t>133-0201-009</t>
  </si>
  <si>
    <t>Microfono inalambrico EW10</t>
  </si>
  <si>
    <t>133-0202-009</t>
  </si>
  <si>
    <t>Mezcladora mackie mod.SR32</t>
  </si>
  <si>
    <t>133-0203-004</t>
  </si>
  <si>
    <t>Camcorder dvcam 1117536-A</t>
  </si>
  <si>
    <t>133-0204-004</t>
  </si>
  <si>
    <t>Camcorder dvcam 1118660</t>
  </si>
  <si>
    <t>133-0205-004</t>
  </si>
  <si>
    <t>Dvcam player 0064833-A</t>
  </si>
  <si>
    <t>133-0206-004</t>
  </si>
  <si>
    <t>Dvcam recorder 114547-B</t>
  </si>
  <si>
    <t>133-0207-004</t>
  </si>
  <si>
    <t>Dvcam recorder 114477-A</t>
  </si>
  <si>
    <t>133-0208-004</t>
  </si>
  <si>
    <t>Dvcam recorder 114492-7</t>
  </si>
  <si>
    <t>133-0209-004</t>
  </si>
  <si>
    <t>Dvcam recorder 114415-2</t>
  </si>
  <si>
    <t>133-0210-004</t>
  </si>
  <si>
    <t>Control remoto 15505-2</t>
  </si>
  <si>
    <t>133-0211-004</t>
  </si>
  <si>
    <t>Control remoto 15496-B</t>
  </si>
  <si>
    <t>133-0212-004</t>
  </si>
  <si>
    <t>Control remoto 15492-7</t>
  </si>
  <si>
    <t>133-0213-004</t>
  </si>
  <si>
    <t>Control remoto 15488-c</t>
  </si>
  <si>
    <t>133-0214-004</t>
  </si>
  <si>
    <t>Control remoto 15489-D</t>
  </si>
  <si>
    <t>133-0215-004</t>
  </si>
  <si>
    <t>Control remoto 15503-Q</t>
  </si>
  <si>
    <t>133-0216-009</t>
  </si>
  <si>
    <t>Video VCR sony 490178088187</t>
  </si>
  <si>
    <t>133-0217-009</t>
  </si>
  <si>
    <t>Television RCA 7501969716184</t>
  </si>
  <si>
    <t>133-0218-003</t>
  </si>
  <si>
    <t>Transmisor Divisaderos</t>
  </si>
  <si>
    <t>133-0219-003</t>
  </si>
  <si>
    <t>Transmiso Naco</t>
  </si>
  <si>
    <t>133-0220-003</t>
  </si>
  <si>
    <t>133-0221-003</t>
  </si>
  <si>
    <t>Receptor Satelital TV Comtelsat 050452230</t>
  </si>
  <si>
    <t>133-0222-003</t>
  </si>
  <si>
    <t>LN3 Banda Zinwel 43600065</t>
  </si>
  <si>
    <t>133-0223-003</t>
  </si>
  <si>
    <t>LN3 Banda Zinwel 43600088</t>
  </si>
  <si>
    <t>133-0224-003</t>
  </si>
  <si>
    <t>LN3 Banda Zinwell 436000183</t>
  </si>
  <si>
    <t>133-0225-003</t>
  </si>
  <si>
    <t>LNB banda c Zinwell serie 43600456</t>
  </si>
  <si>
    <t>133-0226-003</t>
  </si>
  <si>
    <t>LNB banda Zinwell serie 43600483</t>
  </si>
  <si>
    <t>133-0228-003</t>
  </si>
  <si>
    <t>Lap top GTW6946</t>
  </si>
  <si>
    <t>133-0229-003</t>
  </si>
  <si>
    <t>LNB banda "c" Zinwell ZC-D11B serie 43600460</t>
  </si>
  <si>
    <t>133-0230-003</t>
  </si>
  <si>
    <t>Receptor satelital comtelsat IR9000 s/200610000084</t>
  </si>
  <si>
    <t>133-0231-003</t>
  </si>
  <si>
    <t>Receptor satelital comtelsat IR9000 S/20061000083</t>
  </si>
  <si>
    <t>133-0232-009</t>
  </si>
  <si>
    <t>Telefono Satelital GP 1600</t>
  </si>
  <si>
    <t>133-0236-009</t>
  </si>
  <si>
    <t>sistemas Playout</t>
  </si>
  <si>
    <t>133-0237-003</t>
  </si>
  <si>
    <t>LNB Banda "c" zinwell zcd11b 43600089</t>
  </si>
  <si>
    <t>133-0238-003</t>
  </si>
  <si>
    <t>LNB Banda "c" zinwell zcd11b 43600461</t>
  </si>
  <si>
    <t>133-0241-003</t>
  </si>
  <si>
    <t>Receptor de video y audio WAV200709-04151</t>
  </si>
  <si>
    <t>133-0242-003</t>
  </si>
  <si>
    <t>Receptor de video y audio WAV200709-04155</t>
  </si>
  <si>
    <t>133-0243-003</t>
  </si>
  <si>
    <t>Receptor de video y audio WAV200709-04158</t>
  </si>
  <si>
    <t>133-0244-003</t>
  </si>
  <si>
    <t>Receptor de video y audio WAV200709-04189</t>
  </si>
  <si>
    <t>133-0245-003</t>
  </si>
  <si>
    <t>LNB marca  PBI mod. Aspen no.2007PBI08</t>
  </si>
  <si>
    <t>133-0246-003</t>
  </si>
  <si>
    <t>LNB marca PBI modelo Aspen no.2007PBI08</t>
  </si>
  <si>
    <t>133-0247-003</t>
  </si>
  <si>
    <t>Equipo mediacion p/transmision</t>
  </si>
  <si>
    <t>133-0248-003</t>
  </si>
  <si>
    <t>LNB Banda Zinwell mod.zcd11b ser.4360045</t>
  </si>
  <si>
    <t>133-0249-003</t>
  </si>
  <si>
    <t>Alimentador dual banda c polaridad lineal</t>
  </si>
  <si>
    <t>133-0250-003</t>
  </si>
  <si>
    <t>Convertidor ascendente de op. ext.s/56707</t>
  </si>
  <si>
    <t>133-0251-003</t>
  </si>
  <si>
    <t>Receptor de video y audio digital s/0041200245</t>
  </si>
  <si>
    <t>133-0252-003</t>
  </si>
  <si>
    <t>Transmisor señal para tv</t>
  </si>
  <si>
    <t>133-0253-003</t>
  </si>
  <si>
    <t>Modulador de transmisor p/tv.</t>
  </si>
  <si>
    <t>133-0254-003</t>
  </si>
  <si>
    <t>Analizador de banda p/analizador de espectro señal</t>
  </si>
  <si>
    <t>133-0255-006</t>
  </si>
  <si>
    <t>Iphone de 8 gb</t>
  </si>
  <si>
    <t>133-0256-003</t>
  </si>
  <si>
    <t>Microfono Shure bobina movil</t>
  </si>
  <si>
    <t>133-0257-003</t>
  </si>
  <si>
    <t>Planta emergencia 110w Coleman</t>
  </si>
  <si>
    <t>133-0258-003</t>
  </si>
  <si>
    <t>Planta emergencia 9800w Coleman</t>
  </si>
  <si>
    <t>133-0259-003</t>
  </si>
  <si>
    <t>Planta emergencia 50 kw Selmec</t>
  </si>
  <si>
    <t>133-0260-003</t>
  </si>
  <si>
    <t>Microfono Shure Bobina movil</t>
  </si>
  <si>
    <t>133-0261-003</t>
  </si>
  <si>
    <t>Adaptador banda lateral s/B041108</t>
  </si>
  <si>
    <t>133-0262-006</t>
  </si>
  <si>
    <t>Iphone 86B serie HX96781</t>
  </si>
  <si>
    <t>133-0263-006</t>
  </si>
  <si>
    <t>Iphone 86B serie HX97112</t>
  </si>
  <si>
    <t>133-0264-003</t>
  </si>
  <si>
    <t>Modulador para transimision</t>
  </si>
  <si>
    <t>133-0265-003</t>
  </si>
  <si>
    <t>Modulador fijo a/v saw c/pll Cananea</t>
  </si>
  <si>
    <t>133-0266-003</t>
  </si>
  <si>
    <t>Drum deh-21d-j-rp</t>
  </si>
  <si>
    <t>133-0267-003</t>
  </si>
  <si>
    <t>Drum deh-21d/j-rp</t>
  </si>
  <si>
    <t>133-0268-003</t>
  </si>
  <si>
    <t>Mezcladora consola yamaha vccnx01053</t>
  </si>
  <si>
    <t>133-0269-004</t>
  </si>
  <si>
    <t>Sistema para grabar testigo software</t>
  </si>
  <si>
    <t>133-0270-004</t>
  </si>
  <si>
    <t>Equipo de transmision</t>
  </si>
  <si>
    <t>133-0271-004</t>
  </si>
  <si>
    <t>Equipo de trasnmision grabacion testigo</t>
  </si>
  <si>
    <t>133-0272-006</t>
  </si>
  <si>
    <t>Convertidor BI-Directional</t>
  </si>
  <si>
    <t>133-0273-006</t>
  </si>
  <si>
    <t>133-0274-006</t>
  </si>
  <si>
    <t>Convertidor Bi-Directional</t>
  </si>
  <si>
    <t>133-9999-000</t>
  </si>
  <si>
    <t>134-0000-000</t>
  </si>
  <si>
    <t>134-0001-000</t>
  </si>
  <si>
    <t>Mobiliario y equipo de oficina</t>
  </si>
  <si>
    <t>134-0028-009</t>
  </si>
  <si>
    <t>Impresora Dvmo Label Write 330</t>
  </si>
  <si>
    <t>134-0057-005</t>
  </si>
  <si>
    <t>Archivero gris negro 2 gabetas</t>
  </si>
  <si>
    <t>134-0058-006</t>
  </si>
  <si>
    <t>conjunto secretarial terbio</t>
  </si>
  <si>
    <t>134-0059-009</t>
  </si>
  <si>
    <t>Sillo ejecutivo tela gris</t>
  </si>
  <si>
    <t>134-0060-005</t>
  </si>
  <si>
    <t>Silla visitante tela negra</t>
  </si>
  <si>
    <t>134-0061-005</t>
  </si>
  <si>
    <t>silla visitante tela negra</t>
  </si>
  <si>
    <t>134-0062-002</t>
  </si>
  <si>
    <t>HP todo uno 1315</t>
  </si>
  <si>
    <t>134-0063-005</t>
  </si>
  <si>
    <t>Escritorio sec.1 pedestal 1893</t>
  </si>
  <si>
    <t>134-0064-005</t>
  </si>
  <si>
    <t>Escritorio sec un pedestal</t>
  </si>
  <si>
    <t>134-0065-005</t>
  </si>
  <si>
    <t>Escritorio secretaria 1 pedestal</t>
  </si>
  <si>
    <t>134-0066-006</t>
  </si>
  <si>
    <t>134-0067-005</t>
  </si>
  <si>
    <t>134-0068-005</t>
  </si>
  <si>
    <t>Escritorio secretarial un pedestal</t>
  </si>
  <si>
    <t>134-0069-005</t>
  </si>
  <si>
    <t>escritorio secretarial un pedestal</t>
  </si>
  <si>
    <t>134-0070-005</t>
  </si>
  <si>
    <t>134-0071-005</t>
  </si>
  <si>
    <t>134-0072-005</t>
  </si>
  <si>
    <t>Escritorio secretaria un pedestal</t>
  </si>
  <si>
    <t>134-0073-006</t>
  </si>
  <si>
    <t>134-0074-005</t>
  </si>
  <si>
    <t>134-0075-005</t>
  </si>
  <si>
    <t>134-0076-005</t>
  </si>
  <si>
    <t>Silla secretarial economica tela negra</t>
  </si>
  <si>
    <t>134-0077-005</t>
  </si>
  <si>
    <t>134-0078-005</t>
  </si>
  <si>
    <t>134-0079-005</t>
  </si>
  <si>
    <t>silla secretarial economica tele negro</t>
  </si>
  <si>
    <t>134-0080-005</t>
  </si>
  <si>
    <t>Silla secretarial economica tela negro</t>
  </si>
  <si>
    <t>134-0081-005</t>
  </si>
  <si>
    <t>134-0082-005</t>
  </si>
  <si>
    <t>Silla secretarial econominca tela negro</t>
  </si>
  <si>
    <t>134-0083-005</t>
  </si>
  <si>
    <t>134-0084-005</t>
  </si>
  <si>
    <t>134-0085-005</t>
  </si>
  <si>
    <t>134-0086-005</t>
  </si>
  <si>
    <t>134-0087-005</t>
  </si>
  <si>
    <t>Archivero 4 gavetas nogal cromado</t>
  </si>
  <si>
    <t>134-0088-001</t>
  </si>
  <si>
    <t>134-0089-002</t>
  </si>
  <si>
    <t>134-0090-004</t>
  </si>
  <si>
    <t>134-0091-002</t>
  </si>
  <si>
    <t>134-0092-008</t>
  </si>
  <si>
    <t>Archivero 4 gavetas nogales cromado</t>
  </si>
  <si>
    <t>134-0093-008</t>
  </si>
  <si>
    <t>134-0094-006</t>
  </si>
  <si>
    <t>134-0095-009</t>
  </si>
  <si>
    <t>134-0096-002</t>
  </si>
  <si>
    <t>134-0097-002</t>
  </si>
  <si>
    <t>134-0098-002</t>
  </si>
  <si>
    <t>134-0099-002</t>
  </si>
  <si>
    <t>134-0100-002</t>
  </si>
  <si>
    <t>134-0101-009</t>
  </si>
  <si>
    <t>Mini split carrier</t>
  </si>
  <si>
    <t>134-0102-009</t>
  </si>
  <si>
    <t>Aire acondicionado carrier</t>
  </si>
  <si>
    <t>134-0103-009</t>
  </si>
  <si>
    <t>134-0104-004</t>
  </si>
  <si>
    <t>Videocasetera sony</t>
  </si>
  <si>
    <t>134-0105-003</t>
  </si>
  <si>
    <t>134-0106-001</t>
  </si>
  <si>
    <t>Fax cannon</t>
  </si>
  <si>
    <t>134-0107-009</t>
  </si>
  <si>
    <t>Enfriador de agua</t>
  </si>
  <si>
    <t>134-0108-003</t>
  </si>
  <si>
    <t>Televisor panasonic</t>
  </si>
  <si>
    <t>134-0109-005</t>
  </si>
  <si>
    <t>Escritorio</t>
  </si>
  <si>
    <t>134-0110-009</t>
  </si>
  <si>
    <t>Silla de recepcion</t>
  </si>
  <si>
    <t>134-0111-008</t>
  </si>
  <si>
    <t>Impresora HP</t>
  </si>
  <si>
    <t>134-0112-005</t>
  </si>
  <si>
    <t>134-0113-006</t>
  </si>
  <si>
    <t>134-0114-002</t>
  </si>
  <si>
    <t>Impresora HP deskiet</t>
  </si>
  <si>
    <t>134-0115-005</t>
  </si>
  <si>
    <t>134-0116-004</t>
  </si>
  <si>
    <t>Sillon negro tapizado</t>
  </si>
  <si>
    <t>134-0117-004</t>
  </si>
  <si>
    <t>Radiograbadora sony</t>
  </si>
  <si>
    <t>134-0118-005</t>
  </si>
  <si>
    <t>Cafeteria</t>
  </si>
  <si>
    <t>134-0119-003</t>
  </si>
  <si>
    <t>Motorola movil M-130</t>
  </si>
  <si>
    <t>134-0120-002</t>
  </si>
  <si>
    <t>134-0121-002</t>
  </si>
  <si>
    <t>Televisor RCA</t>
  </si>
  <si>
    <t>134-0122-002</t>
  </si>
  <si>
    <t>Enmicadora</t>
  </si>
  <si>
    <t>134-0123-006</t>
  </si>
  <si>
    <t>134-0124-005</t>
  </si>
  <si>
    <t>Mesa Circular</t>
  </si>
  <si>
    <t>134-0125-005</t>
  </si>
  <si>
    <t>Mesa circular</t>
  </si>
  <si>
    <t>134-0126-001</t>
  </si>
  <si>
    <t>Sillon ejecutivo</t>
  </si>
  <si>
    <t>134-0127-005</t>
  </si>
  <si>
    <t>Televisor  zenith</t>
  </si>
  <si>
    <t>134-0128-005</t>
  </si>
  <si>
    <t>Escritorio modular</t>
  </si>
  <si>
    <t>134-0129-002</t>
  </si>
  <si>
    <t>Fax xerox mod.160</t>
  </si>
  <si>
    <t>134-0130-000</t>
  </si>
  <si>
    <t>Estante computadora</t>
  </si>
  <si>
    <t>134-0130-006</t>
  </si>
  <si>
    <t>Gabinete universal</t>
  </si>
  <si>
    <t>134-0131-006</t>
  </si>
  <si>
    <t>Horno microondas</t>
  </si>
  <si>
    <t>134-0132-006</t>
  </si>
  <si>
    <t>134-0133-002</t>
  </si>
  <si>
    <t>Gavinete universal</t>
  </si>
  <si>
    <t>134-0134-004</t>
  </si>
  <si>
    <t>Anaquel</t>
  </si>
  <si>
    <t>134-0135-006</t>
  </si>
  <si>
    <t>Mueble de archivo</t>
  </si>
  <si>
    <t>134-0136-009</t>
  </si>
  <si>
    <t>134-0137-003</t>
  </si>
  <si>
    <t>Estante</t>
  </si>
  <si>
    <t>134-0138-009</t>
  </si>
  <si>
    <t>Aire acondicionado artic</t>
  </si>
  <si>
    <t>134-0140-002</t>
  </si>
  <si>
    <t>sillon ejecutivo</t>
  </si>
  <si>
    <t>134-0141-004</t>
  </si>
  <si>
    <t>Mesa de tranajo</t>
  </si>
  <si>
    <t>134-0142-009</t>
  </si>
  <si>
    <t>Aire acondicionado parabolica</t>
  </si>
  <si>
    <t>134-0143-009</t>
  </si>
  <si>
    <t>aire acondicionado parabolica</t>
  </si>
  <si>
    <t>134-0144-003</t>
  </si>
  <si>
    <t>134-0145-003</t>
  </si>
  <si>
    <t>134-0146-002</t>
  </si>
  <si>
    <t>Impresora xerox</t>
  </si>
  <si>
    <t>134-0147-006</t>
  </si>
  <si>
    <t>Pizarron</t>
  </si>
  <si>
    <t>134-0148-001</t>
  </si>
  <si>
    <t>134-0149-002</t>
  </si>
  <si>
    <t>Fax brother 275</t>
  </si>
  <si>
    <t>134-0150-009</t>
  </si>
  <si>
    <t>Telefono panasonic</t>
  </si>
  <si>
    <t>134-0151-005</t>
  </si>
  <si>
    <t>Fax sharp termico UX-60F070</t>
  </si>
  <si>
    <t>134-0152-002</t>
  </si>
  <si>
    <t>Tele samsung 39H03CBY603571A</t>
  </si>
  <si>
    <t>134-0153-002</t>
  </si>
  <si>
    <t>134-0154-002</t>
  </si>
  <si>
    <t>134-0155-002</t>
  </si>
  <si>
    <t>archivero 4 gavetas nogal cromado</t>
  </si>
  <si>
    <t>134-0156-002</t>
  </si>
  <si>
    <t>134-0157-002</t>
  </si>
  <si>
    <t>134-0158-002</t>
  </si>
  <si>
    <t>Pizarron canal blanco mediano</t>
  </si>
  <si>
    <t>134-0159-001</t>
  </si>
  <si>
    <t>134-0160-005</t>
  </si>
  <si>
    <t>134-0161-004</t>
  </si>
  <si>
    <t>134-0162-008</t>
  </si>
  <si>
    <t>134-0163-003</t>
  </si>
  <si>
    <t>134-0164-004</t>
  </si>
  <si>
    <t>134-0165-004</t>
  </si>
  <si>
    <t>134-0166-006</t>
  </si>
  <si>
    <t>134-0167-006</t>
  </si>
  <si>
    <t>134-0168-006</t>
  </si>
  <si>
    <t>134-0169-005</t>
  </si>
  <si>
    <t>Escritorio ejecutivo 1 pedestal</t>
  </si>
  <si>
    <t>134-0170-005</t>
  </si>
  <si>
    <t>134-0171-004</t>
  </si>
  <si>
    <t>Sillon ejecutivo resp.medio negro</t>
  </si>
  <si>
    <t>134-0172-002</t>
  </si>
  <si>
    <t>Sillo ejecutivo resp.medio negro</t>
  </si>
  <si>
    <t>134-0173-003</t>
  </si>
  <si>
    <t>Credenza ejecutivo nogal cromado</t>
  </si>
  <si>
    <t>134-0174-002</t>
  </si>
  <si>
    <t>Credenza ejecutiva nogal cromado</t>
  </si>
  <si>
    <t>134-0175-005</t>
  </si>
  <si>
    <t>Silla de visita sin brazo</t>
  </si>
  <si>
    <t>134-0176-005</t>
  </si>
  <si>
    <t>Silla de visita sin brazos</t>
  </si>
  <si>
    <t>134-0177-005</t>
  </si>
  <si>
    <t>Silla e visita sin brazos</t>
  </si>
  <si>
    <t>134-0178-005</t>
  </si>
  <si>
    <t>134-0179-005</t>
  </si>
  <si>
    <t>134-0180-005</t>
  </si>
  <si>
    <t>134-0181-005</t>
  </si>
  <si>
    <t>134-0182-005</t>
  </si>
  <si>
    <t>Silla de vista sin brazos</t>
  </si>
  <si>
    <t>134-0183-005</t>
  </si>
  <si>
    <t>134-0184-005</t>
  </si>
  <si>
    <t>134-0185-001</t>
  </si>
  <si>
    <t>134-0186-001</t>
  </si>
  <si>
    <t>134-0187-002</t>
  </si>
  <si>
    <t>134-0188-002</t>
  </si>
  <si>
    <t>134-0189-004</t>
  </si>
  <si>
    <t>Sillon viisitante con brazos</t>
  </si>
  <si>
    <t>134-0190-004</t>
  </si>
  <si>
    <t>Sillon visitantes con brazos</t>
  </si>
  <si>
    <t>134-0191-009</t>
  </si>
  <si>
    <t>Mueble computo oxford nogal</t>
  </si>
  <si>
    <t>134-0192-009</t>
  </si>
  <si>
    <t>134-0193-002</t>
  </si>
  <si>
    <t>134-0194-002</t>
  </si>
  <si>
    <t>134-0195-002</t>
  </si>
  <si>
    <t>Mesa centro melam nogal</t>
  </si>
  <si>
    <t>134-0196-001</t>
  </si>
  <si>
    <t>Silla secretarial sistema neumatico</t>
  </si>
  <si>
    <t>134-0197-001</t>
  </si>
  <si>
    <t>134-0198-001</t>
  </si>
  <si>
    <t>134-0199-001</t>
  </si>
  <si>
    <t>Silla secretarial con sistema neumatico</t>
  </si>
  <si>
    <t>134-0200-001</t>
  </si>
  <si>
    <t>134-0201-004</t>
  </si>
  <si>
    <t>134-0202-004</t>
  </si>
  <si>
    <t>134-0203-005</t>
  </si>
  <si>
    <t>134-0204-004</t>
  </si>
  <si>
    <t>134-0205-009</t>
  </si>
  <si>
    <t>Banca 3 plazas sin brazo</t>
  </si>
  <si>
    <t>134-0206-009</t>
  </si>
  <si>
    <t>Banca de 3 plazas sin brazos</t>
  </si>
  <si>
    <t>134-0207-004</t>
  </si>
  <si>
    <t>Pizarron blanco con bastidor</t>
  </si>
  <si>
    <t>134-0208-001</t>
  </si>
  <si>
    <t>Modulo semiejecutivo melam</t>
  </si>
  <si>
    <t>134-0209-005</t>
  </si>
  <si>
    <t>Sillon ejecutivo tela negra</t>
  </si>
  <si>
    <t>134-0210-001</t>
  </si>
  <si>
    <t>Conjunto secretarial pata 8</t>
  </si>
  <si>
    <t>134-0211-002</t>
  </si>
  <si>
    <t>Archivero 4 gavetas vertical</t>
  </si>
  <si>
    <t>134-0212-004</t>
  </si>
  <si>
    <t>Silla visitante sin brazos</t>
  </si>
  <si>
    <t>134-0213-004</t>
  </si>
  <si>
    <t>134-0214-004</t>
  </si>
  <si>
    <t>134-0215-009</t>
  </si>
  <si>
    <t>Cubierta de trabajo 60x58.8</t>
  </si>
  <si>
    <t>134-0216-009</t>
  </si>
  <si>
    <t>134-0217-002</t>
  </si>
  <si>
    <t>Mesa diagonal 90.8x58.8</t>
  </si>
  <si>
    <t>134-0218-005</t>
  </si>
  <si>
    <t>Pedestal 3 gavetas</t>
  </si>
  <si>
    <t>134-0219-005</t>
  </si>
  <si>
    <t>Soporte en L negro</t>
  </si>
  <si>
    <t>134-0220-002</t>
  </si>
  <si>
    <t>134-0221-002</t>
  </si>
  <si>
    <t>134-0222-005</t>
  </si>
  <si>
    <t>Sofa 1 plaza vinil negro</t>
  </si>
  <si>
    <t>134-0223-005</t>
  </si>
  <si>
    <t>134-0224-002</t>
  </si>
  <si>
    <t>Mesa multiusos 45x80x72</t>
  </si>
  <si>
    <t>134-0225-005</t>
  </si>
  <si>
    <t>Archivero horizontal 2 gavetas</t>
  </si>
  <si>
    <t>134-0226-001</t>
  </si>
  <si>
    <t>Cuadro</t>
  </si>
  <si>
    <t>134-0227-000</t>
  </si>
  <si>
    <t>Maceta</t>
  </si>
  <si>
    <t>134-0228-000</t>
  </si>
  <si>
    <t>Mueble 2 puertas caoba</t>
  </si>
  <si>
    <t>134-0229-000</t>
  </si>
  <si>
    <t>Cuadro de hojas</t>
  </si>
  <si>
    <t>134-0230-009</t>
  </si>
  <si>
    <t>Televisor aplex 20 pulgadas</t>
  </si>
  <si>
    <t>134-0231-003</t>
  </si>
  <si>
    <t>Dvd- R</t>
  </si>
  <si>
    <t>134-0232-003</t>
  </si>
  <si>
    <t>Conjunto semiejecutivo melamina</t>
  </si>
  <si>
    <t>134-0233-002</t>
  </si>
  <si>
    <t>conjunto semiejecutivo melamina</t>
  </si>
  <si>
    <t>134-0234-002</t>
  </si>
  <si>
    <t>Conjunto ejecutivo melamina</t>
  </si>
  <si>
    <t>134-0235-002</t>
  </si>
  <si>
    <t>134-0236-002</t>
  </si>
  <si>
    <t>Conjunto semiejecutivo mellamina</t>
  </si>
  <si>
    <t>134-0237-003</t>
  </si>
  <si>
    <t>Sillo semiejecutivo respaldo</t>
  </si>
  <si>
    <t>134-0238-003</t>
  </si>
  <si>
    <t>134-0239-002</t>
  </si>
  <si>
    <t>Sillon semiejecutivo respaldo</t>
  </si>
  <si>
    <t>134-0240-002</t>
  </si>
  <si>
    <t>Sillon semiejecutivo con respaldo</t>
  </si>
  <si>
    <t>134-0241-002</t>
  </si>
  <si>
    <t>sillon semiejecutivo con respaldo</t>
  </si>
  <si>
    <t>134-0242-002</t>
  </si>
  <si>
    <t>134-0243-004</t>
  </si>
  <si>
    <t>Sillon semiejecutivo con respalto</t>
  </si>
  <si>
    <t>134-0244-004</t>
  </si>
  <si>
    <t>134-0245-002</t>
  </si>
  <si>
    <t>Credenza  1.80</t>
  </si>
  <si>
    <t>134-0246-003</t>
  </si>
  <si>
    <t>Credenza 1.80</t>
  </si>
  <si>
    <t>134-0247-003</t>
  </si>
  <si>
    <t>Librero abierto con entre paños</t>
  </si>
  <si>
    <t>134-0248-002</t>
  </si>
  <si>
    <t>Sillon ejecutivo respaldo alto</t>
  </si>
  <si>
    <t>134-0249-002</t>
  </si>
  <si>
    <t>134-0250-006</t>
  </si>
  <si>
    <t>Sillon ejecutivo visitas</t>
  </si>
  <si>
    <t>134-0251-006</t>
  </si>
  <si>
    <t>134-0252-006</t>
  </si>
  <si>
    <t>134-0253-006</t>
  </si>
  <si>
    <t>134-0254-003</t>
  </si>
  <si>
    <t>Mesa de trabajo melamina</t>
  </si>
  <si>
    <t>134-0255-004</t>
  </si>
  <si>
    <t>Conjunto semiejecutivo con credenza</t>
  </si>
  <si>
    <t>134-0256-002</t>
  </si>
  <si>
    <t>Escritorio melaminico 1.80 credenza</t>
  </si>
  <si>
    <t>134-0257-006</t>
  </si>
  <si>
    <t>Escritorio melaminico credenza</t>
  </si>
  <si>
    <t>134-0258-006</t>
  </si>
  <si>
    <t>134-0259-002</t>
  </si>
  <si>
    <t>134-0260-006</t>
  </si>
  <si>
    <t>134-0261-002</t>
  </si>
  <si>
    <t>134-0262-002</t>
  </si>
  <si>
    <t>134-0263-002</t>
  </si>
  <si>
    <t>134-0264-002</t>
  </si>
  <si>
    <t>134-0265-002</t>
  </si>
  <si>
    <t>134-0266-002</t>
  </si>
  <si>
    <t>134-0267-003</t>
  </si>
  <si>
    <t>134-0268-003</t>
  </si>
  <si>
    <t>134-0269-001</t>
  </si>
  <si>
    <t>Mesa de junta 2 mts.</t>
  </si>
  <si>
    <t>134-0270-002</t>
  </si>
  <si>
    <t>Mesa de trabajo 1.20</t>
  </si>
  <si>
    <t>134-0271-002</t>
  </si>
  <si>
    <t>134-0272-006</t>
  </si>
  <si>
    <t>134-0273-003</t>
  </si>
  <si>
    <t>134-0274-006</t>
  </si>
  <si>
    <t>134-0275-006</t>
  </si>
  <si>
    <t>134-0276-005</t>
  </si>
  <si>
    <t>Silla de visita con proteccion</t>
  </si>
  <si>
    <t>134-0277-005</t>
  </si>
  <si>
    <t>134-0278-005</t>
  </si>
  <si>
    <t>134-0279-001</t>
  </si>
  <si>
    <t>134-0280-001</t>
  </si>
  <si>
    <t>134-0281-001</t>
  </si>
  <si>
    <t>134-0282-004</t>
  </si>
  <si>
    <t>134-0283-006</t>
  </si>
  <si>
    <t>134-0284-008</t>
  </si>
  <si>
    <t>134-0285-008</t>
  </si>
  <si>
    <t>134-0286-008</t>
  </si>
  <si>
    <t>134-0287-006</t>
  </si>
  <si>
    <t>134-0288-006</t>
  </si>
  <si>
    <t>134-0289-006</t>
  </si>
  <si>
    <t>134-0290-004</t>
  </si>
  <si>
    <t>134-0291-004</t>
  </si>
  <si>
    <t>134-0292-004</t>
  </si>
  <si>
    <t>134-0293-004</t>
  </si>
  <si>
    <t>134-0294-006</t>
  </si>
  <si>
    <t>134-0295-006</t>
  </si>
  <si>
    <t>134-0296-009</t>
  </si>
  <si>
    <t>Sistema integral de control 2000</t>
  </si>
  <si>
    <t>134-0297-009</t>
  </si>
  <si>
    <t>Modelo de comunicacion para reloj</t>
  </si>
  <si>
    <t>134-0298-006</t>
  </si>
  <si>
    <t>Fax Sharp UXP200 Serie 67144494</t>
  </si>
  <si>
    <t>134-0299-009</t>
  </si>
  <si>
    <t>Tv. 20" serie G352E5M60</t>
  </si>
  <si>
    <t>134-0300-001</t>
  </si>
  <si>
    <t>'4 Pintarrones blanco modelo p-6</t>
  </si>
  <si>
    <t>134-0301-001</t>
  </si>
  <si>
    <t>Pintarron blanco 2.40 por 1.20</t>
  </si>
  <si>
    <t>134-0302-001</t>
  </si>
  <si>
    <t>Pintarron blanco 150x90 mt.</t>
  </si>
  <si>
    <t>134-0303-009</t>
  </si>
  <si>
    <t>Equipo 5 toneladas york aoc7513593</t>
  </si>
  <si>
    <t>134-0304-008</t>
  </si>
  <si>
    <t>conjunto semiejecutivo 160 c/lateral</t>
  </si>
  <si>
    <t>134-0305-002</t>
  </si>
  <si>
    <t>Librero abierto caoba negro</t>
  </si>
  <si>
    <t>134-0306-002</t>
  </si>
  <si>
    <t>Archivero vertical 4 gavetas melamina</t>
  </si>
  <si>
    <t>134-0307-002</t>
  </si>
  <si>
    <t>134-0308-002</t>
  </si>
  <si>
    <t>134-0309-002</t>
  </si>
  <si>
    <t>134-0310-002</t>
  </si>
  <si>
    <t>134-0311-002</t>
  </si>
  <si>
    <t>134-0312-002</t>
  </si>
  <si>
    <t>134-0313-002</t>
  </si>
  <si>
    <t>134-0314-009</t>
  </si>
  <si>
    <t>134-0315-009</t>
  </si>
  <si>
    <t>134-0316-009</t>
  </si>
  <si>
    <t>134-0317-009</t>
  </si>
  <si>
    <t>134-0318-003</t>
  </si>
  <si>
    <t>134-0319-009</t>
  </si>
  <si>
    <t>Archivero vertical 4 gavetas pera/negro</t>
  </si>
  <si>
    <t>134-0320-009</t>
  </si>
  <si>
    <t>134-0321-002</t>
  </si>
  <si>
    <t>134-0322-006</t>
  </si>
  <si>
    <t>Archivero vertical 2 gavetas pera/negro</t>
  </si>
  <si>
    <t>134-0323-006</t>
  </si>
  <si>
    <t>Archivero vertical 2 gavetas pera/ngro</t>
  </si>
  <si>
    <t>134-0324-002</t>
  </si>
  <si>
    <t>Librero abierto 2 puertas 2 cajones</t>
  </si>
  <si>
    <t>134-0325-001</t>
  </si>
  <si>
    <t>Sofa 2 plazas en curpier negro</t>
  </si>
  <si>
    <t>134-0326-009</t>
  </si>
  <si>
    <t>Laser 2605</t>
  </si>
  <si>
    <t>134-0327-002</t>
  </si>
  <si>
    <t>Radio motorola 570257</t>
  </si>
  <si>
    <t>134-0328-009</t>
  </si>
  <si>
    <t>Mesa circular de 1.20m de diametro canto en pvc za</t>
  </si>
  <si>
    <t>134-0329-009</t>
  </si>
  <si>
    <t>Pizarron blanco de 2.10 x 1.20m portaborrador mypi</t>
  </si>
  <si>
    <t>134-0330-003</t>
  </si>
  <si>
    <t>Silla secretarial giratoria mod.rs-220</t>
  </si>
  <si>
    <t>134-0333-003</t>
  </si>
  <si>
    <t>Silla secretarial giratoria mod. rs-220</t>
  </si>
  <si>
    <t>134-0334-003</t>
  </si>
  <si>
    <t>134-0335-003</t>
  </si>
  <si>
    <t>134-0336-002</t>
  </si>
  <si>
    <t>Conjunto secretarial caoba marca zamofi</t>
  </si>
  <si>
    <t>134-0337-006</t>
  </si>
  <si>
    <t xml:space="preserve">Frigobar </t>
  </si>
  <si>
    <t>134-0338-002</t>
  </si>
  <si>
    <t>Buzon metalico</t>
  </si>
  <si>
    <t>134-0339-002</t>
  </si>
  <si>
    <t>Conjunto semiejecutivo en escuadra</t>
  </si>
  <si>
    <t>134-0340-006</t>
  </si>
  <si>
    <t>Archivero vertical 4 gavetas</t>
  </si>
  <si>
    <t>134-0341-005</t>
  </si>
  <si>
    <t>Librero de 2 puertas abatible</t>
  </si>
  <si>
    <t>134-0342-002</t>
  </si>
  <si>
    <t>Librero 2 puertas abatible</t>
  </si>
  <si>
    <t>134-0343-002</t>
  </si>
  <si>
    <t>134-0344-005</t>
  </si>
  <si>
    <t>Mesa de centro melamina</t>
  </si>
  <si>
    <t>134-0345-009</t>
  </si>
  <si>
    <t>Sillon ejecutivo malla</t>
  </si>
  <si>
    <t>134-0346-009</t>
  </si>
  <si>
    <t>Sillon visitante malla</t>
  </si>
  <si>
    <t>134-0347-009</t>
  </si>
  <si>
    <t>134-0348-002</t>
  </si>
  <si>
    <t>Sofa 1 plaza curvo</t>
  </si>
  <si>
    <t>134-0349-009</t>
  </si>
  <si>
    <t>134-0350-002</t>
  </si>
  <si>
    <t>Fax Brother (admon)</t>
  </si>
  <si>
    <t>134-0351-002</t>
  </si>
  <si>
    <t>Impresora Laser HP 1022</t>
  </si>
  <si>
    <t>134-0352-002</t>
  </si>
  <si>
    <t>Impresora hp 2605</t>
  </si>
  <si>
    <t>134-0353-000</t>
  </si>
  <si>
    <t>Archivo vertical 2 gavetas caoba</t>
  </si>
  <si>
    <t>134-0354-000</t>
  </si>
  <si>
    <t>Central 4 toneladas serie a0c7539830</t>
  </si>
  <si>
    <t>134-0355-000</t>
  </si>
  <si>
    <t>134-0356-000</t>
  </si>
  <si>
    <t>Centrl 3 ton.York serie AOC7489297</t>
  </si>
  <si>
    <t>134-0357-000</t>
  </si>
  <si>
    <t>Central 3 ton.york serie AOC7489310</t>
  </si>
  <si>
    <t>134-0358-000</t>
  </si>
  <si>
    <t>Radio portatil i570 falcon nvo.</t>
  </si>
  <si>
    <t>134-0359-000</t>
  </si>
  <si>
    <t>Blackberry 7100i RAW20IN</t>
  </si>
  <si>
    <t>134-0360-000</t>
  </si>
  <si>
    <t>Mueble tipo barra redaccion</t>
  </si>
  <si>
    <t>134-0361-000</t>
  </si>
  <si>
    <t>Muebles tipo barra redaccion</t>
  </si>
  <si>
    <t>134-0362-000</t>
  </si>
  <si>
    <t>134-0363-000</t>
  </si>
  <si>
    <t>134-0364-000</t>
  </si>
  <si>
    <t>134-0365-000</t>
  </si>
  <si>
    <t>134-0366-000</t>
  </si>
  <si>
    <t>134-0367-000</t>
  </si>
  <si>
    <t>134-0368-000</t>
  </si>
  <si>
    <t>134-0369-000</t>
  </si>
  <si>
    <t>134-0370-000</t>
  </si>
  <si>
    <t>134-0371-000</t>
  </si>
  <si>
    <t>134-0372-000</t>
  </si>
  <si>
    <t>134-0373-000</t>
  </si>
  <si>
    <t>134-0374-000</t>
  </si>
  <si>
    <t>134-0375-000</t>
  </si>
  <si>
    <t>Mueble tipo barra redacciion</t>
  </si>
  <si>
    <t>134-0376-000</t>
  </si>
  <si>
    <t>Mueble tipo barra continuidad</t>
  </si>
  <si>
    <t>134-0377-000</t>
  </si>
  <si>
    <t>Telefono Falcon I880</t>
  </si>
  <si>
    <t>134-0378-001</t>
  </si>
  <si>
    <t>Silla de trabajo con descansa brazos</t>
  </si>
  <si>
    <t>134-0379-004</t>
  </si>
  <si>
    <t>Conjunto semiejecutivo 1.60 x 1.60</t>
  </si>
  <si>
    <t>134-0380-003</t>
  </si>
  <si>
    <t>Silla ejecutiva piel negra</t>
  </si>
  <si>
    <t>134-0381-003</t>
  </si>
  <si>
    <t>Minispli 1 tonelada serie 317002009080600268</t>
  </si>
  <si>
    <t>134-0382-003</t>
  </si>
  <si>
    <t>Minispil 1 tonelada serie 217002009080600741</t>
  </si>
  <si>
    <t>134-0383-003</t>
  </si>
  <si>
    <t>Minisplit 1 tonelada serie 217002009080600749</t>
  </si>
  <si>
    <t>134-0384-003</t>
  </si>
  <si>
    <t>TV Emerson 15"</t>
  </si>
  <si>
    <t>134-0385-004</t>
  </si>
  <si>
    <t>Mueble tipo barra</t>
  </si>
  <si>
    <t>134-0386-002</t>
  </si>
  <si>
    <t>Fax Sharp</t>
  </si>
  <si>
    <t>134-0387-002</t>
  </si>
  <si>
    <t>Multifuncional H.P. c5280</t>
  </si>
  <si>
    <t>134-0388-003</t>
  </si>
  <si>
    <t>Estanteria metalica</t>
  </si>
  <si>
    <t>134-0389-003</t>
  </si>
  <si>
    <t>134-0390-003</t>
  </si>
  <si>
    <t>134-0391-003</t>
  </si>
  <si>
    <t>134-0392-004</t>
  </si>
  <si>
    <t>Anaquel (almacen)</t>
  </si>
  <si>
    <t>134-0393-003</t>
  </si>
  <si>
    <t>Aspirador (taller)</t>
  </si>
  <si>
    <t>134-0393-004</t>
  </si>
  <si>
    <t>Mueble Tipo Barra de madera</t>
  </si>
  <si>
    <t>134-0394-003</t>
  </si>
  <si>
    <t>Anaquel 3 pos Whalen</t>
  </si>
  <si>
    <t>134-0395-003</t>
  </si>
  <si>
    <t>134-0396-003</t>
  </si>
  <si>
    <t>Reproductor DVD</t>
  </si>
  <si>
    <t>134-0397-004</t>
  </si>
  <si>
    <t>Radio alumina i 776</t>
  </si>
  <si>
    <t>134-0398-006</t>
  </si>
  <si>
    <t>Silla Operativa Negro</t>
  </si>
  <si>
    <t>134-0399-006</t>
  </si>
  <si>
    <t>134-0400-006</t>
  </si>
  <si>
    <t>134-0401-006</t>
  </si>
  <si>
    <t>134-0402-006</t>
  </si>
  <si>
    <t>134-0403-006</t>
  </si>
  <si>
    <t>134-0404-006</t>
  </si>
  <si>
    <t>134-0405-006</t>
  </si>
  <si>
    <t>134-0406-006</t>
  </si>
  <si>
    <t>134-0407-006</t>
  </si>
  <si>
    <t>134-0408-006</t>
  </si>
  <si>
    <t>134-0409-006</t>
  </si>
  <si>
    <t>134-0410-006</t>
  </si>
  <si>
    <t>134-0411-006</t>
  </si>
  <si>
    <t>134-0412-006</t>
  </si>
  <si>
    <t>134-0413-006</t>
  </si>
  <si>
    <t>134-0414-001</t>
  </si>
  <si>
    <t>Impresora (Direccion)</t>
  </si>
  <si>
    <t>134-0415-001</t>
  </si>
  <si>
    <t>Sofa de piel naturall</t>
  </si>
  <si>
    <t>134-0416-001</t>
  </si>
  <si>
    <t>Sillon individual piel negro</t>
  </si>
  <si>
    <t>134-0417-001</t>
  </si>
  <si>
    <t>134-0418-001</t>
  </si>
  <si>
    <t>Mesa de centro Genesis</t>
  </si>
  <si>
    <t>134-0419-001</t>
  </si>
  <si>
    <t>juego Mesas Orion</t>
  </si>
  <si>
    <t>134-0420-001</t>
  </si>
  <si>
    <t>Sillon ejecutivo color iberia</t>
  </si>
  <si>
    <t>134-0421-001</t>
  </si>
  <si>
    <t>Sillon ejecutivo malla perla ofitex</t>
  </si>
  <si>
    <t>134-0422-001</t>
  </si>
  <si>
    <t>134-0423-001</t>
  </si>
  <si>
    <t>Sillon ejecutivo malla perla ofimex</t>
  </si>
  <si>
    <t>134-0424-001</t>
  </si>
  <si>
    <t>134-0425-001</t>
  </si>
  <si>
    <t>134-0426-001</t>
  </si>
  <si>
    <t>134-0427-004</t>
  </si>
  <si>
    <t>Mesa de aluminio y cristal</t>
  </si>
  <si>
    <t>134-0428-004</t>
  </si>
  <si>
    <t>134-0429-004</t>
  </si>
  <si>
    <t>134-0430-005</t>
  </si>
  <si>
    <t>Pantalla Samsung lcd "19</t>
  </si>
  <si>
    <t>134-0431-005</t>
  </si>
  <si>
    <t>Pantalla Samsung lcd 219</t>
  </si>
  <si>
    <t>134-0432-002</t>
  </si>
  <si>
    <t>Refrigerador Acero inoxidable 3.7 minibar</t>
  </si>
  <si>
    <t>134-0433-001</t>
  </si>
  <si>
    <t>EVW240040S Vitrina Beggin Nogal OBS</t>
  </si>
  <si>
    <t>134-0434-001</t>
  </si>
  <si>
    <t>EECPMHA950 Escritorio beggin Nogal OBS</t>
  </si>
  <si>
    <t>134-0435-006</t>
  </si>
  <si>
    <t>Silla semi ejecutiva negra</t>
  </si>
  <si>
    <t>134-0436-005</t>
  </si>
  <si>
    <t>Sillon ejecutivo respaldo alto color arena</t>
  </si>
  <si>
    <t>134-0437-001</t>
  </si>
  <si>
    <t>Mesa de juntas 2.40 chapa madera Nogal OBS</t>
  </si>
  <si>
    <t>134-0438-003</t>
  </si>
  <si>
    <t>Botonera para comutador</t>
  </si>
  <si>
    <t>134-0439-006</t>
  </si>
  <si>
    <t>Sillon Andros terra onix con descansa pies</t>
  </si>
  <si>
    <t>134-0440-006</t>
  </si>
  <si>
    <t>Sillon andros terra onix con descansa pies</t>
  </si>
  <si>
    <t>134-0441-006</t>
  </si>
  <si>
    <t>134-0442-006</t>
  </si>
  <si>
    <t>134-0443-006</t>
  </si>
  <si>
    <t>Banco antifatiga asiento antiderrapante</t>
  </si>
  <si>
    <t>134-0444-006</t>
  </si>
  <si>
    <t>134-0445-006</t>
  </si>
  <si>
    <t>Banco Antifatiga asiento antiderrapante</t>
  </si>
  <si>
    <t>134-0446-006</t>
  </si>
  <si>
    <t>134-0447-001</t>
  </si>
  <si>
    <t>Buzon de Acrilico</t>
  </si>
  <si>
    <t>134-0448-002</t>
  </si>
  <si>
    <t>Camara Fujifilm 9U6035995</t>
  </si>
  <si>
    <t>134-0449-002</t>
  </si>
  <si>
    <t>Trituradora Fellowes p57cs</t>
  </si>
  <si>
    <t>134-0450-004</t>
  </si>
  <si>
    <t xml:space="preserve">Soporte omnimount </t>
  </si>
  <si>
    <t>134-0451-004</t>
  </si>
  <si>
    <t>TV. Gp plasma 42</t>
  </si>
  <si>
    <t>134-0452-004</t>
  </si>
  <si>
    <t>Minisplit 1.5 ton. plus mirage</t>
  </si>
  <si>
    <t>134-0453-002</t>
  </si>
  <si>
    <t>Radio motorola Bacpac</t>
  </si>
  <si>
    <t>134-0454-001</t>
  </si>
  <si>
    <t>Galeria Magelos, s.s.a. de c.v.</t>
  </si>
  <si>
    <t>134-0455-005</t>
  </si>
  <si>
    <t>134-0456-001</t>
  </si>
  <si>
    <t>Conjunto secretarial peninsular caoba negro melami</t>
  </si>
  <si>
    <t>134-0457-001</t>
  </si>
  <si>
    <t>conjunto Secretaria peninsular caoba negro melamin</t>
  </si>
  <si>
    <t>134-0458-002</t>
  </si>
  <si>
    <t>Sillon ejecutivo mod.RE-1301</t>
  </si>
  <si>
    <t>134-0459-001</t>
  </si>
  <si>
    <t>Blackberry 3-g 9300 355891042004876</t>
  </si>
  <si>
    <t>134-0460-004</t>
  </si>
  <si>
    <t>134-0461-003</t>
  </si>
  <si>
    <t>Aire Ventana 1.5 ton. Mirage</t>
  </si>
  <si>
    <t>134-0462-002</t>
  </si>
  <si>
    <t>Teclado para Reloj Biometrico Handpunch hp</t>
  </si>
  <si>
    <t>134-0463-002</t>
  </si>
  <si>
    <t>Tombola con Estructura</t>
  </si>
  <si>
    <t>134-0464-001</t>
  </si>
  <si>
    <t>'4 sillones ejecutivos</t>
  </si>
  <si>
    <t>134-0465-001</t>
  </si>
  <si>
    <t>Silla ejecutiva</t>
  </si>
  <si>
    <t>134-0466-004</t>
  </si>
  <si>
    <t>Central 5 toneladas marca trane operaciones</t>
  </si>
  <si>
    <t>134-0467-004</t>
  </si>
  <si>
    <t>134-0468-006</t>
  </si>
  <si>
    <t>Central 5 toneladas marca trane noticias</t>
  </si>
  <si>
    <t>134-0469-003</t>
  </si>
  <si>
    <t>Minisplit 1.5 tonelada area tecnica</t>
  </si>
  <si>
    <t>134-0470-003</t>
  </si>
  <si>
    <t>Minispli Mirage 2 toneladas</t>
  </si>
  <si>
    <t>134-9999-000</t>
  </si>
  <si>
    <t>135-0000-000</t>
  </si>
  <si>
    <t>135-0012-009</t>
  </si>
  <si>
    <t>Sala dinher tulum</t>
  </si>
  <si>
    <t>135-0013-006</t>
  </si>
  <si>
    <t>Mesa lateral</t>
  </si>
  <si>
    <t>135-0014-001</t>
  </si>
  <si>
    <t>Juego de mesa tvadeo</t>
  </si>
  <si>
    <t>135-0015-004</t>
  </si>
  <si>
    <t>Televisor sony</t>
  </si>
  <si>
    <t>135-0016-006</t>
  </si>
  <si>
    <t>Videocasetera toshiba</t>
  </si>
  <si>
    <t>135-0024-002</t>
  </si>
  <si>
    <t>Hidrolavadora Karcher seri 420242</t>
  </si>
  <si>
    <t>135-0120-002</t>
  </si>
  <si>
    <t>Tanque negro de 6000 lts.</t>
  </si>
  <si>
    <t>135-0191-000</t>
  </si>
  <si>
    <t>Motor reja principal</t>
  </si>
  <si>
    <t>135-0196-002</t>
  </si>
  <si>
    <t>Bomba Hidroneumatica</t>
  </si>
  <si>
    <t>135-0197-003</t>
  </si>
  <si>
    <t>Estacion Metereologica</t>
  </si>
  <si>
    <t>135-0198-002</t>
  </si>
  <si>
    <t>Motobomba jet aquapak fix 10E HP</t>
  </si>
  <si>
    <t>135-0199-005</t>
  </si>
  <si>
    <t>Anuncio luminoso tipo gabinete 2 caras</t>
  </si>
  <si>
    <t>135-0200-001</t>
  </si>
  <si>
    <t>Camara Digital Sony dsc-w570</t>
  </si>
  <si>
    <t>135-9999-000</t>
  </si>
  <si>
    <t>136-0000-000</t>
  </si>
  <si>
    <t>DEPOSITO EN GARANTIA</t>
  </si>
  <si>
    <t>136-0001-000</t>
  </si>
  <si>
    <t>C.F.E. Caborca</t>
  </si>
  <si>
    <t>136-0002-000</t>
  </si>
  <si>
    <t>Inmobiliaria unidifusion</t>
  </si>
  <si>
    <t>136-0003-000</t>
  </si>
  <si>
    <t>Martin Adan Pedraza Tirado</t>
  </si>
  <si>
    <t>136-0004-000</t>
  </si>
  <si>
    <t>Francisco Romero Mendez</t>
  </si>
  <si>
    <t>136-0006-000</t>
  </si>
  <si>
    <t>ASLO Rentas, S.A. de C.V.</t>
  </si>
  <si>
    <t>136-0007-000</t>
  </si>
  <si>
    <t>C.F.E.  Cerro cabaña cd.Obregon</t>
  </si>
  <si>
    <t>138-0000-000</t>
  </si>
  <si>
    <t>138-0012-000</t>
  </si>
  <si>
    <t>Ford</t>
  </si>
  <si>
    <t>138-0016-000</t>
  </si>
  <si>
    <t>Van 1997</t>
  </si>
  <si>
    <t>138-0019-000</t>
  </si>
  <si>
    <t>Pickup 1997</t>
  </si>
  <si>
    <t>138-0024-000</t>
  </si>
  <si>
    <t>Vw Sedan 1994</t>
  </si>
  <si>
    <t>138-0044-009</t>
  </si>
  <si>
    <t>Vw sedan 2002 3 VWSIAIB52M912289</t>
  </si>
  <si>
    <t>138-0046-009</t>
  </si>
  <si>
    <t>VW sedan 2002 3 VWSIAIB52M912325</t>
  </si>
  <si>
    <t>138-0049-009</t>
  </si>
  <si>
    <t>Eurovan 2003 WV2RJ07083H005514</t>
  </si>
  <si>
    <t>138-0052-009</t>
  </si>
  <si>
    <t>ECosport 2004 9bfut35f248596412</t>
  </si>
  <si>
    <t>138-0054-000</t>
  </si>
  <si>
    <t>Crossfox std 5 ptas s/9BWLB45Z7B40</t>
  </si>
  <si>
    <t>138-0055-000</t>
  </si>
  <si>
    <t>Crossfox 2009 Serie 9BWLB45Z94110978</t>
  </si>
  <si>
    <t>138-0056-000</t>
  </si>
  <si>
    <t>Crossfox 2009 contrato 50671532</t>
  </si>
  <si>
    <t>139-0000-000</t>
  </si>
  <si>
    <t>139-0030-000</t>
  </si>
  <si>
    <t>Monitor SVGA 17 401MXTC084589</t>
  </si>
  <si>
    <t>139-0074-006</t>
  </si>
  <si>
    <t>Laptop hp nx-9005 (Direccion)</t>
  </si>
  <si>
    <t>139-0075-009</t>
  </si>
  <si>
    <t>Worktation dell precision</t>
  </si>
  <si>
    <t>139-0076-002</t>
  </si>
  <si>
    <t>Quemador dvd</t>
  </si>
  <si>
    <t>139-0077-009</t>
  </si>
  <si>
    <t>Switch delink</t>
  </si>
  <si>
    <t>139-0078-002</t>
  </si>
  <si>
    <t>Teclado Laptop HP</t>
  </si>
  <si>
    <t>139-0079-003</t>
  </si>
  <si>
    <t>Computadora armada pentium NL650439</t>
  </si>
  <si>
    <t>139-0080-003</t>
  </si>
  <si>
    <t>Computadora armada pentium NL650437</t>
  </si>
  <si>
    <t>139-0081-009</t>
  </si>
  <si>
    <t>Latitude X1 Pentium M 733  (1.10GHz)12.1WXGA Spani</t>
  </si>
  <si>
    <t>139-0082-009</t>
  </si>
  <si>
    <t>Procesador Intel celeron 2.53 GH2</t>
  </si>
  <si>
    <t>139-0083-002</t>
  </si>
  <si>
    <t>Mother Boafd adrock 775165G</t>
  </si>
  <si>
    <t>139-0084-009</t>
  </si>
  <si>
    <t>Disco duro 80GB IDE ws</t>
  </si>
  <si>
    <t>139-0085-008</t>
  </si>
  <si>
    <t>Memoria ram ddr pc2106 126mb</t>
  </si>
  <si>
    <t>139-0086-003</t>
  </si>
  <si>
    <t>139-0087-009</t>
  </si>
  <si>
    <t>Grabadora de cd lg negra</t>
  </si>
  <si>
    <t>139-0088-009</t>
  </si>
  <si>
    <t>Gabinete negro milan yukonstka</t>
  </si>
  <si>
    <t>139-0089-006</t>
  </si>
  <si>
    <t>Monitor samsung 17027 dpi negro</t>
  </si>
  <si>
    <t>139-0090-007</t>
  </si>
  <si>
    <t>Teclado multimedia negro</t>
  </si>
  <si>
    <t>139-0091-001</t>
  </si>
  <si>
    <t>Mouse optico ultraconfort usb</t>
  </si>
  <si>
    <t>139-0092-002</t>
  </si>
  <si>
    <t>Bocinas 200 wats dmpo</t>
  </si>
  <si>
    <t>139-0093-009</t>
  </si>
  <si>
    <t>Impresora hp deskjet 1360</t>
  </si>
  <si>
    <t>139-0094-006</t>
  </si>
  <si>
    <t>Regulador tde pronet 100 w 4 contactos</t>
  </si>
  <si>
    <t>139-0095-001</t>
  </si>
  <si>
    <t>Monitor acer lcd 17" pantalla plana</t>
  </si>
  <si>
    <t>139-0096-004</t>
  </si>
  <si>
    <t>Impresora Multifuncional Deskjet 3050</t>
  </si>
  <si>
    <t>139-0101-006</t>
  </si>
  <si>
    <t>Impresora hp mod.640c</t>
  </si>
  <si>
    <t>139-0102-009</t>
  </si>
  <si>
    <t>Monitor tatung 15</t>
  </si>
  <si>
    <t>139-0103-007</t>
  </si>
  <si>
    <t>CPU Lanix celeron</t>
  </si>
  <si>
    <t>139-0104-002</t>
  </si>
  <si>
    <t>Computadora pentium</t>
  </si>
  <si>
    <t>139-0105-009</t>
  </si>
  <si>
    <t>139-0106-005</t>
  </si>
  <si>
    <t>139-0107-004</t>
  </si>
  <si>
    <t>Monitor sansung 15</t>
  </si>
  <si>
    <t>139-0108-005</t>
  </si>
  <si>
    <t>139-0111-009</t>
  </si>
  <si>
    <t>Impresora epson FX2180</t>
  </si>
  <si>
    <t>139-0112-002</t>
  </si>
  <si>
    <t>CPU Lanix 00301088757</t>
  </si>
  <si>
    <t>139-0113-006</t>
  </si>
  <si>
    <t>CPU Lanix 00301088758</t>
  </si>
  <si>
    <t>139-0114-006</t>
  </si>
  <si>
    <t>CPU Lanix 00210072043</t>
  </si>
  <si>
    <t>139-0115-004</t>
  </si>
  <si>
    <t>CPU Lanix 00211074210</t>
  </si>
  <si>
    <t>139-0116-004</t>
  </si>
  <si>
    <t>CPU Lanix 00211074237</t>
  </si>
  <si>
    <t>139-0117-002</t>
  </si>
  <si>
    <t>CPU Lanix 00211074272</t>
  </si>
  <si>
    <t>139-0118-006</t>
  </si>
  <si>
    <t>CPU Lanix 00211074183</t>
  </si>
  <si>
    <t>139-0119-006</t>
  </si>
  <si>
    <t>CPU Lanix 00211074214</t>
  </si>
  <si>
    <t>139-0120-004</t>
  </si>
  <si>
    <t>CPU Lanix 00211074262</t>
  </si>
  <si>
    <t>139-0121-006</t>
  </si>
  <si>
    <t>CPU Lanix 00211074279</t>
  </si>
  <si>
    <t>139-0122-003</t>
  </si>
  <si>
    <t>CPU Lnix 00211074203</t>
  </si>
  <si>
    <t>139-0123-007</t>
  </si>
  <si>
    <t>CPU Lanix 00211074215</t>
  </si>
  <si>
    <t>139-0124-002</t>
  </si>
  <si>
    <t>CPU Lanix 00211074264</t>
  </si>
  <si>
    <t>139-0125-004</t>
  </si>
  <si>
    <t>CPU Lanix 00211074208</t>
  </si>
  <si>
    <t>139-0126-002</t>
  </si>
  <si>
    <t>CPU Lanix 00211074216</t>
  </si>
  <si>
    <t>139-0127-002</t>
  </si>
  <si>
    <t>CPU Lanix 00211074266</t>
  </si>
  <si>
    <t>139-0128-003</t>
  </si>
  <si>
    <t>CPU Lanix 00211074209</t>
  </si>
  <si>
    <t>139-0129-003</t>
  </si>
  <si>
    <t>CPU Lanix 00211074230</t>
  </si>
  <si>
    <t>139-0130-003</t>
  </si>
  <si>
    <t>CPU Lanix 00211074268</t>
  </si>
  <si>
    <t>139-0131-002</t>
  </si>
  <si>
    <t>Monitor 15 109MX00633</t>
  </si>
  <si>
    <t>139-0132-006</t>
  </si>
  <si>
    <t>Monitor 15 201MX02767</t>
  </si>
  <si>
    <t>139-0133-002</t>
  </si>
  <si>
    <t>Monitor 15 208MX01605</t>
  </si>
  <si>
    <t>139-0134-006</t>
  </si>
  <si>
    <t>Monitor 15 209MX05083</t>
  </si>
  <si>
    <t>139-0135-004</t>
  </si>
  <si>
    <t>Monitor 15 110MX04441</t>
  </si>
  <si>
    <t>139-0136-003</t>
  </si>
  <si>
    <t>Monitor 15 201MX03774</t>
  </si>
  <si>
    <t>139-0137-002</t>
  </si>
  <si>
    <t>Monitor 15 208MX01609</t>
  </si>
  <si>
    <t>139-0138-006</t>
  </si>
  <si>
    <t>Monitor 15 209MX05106</t>
  </si>
  <si>
    <t>139-0139-002</t>
  </si>
  <si>
    <t>Monitor 15 201MX01832</t>
  </si>
  <si>
    <t>139-0140-006</t>
  </si>
  <si>
    <t>Monitor 15 201MX05742</t>
  </si>
  <si>
    <t>139-0141-006</t>
  </si>
  <si>
    <t>Monitor 15 208MX02882</t>
  </si>
  <si>
    <t>139-0142-003</t>
  </si>
  <si>
    <t>Monitor 15 209MX05232</t>
  </si>
  <si>
    <t>139-0143-003</t>
  </si>
  <si>
    <t>Monitor 15 201MX02201</t>
  </si>
  <si>
    <t>139-0144-005</t>
  </si>
  <si>
    <t>Monitor 15 201MX06773</t>
  </si>
  <si>
    <t>139-0145-002</t>
  </si>
  <si>
    <t>Monitor 15 209MX04538</t>
  </si>
  <si>
    <t>139-0146-002</t>
  </si>
  <si>
    <t>Monitor 15 209MX31019</t>
  </si>
  <si>
    <t>139-0147-004</t>
  </si>
  <si>
    <t>Monitor 15 201MX2497</t>
  </si>
  <si>
    <t>139-0148-002</t>
  </si>
  <si>
    <t>Monitor 15 207MX00661</t>
  </si>
  <si>
    <t>139-0149-006</t>
  </si>
  <si>
    <t>Monitor 15 209MX05053</t>
  </si>
  <si>
    <t>139-0150-002</t>
  </si>
  <si>
    <t>CPU Lanix 00302089531</t>
  </si>
  <si>
    <t>139-0151-002</t>
  </si>
  <si>
    <t>CPU Lanix 00302089532</t>
  </si>
  <si>
    <t>139-0152-005</t>
  </si>
  <si>
    <t>CPU Lanix 00302089533</t>
  </si>
  <si>
    <t>139-0153-005</t>
  </si>
  <si>
    <t>Monitor 17 212MX13406</t>
  </si>
  <si>
    <t>139-0154-003</t>
  </si>
  <si>
    <t>Monitor 17 212MX13409</t>
  </si>
  <si>
    <t>139-0155-003</t>
  </si>
  <si>
    <t>Monitor 17 212MX13410</t>
  </si>
  <si>
    <t>139-0160-006</t>
  </si>
  <si>
    <t>Monitor 15 401MXTC07313</t>
  </si>
  <si>
    <t>139-0161-002</t>
  </si>
  <si>
    <t>Monitor 17 401MXSK08654</t>
  </si>
  <si>
    <t>139-0162-005</t>
  </si>
  <si>
    <t>Monitor 17 401MXDM04938</t>
  </si>
  <si>
    <t>139-0163-007</t>
  </si>
  <si>
    <t>Monitor 17 401MXVW08647</t>
  </si>
  <si>
    <t>139-0164-005</t>
  </si>
  <si>
    <t>Monitor 17 401MXG108655</t>
  </si>
  <si>
    <t>139-0165-008</t>
  </si>
  <si>
    <t>Monitor 17 401MXLS08632</t>
  </si>
  <si>
    <t>139-0166-002</t>
  </si>
  <si>
    <t>Monitor 17 401MXKD08661</t>
  </si>
  <si>
    <t>139-0167-003</t>
  </si>
  <si>
    <t>Monitor 17 401MXMT08635</t>
  </si>
  <si>
    <t>139-0168-002</t>
  </si>
  <si>
    <t>Monitor 17 401MXPH08648</t>
  </si>
  <si>
    <t>139-0169-003</t>
  </si>
  <si>
    <t>CPU Lanix 004011365644</t>
  </si>
  <si>
    <t>139-0170-008</t>
  </si>
  <si>
    <t>CPU Lanix 00401136127</t>
  </si>
  <si>
    <t>139-0171-006</t>
  </si>
  <si>
    <t>CPU Lanix 00401135649</t>
  </si>
  <si>
    <t>139-0172-002</t>
  </si>
  <si>
    <t>CPU Lanix 00401135635</t>
  </si>
  <si>
    <t>139-0173-006</t>
  </si>
  <si>
    <t>CPU Lanix 00401135640</t>
  </si>
  <si>
    <t>139-0174-005</t>
  </si>
  <si>
    <t>CPU Lanix 00401135645</t>
  </si>
  <si>
    <t>139-0175-005</t>
  </si>
  <si>
    <t>CPU Lanix 00401135650</t>
  </si>
  <si>
    <t>139-0176-006</t>
  </si>
  <si>
    <t>CPU Lanix neuron 00309109705</t>
  </si>
  <si>
    <t>139-0177-006</t>
  </si>
  <si>
    <t>CPU Lanix 00401136132</t>
  </si>
  <si>
    <t>139-0178-006</t>
  </si>
  <si>
    <t>CPU Lanix 00401136128</t>
  </si>
  <si>
    <t>139-0179-006</t>
  </si>
  <si>
    <t>CPU Lanix 00401136133</t>
  </si>
  <si>
    <t>139-0180-003</t>
  </si>
  <si>
    <t>CPU Lanix 00401136129</t>
  </si>
  <si>
    <t>139-0181-006</t>
  </si>
  <si>
    <t>CPU Lanix 00401136130</t>
  </si>
  <si>
    <t>139-0182-006</t>
  </si>
  <si>
    <t>CPU Lanix 00401136131</t>
  </si>
  <si>
    <t>139-0183-007</t>
  </si>
  <si>
    <t>Monitor SVGA 401MXCR08752</t>
  </si>
  <si>
    <t>139-0184-005</t>
  </si>
  <si>
    <t>CPU Lanix 00401136399</t>
  </si>
  <si>
    <t>139-0185-005</t>
  </si>
  <si>
    <t>Monitor 17 401MXCR08243</t>
  </si>
  <si>
    <t>139-0186-004</t>
  </si>
  <si>
    <t>Monitor 17 401MXPH08720</t>
  </si>
  <si>
    <t>139-0187-009</t>
  </si>
  <si>
    <t>Monitor 17 401MXTC08489</t>
  </si>
  <si>
    <t>139-0188-006</t>
  </si>
  <si>
    <t>CPU Lanix 00401136538</t>
  </si>
  <si>
    <t>139-0189-006</t>
  </si>
  <si>
    <t>CPU Lanix 00401136539</t>
  </si>
  <si>
    <t>139-0190-006</t>
  </si>
  <si>
    <t>CPU Lanix 00401136540</t>
  </si>
  <si>
    <t>139-0191-006</t>
  </si>
  <si>
    <t>Monitor 15 401MXFV07320</t>
  </si>
  <si>
    <t>139-0192-006</t>
  </si>
  <si>
    <t>Monitor 15 401MXFV07323</t>
  </si>
  <si>
    <t>139-0193-006</t>
  </si>
  <si>
    <t>Monitor 15 401MXKD07317</t>
  </si>
  <si>
    <t>139-0194-009</t>
  </si>
  <si>
    <t>Monitor 15 401MXXG07322</t>
  </si>
  <si>
    <t>139-0195-006</t>
  </si>
  <si>
    <t>Monitor 15 401MXDM07314</t>
  </si>
  <si>
    <t>139-0196-006</t>
  </si>
  <si>
    <t>Monitor 15 401MXGL06327</t>
  </si>
  <si>
    <t>139-0197-009</t>
  </si>
  <si>
    <t>Monitor 15 401MXLS07312</t>
  </si>
  <si>
    <t>139-0198-006</t>
  </si>
  <si>
    <t>Monitor 15 401MXTC06329</t>
  </si>
  <si>
    <t>139-0199-009</t>
  </si>
  <si>
    <t>Monitor 15 401MXYG08026</t>
  </si>
  <si>
    <t>139-0200-003</t>
  </si>
  <si>
    <t>Monitor 15 401MXEZ07316</t>
  </si>
  <si>
    <t>139-0201-006</t>
  </si>
  <si>
    <t>Monitor 15 401MXGL07311</t>
  </si>
  <si>
    <t>139-0202-005</t>
  </si>
  <si>
    <t>Monitor 15 401MXMT06331</t>
  </si>
  <si>
    <t>139-0203-006</t>
  </si>
  <si>
    <t>Monitor 15 401MXEZ07964</t>
  </si>
  <si>
    <t>139-0204-006</t>
  </si>
  <si>
    <t>Monitor 15 401MXIX06364</t>
  </si>
  <si>
    <t>139-0205-002</t>
  </si>
  <si>
    <t>Monitor 15 401MXMT07315</t>
  </si>
  <si>
    <t>139-0206-006</t>
  </si>
  <si>
    <t>Monitor 15 401MXVN07318</t>
  </si>
  <si>
    <t>139-0207-006</t>
  </si>
  <si>
    <t>Monitor 15 401MXEZ07988</t>
  </si>
  <si>
    <t>139-0208-003</t>
  </si>
  <si>
    <t>Monitor 15 401MXIX08044</t>
  </si>
  <si>
    <t>139-0209-006</t>
  </si>
  <si>
    <t>Monitor 15 401MXNU07319</t>
  </si>
  <si>
    <t>139-0210-006</t>
  </si>
  <si>
    <t>Monitor 15 401MXWE07969</t>
  </si>
  <si>
    <t>139-0211-003</t>
  </si>
  <si>
    <t>CPU Lanix neuron 00401136081</t>
  </si>
  <si>
    <t>139-0213-002</t>
  </si>
  <si>
    <t>CPU Lanix 00401135629</t>
  </si>
  <si>
    <t>139-0214-005</t>
  </si>
  <si>
    <t>CPU Lanix 00401135631</t>
  </si>
  <si>
    <t>139-0215-002</t>
  </si>
  <si>
    <t>CPU Lanix 00401135636</t>
  </si>
  <si>
    <t>139-0216-009</t>
  </si>
  <si>
    <t>CPU Lanix 00401135641</t>
  </si>
  <si>
    <t>139-0217-002</t>
  </si>
  <si>
    <t>CPU Lanix 00401135646</t>
  </si>
  <si>
    <t>139-0218-002</t>
  </si>
  <si>
    <t>CPU Lanix 00401135651</t>
  </si>
  <si>
    <t>139-0219-009</t>
  </si>
  <si>
    <t>CPU Lanix 00401135632</t>
  </si>
  <si>
    <t>139-0220-009</t>
  </si>
  <si>
    <t>CPU Lanix 00401135637</t>
  </si>
  <si>
    <t>139-0221-006</t>
  </si>
  <si>
    <t>CPU Lanix 00401135642</t>
  </si>
  <si>
    <t>139-0222-006</t>
  </si>
  <si>
    <t>CPU Lanix 00401135647</t>
  </si>
  <si>
    <t>139-0223-006</t>
  </si>
  <si>
    <t>CPU Lanix 00401135633</t>
  </si>
  <si>
    <t>139-0224-009</t>
  </si>
  <si>
    <t>CPU Lanix 00401135638</t>
  </si>
  <si>
    <t>139-0225-009</t>
  </si>
  <si>
    <t>CPU Lanix 00401135643</t>
  </si>
  <si>
    <t>139-0226-009</t>
  </si>
  <si>
    <t>CPU Lanix 00401135648</t>
  </si>
  <si>
    <t>139-0227-002</t>
  </si>
  <si>
    <t>CPU Lanix 00401135634</t>
  </si>
  <si>
    <t>139-0228-009</t>
  </si>
  <si>
    <t>CPU Lanix 00401135639</t>
  </si>
  <si>
    <t>139-0229-006</t>
  </si>
  <si>
    <t>139-0230-003</t>
  </si>
  <si>
    <t>Impresora multifuncional</t>
  </si>
  <si>
    <t>139-0231-002</t>
  </si>
  <si>
    <t>Impresora hp 1410</t>
  </si>
  <si>
    <t>139-0232-007</t>
  </si>
  <si>
    <t>139-0233-007</t>
  </si>
  <si>
    <t>Comp. Pentium 940 y monitor 17 NL650504</t>
  </si>
  <si>
    <t>139-0234-009</t>
  </si>
  <si>
    <t>Comp. Pentium 970 y monitor 17 NL650506</t>
  </si>
  <si>
    <t>139-0235-009</t>
  </si>
  <si>
    <t>Epson Multifuncional RX700 Lector de Negativos</t>
  </si>
  <si>
    <t>139-0236-009</t>
  </si>
  <si>
    <t>Computadora compaq hp 20207410  serie odcd</t>
  </si>
  <si>
    <t>139-0237-003</t>
  </si>
  <si>
    <t>Computadora compaaq hp20207410 serie odd6</t>
  </si>
  <si>
    <t>139-0238-006</t>
  </si>
  <si>
    <t>Computadora compaq hp20207410 odfs</t>
  </si>
  <si>
    <t>139-0239-003</t>
  </si>
  <si>
    <t>Computadora compaq ho20207410 serie odj2</t>
  </si>
  <si>
    <t>139-0240-005</t>
  </si>
  <si>
    <t>Monitor lcd hp 17" negro/plata serie pwxs</t>
  </si>
  <si>
    <t>139-0241-005</t>
  </si>
  <si>
    <t>Monitor lcd hp 17" negro/plata serie o425</t>
  </si>
  <si>
    <t>139-0242-006</t>
  </si>
  <si>
    <t>Monitor lcd hp 17"negro/plata serie q49j</t>
  </si>
  <si>
    <t>139-0243-006</t>
  </si>
  <si>
    <t>Monitor lcd hp 17" negro plata q49j</t>
  </si>
  <si>
    <t>139-0244-002</t>
  </si>
  <si>
    <t>Disco duro 320 Sata</t>
  </si>
  <si>
    <t>139-0245-002</t>
  </si>
  <si>
    <t>Disco duro 320 sata</t>
  </si>
  <si>
    <t>139-0246-006</t>
  </si>
  <si>
    <t>Disco duro de 1 terabyte</t>
  </si>
  <si>
    <t>139-0247-002</t>
  </si>
  <si>
    <t>Disco duro externo 1TB 37AH180622R</t>
  </si>
  <si>
    <t>139-0248-009</t>
  </si>
  <si>
    <t>Switch 3 com superstack 24p 4226t3c173</t>
  </si>
  <si>
    <t>139-0249-009</t>
  </si>
  <si>
    <t>Switch 3com superstack 24p l3zv84jd88540</t>
  </si>
  <si>
    <t>139-0250-009</t>
  </si>
  <si>
    <t>Switch 3com superstack 24p l3zv84jdaf340</t>
  </si>
  <si>
    <t>139-0251-006</t>
  </si>
  <si>
    <t>DISCO DURO 300GB</t>
  </si>
  <si>
    <t>139-0252-006</t>
  </si>
  <si>
    <t>Disco duro 300gb</t>
  </si>
  <si>
    <t>139-0253-006</t>
  </si>
  <si>
    <t>Disco duro 300 gb</t>
  </si>
  <si>
    <t>139-0254-003</t>
  </si>
  <si>
    <t>LNB Banda C Zinwell model ZCD11B NS43600473</t>
  </si>
  <si>
    <t>139-0255-003</t>
  </si>
  <si>
    <t>Receptor satelital Comtelsat mod.ir9000 n320061000</t>
  </si>
  <si>
    <t>139-0256-003</t>
  </si>
  <si>
    <t>Receptor satelital Comtelsat ir900 ns200610000082</t>
  </si>
  <si>
    <t>139-0257-006</t>
  </si>
  <si>
    <t>Disco duro serial alta 500mb serie WCAPW3905507</t>
  </si>
  <si>
    <t>139-0258-002</t>
  </si>
  <si>
    <t>Disco duro seria alta 500mb serie WCAPW3905518</t>
  </si>
  <si>
    <t>139-0259-004</t>
  </si>
  <si>
    <t>Disco duro serial alta 500mb WCAPW3933565</t>
  </si>
  <si>
    <t>139-0260-009</t>
  </si>
  <si>
    <t>Monitor acer lcd 19"</t>
  </si>
  <si>
    <t>139-0261-006</t>
  </si>
  <si>
    <t>ETL 49083707320525D4237434</t>
  </si>
  <si>
    <t>139-0262-004</t>
  </si>
  <si>
    <t>Gabinete cpu 6437</t>
  </si>
  <si>
    <t>139-0263-001</t>
  </si>
  <si>
    <t>Gabinete cpu 6215</t>
  </si>
  <si>
    <t>139-0264-002</t>
  </si>
  <si>
    <t>Gabinete cpu 4987</t>
  </si>
  <si>
    <t>139-0265-006</t>
  </si>
  <si>
    <t>Gabinete cpu 5933</t>
  </si>
  <si>
    <t>139-0266-005</t>
  </si>
  <si>
    <t>Gabinete cpu 5283</t>
  </si>
  <si>
    <t>139-0267-009</t>
  </si>
  <si>
    <t>Gabinete cpu 4049</t>
  </si>
  <si>
    <t>139-0268-002</t>
  </si>
  <si>
    <t>Monitor samsung 17" lcd 21258</t>
  </si>
  <si>
    <t>139-0269-009</t>
  </si>
  <si>
    <t>Monitor samsung 17"lcd 10758</t>
  </si>
  <si>
    <t>139-0271-006</t>
  </si>
  <si>
    <t>Monito samsung 17" lcd 102797</t>
  </si>
  <si>
    <t>139-0272-006</t>
  </si>
  <si>
    <t>Monitor samsung 17" lcd 21601</t>
  </si>
  <si>
    <t>139-0273-006</t>
  </si>
  <si>
    <t>Monitor samsung 17" lcd 10640</t>
  </si>
  <si>
    <t>139-0274-008</t>
  </si>
  <si>
    <t>Gabinete nitrox cpu 2994</t>
  </si>
  <si>
    <t>139-0275-006</t>
  </si>
  <si>
    <t>Gabinete nitros cpu 29645</t>
  </si>
  <si>
    <t>139-0276-002</t>
  </si>
  <si>
    <t>Gabinete nitrox cpu 41520</t>
  </si>
  <si>
    <t>139-0277-008</t>
  </si>
  <si>
    <t>Monitor acer al1916w 14bd6341</t>
  </si>
  <si>
    <t>139-0278-002</t>
  </si>
  <si>
    <t>Monitor acer al1916w 006a96341</t>
  </si>
  <si>
    <t>139-0279-006</t>
  </si>
  <si>
    <t>Monitor acer al1916w 005ce6341</t>
  </si>
  <si>
    <t>139-0280-009</t>
  </si>
  <si>
    <t>Gabinete nitrox cpu 29624</t>
  </si>
  <si>
    <t>139-0281-002</t>
  </si>
  <si>
    <t>Monitor acer al1916w 00d2b6341</t>
  </si>
  <si>
    <t>139-0282-009</t>
  </si>
  <si>
    <t>Proyector sony</t>
  </si>
  <si>
    <t>139-0283-006</t>
  </si>
  <si>
    <t>Nobreak apc smart ups 1500va 120v 2553</t>
  </si>
  <si>
    <t>139-0285-006</t>
  </si>
  <si>
    <t>Nobreak apc smart ups 1500va 120v 2436</t>
  </si>
  <si>
    <t>139-0286-006</t>
  </si>
  <si>
    <t>Disco duro serial alta 500 mb wcapw3525430</t>
  </si>
  <si>
    <t>139-0287-002</t>
  </si>
  <si>
    <t>Disco duro serial alta 500mb wcapw3906874</t>
  </si>
  <si>
    <t>139-0288-008</t>
  </si>
  <si>
    <t>Monitor Acer lcd 19 etl52091417280135d6341</t>
  </si>
  <si>
    <t>139-0290-002</t>
  </si>
  <si>
    <t>Disco duro serial ata500mb wca981512489</t>
  </si>
  <si>
    <t>139-0291-002</t>
  </si>
  <si>
    <t>Disco duro serial ata 500mb wca981748165</t>
  </si>
  <si>
    <t>139-0292-006</t>
  </si>
  <si>
    <t>motherboard intel dp35dp ddr2btdp72000243</t>
  </si>
  <si>
    <t>139-0293-006</t>
  </si>
  <si>
    <t>Procesador intel core 2 duo e6550l726a424</t>
  </si>
  <si>
    <t>139-0294-002</t>
  </si>
  <si>
    <t>Disco duro serial ata 500mb wcas81935060</t>
  </si>
  <si>
    <t>139-0295-002</t>
  </si>
  <si>
    <t>Disco duro serial ata 500 mb wcapw5708202</t>
  </si>
  <si>
    <t>139-0296-002</t>
  </si>
  <si>
    <t>Disco duro s-ata 500 gb wcapw 5786559</t>
  </si>
  <si>
    <t>139-0297-002</t>
  </si>
  <si>
    <t>Disco duro s-ata 500 gb wcapw 5786950</t>
  </si>
  <si>
    <t>139-0298-002</t>
  </si>
  <si>
    <t>Disco duro s-ata 500 gb wcapw5790592</t>
  </si>
  <si>
    <t>139-0299-002</t>
  </si>
  <si>
    <t>Disco duro s-ata 500 gb wcapw5791661</t>
  </si>
  <si>
    <t>139-0300-002</t>
  </si>
  <si>
    <t>Disco duro s-ata 500 gb wcapw 5799758</t>
  </si>
  <si>
    <t>139-0301-000</t>
  </si>
  <si>
    <t>Disco duro s-ata wcapw 5728369</t>
  </si>
  <si>
    <t>139-0302-000</t>
  </si>
  <si>
    <t>Disco duro s ata wcapw 5791809</t>
  </si>
  <si>
    <t>139-0303-000</t>
  </si>
  <si>
    <t>Disco duro s-ata wcapw 5728515</t>
  </si>
  <si>
    <t>139-0304-000</t>
  </si>
  <si>
    <t>Disco duro s-ata wcapw 5799579</t>
  </si>
  <si>
    <t>139-0305-000</t>
  </si>
  <si>
    <t>Disco duro s-ata wcapw 5790801</t>
  </si>
  <si>
    <t>139-0306-000</t>
  </si>
  <si>
    <t>Disco duro s-ata wcapw 5791277</t>
  </si>
  <si>
    <t>139-0307-000</t>
  </si>
  <si>
    <t>Disco duro s-ata wcapw 5791747</t>
  </si>
  <si>
    <t>139-0308-000</t>
  </si>
  <si>
    <t>Disco duro s-ata wcapw 584512052</t>
  </si>
  <si>
    <t>139-0309-000</t>
  </si>
  <si>
    <t>Disco duro s-ata wcapw 584892116</t>
  </si>
  <si>
    <t>139-0310-000</t>
  </si>
  <si>
    <t>Disco duro s-ata wcapw 584693336</t>
  </si>
  <si>
    <t>139-0311-000</t>
  </si>
  <si>
    <t>Bracket 4 u Montable en pared</t>
  </si>
  <si>
    <t>139-0312-000</t>
  </si>
  <si>
    <t>Serie fg822860f20</t>
  </si>
  <si>
    <t>139-0313-000</t>
  </si>
  <si>
    <t>Disco duro ide 500gb wcas85704846</t>
  </si>
  <si>
    <t>139-0314-000</t>
  </si>
  <si>
    <t>Monitor tv arion lcd 19" c9nw735v0363</t>
  </si>
  <si>
    <t>139-0315-000</t>
  </si>
  <si>
    <t>Disco duro s-ata 500GB WD 16MB CA SOMUJFWQ280437</t>
  </si>
  <si>
    <t>139-0316-000</t>
  </si>
  <si>
    <t>Disco duro s-ata 500GB WD 16MB CA SOMUJFWQ2804440</t>
  </si>
  <si>
    <t>139-0317-000</t>
  </si>
  <si>
    <t>Disco duro s-ata 500 GB WD 16MB  CA SOMUJFWQ280450</t>
  </si>
  <si>
    <t>139-0318-000</t>
  </si>
  <si>
    <t>Disco duro s-ata  500GB WD 16MB CA SOMUJFWQ280452</t>
  </si>
  <si>
    <t>139-0319-000</t>
  </si>
  <si>
    <t>Disco duro s-ata 500gb serie wcasu2134316</t>
  </si>
  <si>
    <t>139-0320-000</t>
  </si>
  <si>
    <t>Disco duro s-ata 500gb serie wcasu2149901</t>
  </si>
  <si>
    <t>139-0321-000</t>
  </si>
  <si>
    <t>Disco duro hitachi 500gb serie r42m7rpk</t>
  </si>
  <si>
    <t>139-0322-000</t>
  </si>
  <si>
    <t>Disco duro hitachi 500gb r42msssk</t>
  </si>
  <si>
    <t>139-0323-000</t>
  </si>
  <si>
    <t>Disco duro hitachi 500gb serie r4dww4bl</t>
  </si>
  <si>
    <t>139-0324-000</t>
  </si>
  <si>
    <t>Impresora epson lx300 S/GB04233774</t>
  </si>
  <si>
    <t>139-0325-000</t>
  </si>
  <si>
    <t>Impresora Multif.lexmark S/06460373084</t>
  </si>
  <si>
    <t>139-0326-000</t>
  </si>
  <si>
    <t>Nobreak Micro sr 800vs sola basic</t>
  </si>
  <si>
    <t>139-0327-000</t>
  </si>
  <si>
    <t>Motherboar intel m/DP35DP S/ BTDP746002YA</t>
  </si>
  <si>
    <t>139-0329-000</t>
  </si>
  <si>
    <t>Computadora armada BEPM 806</t>
  </si>
  <si>
    <t>139-0330-000</t>
  </si>
  <si>
    <t>Computadora armada BEPM807</t>
  </si>
  <si>
    <t>139-0331-000</t>
  </si>
  <si>
    <t>Computadora armadas BEMP308</t>
  </si>
  <si>
    <t>139-0332-000</t>
  </si>
  <si>
    <t>Computadora armada BEPM809</t>
  </si>
  <si>
    <t>139-0333-000</t>
  </si>
  <si>
    <t>Computadora armada BEPM810</t>
  </si>
  <si>
    <t>139-0334-000</t>
  </si>
  <si>
    <t>Computadora armada BEPM811</t>
  </si>
  <si>
    <t>139-0335-000</t>
  </si>
  <si>
    <t>Computadora armada BEPM812</t>
  </si>
  <si>
    <t>139-0336-000</t>
  </si>
  <si>
    <t>Computadora armada BEPM813</t>
  </si>
  <si>
    <t>139-0337-000</t>
  </si>
  <si>
    <t>Computadora armada BEPM814</t>
  </si>
  <si>
    <t>139-0338-000</t>
  </si>
  <si>
    <t>Computadora armada BEPM815</t>
  </si>
  <si>
    <t>139-0339-000</t>
  </si>
  <si>
    <t>Computadora armada BEPM816</t>
  </si>
  <si>
    <t>139-0340-000</t>
  </si>
  <si>
    <t>Computadora armada BEPM817</t>
  </si>
  <si>
    <t>139-0341-000</t>
  </si>
  <si>
    <t>Computadora armada BEPM818</t>
  </si>
  <si>
    <t>139-0342-000</t>
  </si>
  <si>
    <t>Computadora armada BENM709</t>
  </si>
  <si>
    <t>139-0343-000</t>
  </si>
  <si>
    <t>Computadora armada BENM710</t>
  </si>
  <si>
    <t>139-0344-000</t>
  </si>
  <si>
    <t>Disco duro Hitachi R42KZXSK</t>
  </si>
  <si>
    <t>139-0345-000</t>
  </si>
  <si>
    <t>Disco duro Hitachi R42MDRHK</t>
  </si>
  <si>
    <t>139-0346-000</t>
  </si>
  <si>
    <t>Disco duro Hitachi R42MNT5K</t>
  </si>
  <si>
    <t>139-0347-000</t>
  </si>
  <si>
    <t>Disco duro Hitachi R42MSMEK</t>
  </si>
  <si>
    <t>139-0348-000</t>
  </si>
  <si>
    <t>Disco duro Hitachi R4DW86DL</t>
  </si>
  <si>
    <t>139-0349-000</t>
  </si>
  <si>
    <t>Conver. adaptador d/comp 1121.74 pvp</t>
  </si>
  <si>
    <t>139-0350-000</t>
  </si>
  <si>
    <t>139-0351-000</t>
  </si>
  <si>
    <t>Conver.adaptador d/comp. 1121.74 pvp</t>
  </si>
  <si>
    <t>139-0352-000</t>
  </si>
  <si>
    <t>Monitor tv arion LCD 19" C9NW735V0694</t>
  </si>
  <si>
    <t>139-0353-000</t>
  </si>
  <si>
    <t>Monitor tv arion lcd 19" C9NW737V080</t>
  </si>
  <si>
    <t>139-0354-000</t>
  </si>
  <si>
    <t>Monitor tv arion lcd 19" Z9NW814V0072</t>
  </si>
  <si>
    <t>139-0355-000</t>
  </si>
  <si>
    <t>Monitor tv arion lcd 19" Z9WM814V0077</t>
  </si>
  <si>
    <t>139-0356-004</t>
  </si>
  <si>
    <t>Monitor arion lcd/tv19 z9nw814v0911</t>
  </si>
  <si>
    <t>139-0357-004</t>
  </si>
  <si>
    <t>Monitor arion lcd/tv z9nw814v0988</t>
  </si>
  <si>
    <t>139-0358-004</t>
  </si>
  <si>
    <t>Monitor arion lcd/tv 19" z9nw814v0993</t>
  </si>
  <si>
    <t>139-0359-004</t>
  </si>
  <si>
    <t>Monitor arion lcd/tv 19" z9nw814v1021</t>
  </si>
  <si>
    <t>139-0360-006</t>
  </si>
  <si>
    <t>Disco duro 1 tb</t>
  </si>
  <si>
    <t>139-0361-006</t>
  </si>
  <si>
    <t>139-0362-003</t>
  </si>
  <si>
    <t>Sonicwall sn 3500 network securiti serie 0017c5118</t>
  </si>
  <si>
    <t>139-0363-003</t>
  </si>
  <si>
    <t>Sonicwall comprehensive gateway suite p/nsa 3500</t>
  </si>
  <si>
    <t>139-0364-006</t>
  </si>
  <si>
    <t>Disco duro serial ATA WCADU2734190</t>
  </si>
  <si>
    <t>139-0365-005</t>
  </si>
  <si>
    <t>139-0366-004</t>
  </si>
  <si>
    <t>139-0367-004</t>
  </si>
  <si>
    <t>139-0368-006</t>
  </si>
  <si>
    <t>139-0369-006</t>
  </si>
  <si>
    <t>139-0370-006</t>
  </si>
  <si>
    <t>Disco duro wcas82598635</t>
  </si>
  <si>
    <t>139-0371-006</t>
  </si>
  <si>
    <t>Disco duro western 500 gb s/wmasy4436068</t>
  </si>
  <si>
    <t>139-0372-006</t>
  </si>
  <si>
    <t xml:space="preserve">Disco duro </t>
  </si>
  <si>
    <t>139-0373-006</t>
  </si>
  <si>
    <t>139-0374-004</t>
  </si>
  <si>
    <t>Disco duro</t>
  </si>
  <si>
    <t>139-0375-004</t>
  </si>
  <si>
    <t>139-0376-004</t>
  </si>
  <si>
    <t>139-0377-006</t>
  </si>
  <si>
    <t>139-0378-006</t>
  </si>
  <si>
    <t>139-0379-006</t>
  </si>
  <si>
    <t>139-0380-004</t>
  </si>
  <si>
    <t>139-0381-003</t>
  </si>
  <si>
    <t>139-0381-007</t>
  </si>
  <si>
    <t>Computadora Armada</t>
  </si>
  <si>
    <t>139-0382-004</t>
  </si>
  <si>
    <t>Disco duro serial ata 500mg s/SQW8DVW7</t>
  </si>
  <si>
    <t>139-0383-004</t>
  </si>
  <si>
    <t xml:space="preserve">ITB Drive wd </t>
  </si>
  <si>
    <t>139-0384-006</t>
  </si>
  <si>
    <t>ITB Drive wd</t>
  </si>
  <si>
    <t>139-0385-006</t>
  </si>
  <si>
    <t>139-0387-006</t>
  </si>
  <si>
    <t>Employee monitor 3 user</t>
  </si>
  <si>
    <t>139-0388-006</t>
  </si>
  <si>
    <t>139-0389-006</t>
  </si>
  <si>
    <t>139-0390-004</t>
  </si>
  <si>
    <t>139-0391-002</t>
  </si>
  <si>
    <t>139-0392-003</t>
  </si>
  <si>
    <t>Computadora multicomp (sistemas)</t>
  </si>
  <si>
    <t>139-0393-006</t>
  </si>
  <si>
    <t>Disco duro (noticias)</t>
  </si>
  <si>
    <t>139-0394-006</t>
  </si>
  <si>
    <t>139-0395-004</t>
  </si>
  <si>
    <t>Disco duro (operaciones)</t>
  </si>
  <si>
    <t>139-0396-006</t>
  </si>
  <si>
    <t>Laptop (LAPPAVDV5-1) 218541 (Noticias)</t>
  </si>
  <si>
    <t>139-0397-006</t>
  </si>
  <si>
    <t>Disco duro (Noticias)</t>
  </si>
  <si>
    <t>139-0398-006</t>
  </si>
  <si>
    <t>139-0399-004</t>
  </si>
  <si>
    <t>Disco duro (operacion)</t>
  </si>
  <si>
    <t>139-0400-003</t>
  </si>
  <si>
    <t>Fuente Universal laptop</t>
  </si>
  <si>
    <t>139-0401-006</t>
  </si>
  <si>
    <t>139-0402-004</t>
  </si>
  <si>
    <t>Disco duro (Operaciones)</t>
  </si>
  <si>
    <t>139-0403-006</t>
  </si>
  <si>
    <t>139-0404-006</t>
  </si>
  <si>
    <t>139-0405-006</t>
  </si>
  <si>
    <t>Gabinete ATX Negro SPIMD168B negro/plata</t>
  </si>
  <si>
    <t>139-0406-003</t>
  </si>
  <si>
    <t>Monitor serie 0919344</t>
  </si>
  <si>
    <t>139-0407-006</t>
  </si>
  <si>
    <t>139-0408-006</t>
  </si>
  <si>
    <t>139-0409-006</t>
  </si>
  <si>
    <t>139-0410-006</t>
  </si>
  <si>
    <t>139-0411-006</t>
  </si>
  <si>
    <t>139-0412-006</t>
  </si>
  <si>
    <t>139-0413-006</t>
  </si>
  <si>
    <t>139-0414-006</t>
  </si>
  <si>
    <t>139-0415-006</t>
  </si>
  <si>
    <t>139-0416-006</t>
  </si>
  <si>
    <t>139-0417-006</t>
  </si>
  <si>
    <t>139-0418-004</t>
  </si>
  <si>
    <t>Disco duro 6VM09TRH</t>
  </si>
  <si>
    <t>139-0419-004</t>
  </si>
  <si>
    <t>Disco Duro 6VM09TRH</t>
  </si>
  <si>
    <t>139-0420-006</t>
  </si>
  <si>
    <t>Disco Duro 6VM0AC5G</t>
  </si>
  <si>
    <t>139-0421-006</t>
  </si>
  <si>
    <t>Disco Duro 6VM0BSEO</t>
  </si>
  <si>
    <t>139-0422-006</t>
  </si>
  <si>
    <t>Disco Duro 6VMOSEDA</t>
  </si>
  <si>
    <t>139-0423-006</t>
  </si>
  <si>
    <t>Disco Duro 6VM0AQKB</t>
  </si>
  <si>
    <t>139-0424-006</t>
  </si>
  <si>
    <t>Disco Duro 6VM0DF10</t>
  </si>
  <si>
    <t>139-0425-006</t>
  </si>
  <si>
    <t>Disco Duro 6VMO69DY</t>
  </si>
  <si>
    <t>139-0426-006</t>
  </si>
  <si>
    <t>Disco Duro 6VM0B9GB</t>
  </si>
  <si>
    <t>139-0427-006</t>
  </si>
  <si>
    <t>Disco Duro 6VM0DGS8</t>
  </si>
  <si>
    <t>139-0428-006</t>
  </si>
  <si>
    <t>Disco duro Serie 6VW0BAGE</t>
  </si>
  <si>
    <t>139-0429-006</t>
  </si>
  <si>
    <t>Disco duro serie 6VWOGS8</t>
  </si>
  <si>
    <t>139-0430-006</t>
  </si>
  <si>
    <t>139-0431-006</t>
  </si>
  <si>
    <t>139-0432-006</t>
  </si>
  <si>
    <t>Disco Duro Simpletech</t>
  </si>
  <si>
    <t>139-0433-002</t>
  </si>
  <si>
    <t>Pantalla LG 27" plama</t>
  </si>
  <si>
    <t>139-0434-002</t>
  </si>
  <si>
    <t>Teclado Leser Inalambrico</t>
  </si>
  <si>
    <t>139-0436-006</t>
  </si>
  <si>
    <t>Disco duro my book</t>
  </si>
  <si>
    <t>139-0437-006</t>
  </si>
  <si>
    <t>139-0438-006</t>
  </si>
  <si>
    <t>139-0439-006</t>
  </si>
  <si>
    <t>Disco Duro My Book</t>
  </si>
  <si>
    <t>139-0440-002</t>
  </si>
  <si>
    <t>Servidor HP ML 110G5 pentium MX29490142</t>
  </si>
  <si>
    <t>139-0441-002</t>
  </si>
  <si>
    <t>Notebook SCNU9354TSV</t>
  </si>
  <si>
    <t>139-0442-003</t>
  </si>
  <si>
    <t>Notebook 49221B91D1601</t>
  </si>
  <si>
    <t>139-0443-003</t>
  </si>
  <si>
    <t>Computadora intel DG41RQ2 GB 160</t>
  </si>
  <si>
    <t>139-0449-003</t>
  </si>
  <si>
    <t>Gabinete North System Mod. Optimax</t>
  </si>
  <si>
    <t>139-0450-003</t>
  </si>
  <si>
    <t>Gabinete north System Modelo optimax</t>
  </si>
  <si>
    <t>139-0451-004</t>
  </si>
  <si>
    <t>Monitor BENQ 18.5 IN LCD</t>
  </si>
  <si>
    <t>139-0452-004</t>
  </si>
  <si>
    <t>Disco duro EXT 1TB USB iomega</t>
  </si>
  <si>
    <t>139-0453-003</t>
  </si>
  <si>
    <t>139-0454-004</t>
  </si>
  <si>
    <t>139-0455-004</t>
  </si>
  <si>
    <t>Disco duro ext 1 tb usb iomega</t>
  </si>
  <si>
    <t>139-0456-004</t>
  </si>
  <si>
    <t>Disco duro ext 1tb usb iomega</t>
  </si>
  <si>
    <t>139-0457-004</t>
  </si>
  <si>
    <t>139-0458-004</t>
  </si>
  <si>
    <t>139-0459-003</t>
  </si>
  <si>
    <t>Monitor BENQ 18.5 in lcd</t>
  </si>
  <si>
    <t>139-0460-004</t>
  </si>
  <si>
    <t>Monitor Benq ET58901529019</t>
  </si>
  <si>
    <t>139-0461-004</t>
  </si>
  <si>
    <t>Monitor Benq ETC1A05766026</t>
  </si>
  <si>
    <t>139-0462-004</t>
  </si>
  <si>
    <t>Monitor Benq ETC1A05043026</t>
  </si>
  <si>
    <t>139-0463-004</t>
  </si>
  <si>
    <t>Monitor Benq ETC1A05054026</t>
  </si>
  <si>
    <t>139-0464-004</t>
  </si>
  <si>
    <t>Monitor Benq ETC1A04784026</t>
  </si>
  <si>
    <t>139-0465-004</t>
  </si>
  <si>
    <t>Monitor Benq ETC1A05058026</t>
  </si>
  <si>
    <t>139-0466-004</t>
  </si>
  <si>
    <t>Monitor Benq ETC1A04917026</t>
  </si>
  <si>
    <t>139-0467-004</t>
  </si>
  <si>
    <t>Monitor Benq ETC1A5068026</t>
  </si>
  <si>
    <t>139-0468-006</t>
  </si>
  <si>
    <t>Disco duro 500 GB 9VM3XF9B</t>
  </si>
  <si>
    <t>139-0469-006</t>
  </si>
  <si>
    <t>Disco Duro 500 GB 9VM3EVRP</t>
  </si>
  <si>
    <t>139-0470-006</t>
  </si>
  <si>
    <t>Disco duro 500 GN 9VM3669J</t>
  </si>
  <si>
    <t>139-0471-006</t>
  </si>
  <si>
    <t>Disco Duro 500 GB 9VM37AD0</t>
  </si>
  <si>
    <t>139-0472-006</t>
  </si>
  <si>
    <t>Dispositivo PIKC299000014</t>
  </si>
  <si>
    <t>139-0473-002</t>
  </si>
  <si>
    <t>Computadora HP DC7900  SMXJ93807C3</t>
  </si>
  <si>
    <t>139-0474-002</t>
  </si>
  <si>
    <t>Monitor VIEWSONIC LCD 19 RAT092903576</t>
  </si>
  <si>
    <t>139-0476-002</t>
  </si>
  <si>
    <t>Computadora HP DC7900 MXJ00501CG</t>
  </si>
  <si>
    <t>139-0477-002</t>
  </si>
  <si>
    <t>Monitor Benq 18.5IN ET58900730019</t>
  </si>
  <si>
    <t>139-0478-006</t>
  </si>
  <si>
    <t>Disco duro 004282550908</t>
  </si>
  <si>
    <t>139-0479-004</t>
  </si>
  <si>
    <t>Disco duro serie THBK527423</t>
  </si>
  <si>
    <t>139-0480-004</t>
  </si>
  <si>
    <t>Disco duro serie THBK527379</t>
  </si>
  <si>
    <t>139-0481-006</t>
  </si>
  <si>
    <t>Serie THBA142120</t>
  </si>
  <si>
    <t>139-0482-006</t>
  </si>
  <si>
    <t>Disco Duro escritorio</t>
  </si>
  <si>
    <t>139-0483-006</t>
  </si>
  <si>
    <t>Grabador de video dte portatil 301651</t>
  </si>
  <si>
    <t>139-0484-006</t>
  </si>
  <si>
    <t>Tarjeta memoria cf32g3 scandisk</t>
  </si>
  <si>
    <t>139-0485-004</t>
  </si>
  <si>
    <t>disco duro 500GB 99A9381E9E</t>
  </si>
  <si>
    <t>139-0486-004</t>
  </si>
  <si>
    <t>Disco duro 640GB 22AH160051</t>
  </si>
  <si>
    <t>139-0487-006</t>
  </si>
  <si>
    <t>Disco duro 750GB J9A7364486</t>
  </si>
  <si>
    <t>139-0488-003</t>
  </si>
  <si>
    <t>Computadora intel M19H9FS962734</t>
  </si>
  <si>
    <t>139-0489-004</t>
  </si>
  <si>
    <t>Comptadora imac 21.5 W8943C105PC</t>
  </si>
  <si>
    <t>139-0490-003</t>
  </si>
  <si>
    <t>Computadora Intel M19H9FS962734</t>
  </si>
  <si>
    <t>139-0491-001</t>
  </si>
  <si>
    <t>Disco duro ext 1tb usb serie THBA140294</t>
  </si>
  <si>
    <t>139-0492-004</t>
  </si>
  <si>
    <t>Disco duro ext 1tb usb serie THBA140395</t>
  </si>
  <si>
    <t>139-0493-004</t>
  </si>
  <si>
    <t>Disco duro ext 1tb usb serie THBA140390</t>
  </si>
  <si>
    <t>139-0494-004</t>
  </si>
  <si>
    <t>Cartucho bateria 3A1016X24874</t>
  </si>
  <si>
    <t>139-0495-001</t>
  </si>
  <si>
    <t>Monitor Samsung LCD 15.6 88CH9NZ317687</t>
  </si>
  <si>
    <t>139-0496-003</t>
  </si>
  <si>
    <t>Disco duro IDE ULTRA 37848</t>
  </si>
  <si>
    <t>139-0497-003</t>
  </si>
  <si>
    <t>Disco Duro 160gb SATA USB IOMEGA</t>
  </si>
  <si>
    <t>139-0498-006</t>
  </si>
  <si>
    <t>139-0499-006</t>
  </si>
  <si>
    <t>Disco duro THBK527188</t>
  </si>
  <si>
    <t>139-0500-006</t>
  </si>
  <si>
    <t>Disco duro 97AA13T978</t>
  </si>
  <si>
    <t>139-0501-002</t>
  </si>
  <si>
    <t>Notebook HP SCNU9479X6Z</t>
  </si>
  <si>
    <t>139-0502-002</t>
  </si>
  <si>
    <t>Computadora HP SMXJ95200DP</t>
  </si>
  <si>
    <t>139-0503-003</t>
  </si>
  <si>
    <t>Monitor acer 9410241B4224</t>
  </si>
  <si>
    <t>139-0504-003</t>
  </si>
  <si>
    <t>Router Linksys CB921J901077</t>
  </si>
  <si>
    <t>139-0505-003</t>
  </si>
  <si>
    <t>Disco duro 99A946178917EB</t>
  </si>
  <si>
    <t>139-0507-004</t>
  </si>
  <si>
    <t>Disco duro 97AA13V262</t>
  </si>
  <si>
    <t>139-0508-004</t>
  </si>
  <si>
    <t>Disco Duro 97AA13V263</t>
  </si>
  <si>
    <t>139-0514-006</t>
  </si>
  <si>
    <t>Netbook Emachines 08302433CF01601</t>
  </si>
  <si>
    <t>139-0515-006</t>
  </si>
  <si>
    <t>Disco Duro 3610350003</t>
  </si>
  <si>
    <t>139-0516-006</t>
  </si>
  <si>
    <t>Disco Duro 3624900006</t>
  </si>
  <si>
    <t>139-0517-006</t>
  </si>
  <si>
    <t>Disco Duro WJA03603BA</t>
  </si>
  <si>
    <t>139-0519-006</t>
  </si>
  <si>
    <t>Computadora intel DG41RQ</t>
  </si>
  <si>
    <t>139-0520-004</t>
  </si>
  <si>
    <t>Disco Duro 97AK51B487</t>
  </si>
  <si>
    <t>139-0521-006</t>
  </si>
  <si>
    <t>Windows Profesional 7 español</t>
  </si>
  <si>
    <t>139-0522-006</t>
  </si>
  <si>
    <t>Monitor Acer 59520F6BD4233</t>
  </si>
  <si>
    <t>139-0523-006</t>
  </si>
  <si>
    <t>Monitor Acer 59520F6DA4233</t>
  </si>
  <si>
    <t>139-0524-002</t>
  </si>
  <si>
    <t>Computadora HP SMXJ00501LK</t>
  </si>
  <si>
    <t>139-0525-002</t>
  </si>
  <si>
    <t>Monitor acer 59520F6DB4233</t>
  </si>
  <si>
    <t>139-0526-006</t>
  </si>
  <si>
    <t>Notebook HP SCNU9456CWT</t>
  </si>
  <si>
    <t>139-0527-006</t>
  </si>
  <si>
    <t>Disco duro 97A9501230</t>
  </si>
  <si>
    <t>139-0528-006</t>
  </si>
  <si>
    <t>Precesador core 2 quad q94002.66</t>
  </si>
  <si>
    <t>139-0529-006</t>
  </si>
  <si>
    <t>Procesador core 2 quad Q94002.66</t>
  </si>
  <si>
    <t>139-0530-006</t>
  </si>
  <si>
    <t>Motherboard intel 935001UC</t>
  </si>
  <si>
    <t>139-0531-006</t>
  </si>
  <si>
    <t>Disco duro 97A9501067</t>
  </si>
  <si>
    <t>139-0532-006</t>
  </si>
  <si>
    <t>Disco duro 97A9502BD1</t>
  </si>
  <si>
    <t>139-0533-006</t>
  </si>
  <si>
    <t>Disco duro 97A952BCD</t>
  </si>
  <si>
    <t>139-0534-006</t>
  </si>
  <si>
    <t>Disco duro 97A95011C4</t>
  </si>
  <si>
    <t>139-0535-004</t>
  </si>
  <si>
    <t>Disco duro 97A95011BE</t>
  </si>
  <si>
    <t>139-0536-004</t>
  </si>
  <si>
    <t>Disco duro 97A95011C1</t>
  </si>
  <si>
    <t>139-0537-002</t>
  </si>
  <si>
    <t>Monitor lcd VI046M8340862</t>
  </si>
  <si>
    <t>139-0538-006</t>
  </si>
  <si>
    <t>Notebook HP SCND9492LF0</t>
  </si>
  <si>
    <t>139-0539-004</t>
  </si>
  <si>
    <t>139-0540-006</t>
  </si>
  <si>
    <t>Motherboard intel BTSG9420016J</t>
  </si>
  <si>
    <t>139-0541-006</t>
  </si>
  <si>
    <t>Tarjeta de video pny 89015218</t>
  </si>
  <si>
    <t>139-0542-006</t>
  </si>
  <si>
    <t>Tarjeta de video 89015213</t>
  </si>
  <si>
    <t>139-0543-004</t>
  </si>
  <si>
    <t>Motherboard intel BTSG950003LX</t>
  </si>
  <si>
    <t>139-0544-004</t>
  </si>
  <si>
    <t>Tarjeta video R142861</t>
  </si>
  <si>
    <t>139-0545-004</t>
  </si>
  <si>
    <t>Gabinete Zenux 9300</t>
  </si>
  <si>
    <t>139-0546-004</t>
  </si>
  <si>
    <t>Monitor LG 19" LCD 910UXJX7V724</t>
  </si>
  <si>
    <t>139-0547-004</t>
  </si>
  <si>
    <t>Windows profesiona 7 español</t>
  </si>
  <si>
    <t>139-0548-006</t>
  </si>
  <si>
    <t>Disco duro 97A9491064</t>
  </si>
  <si>
    <t>139-0549-006</t>
  </si>
  <si>
    <t>Disco duro 97A9491063</t>
  </si>
  <si>
    <t>139-0551-006</t>
  </si>
  <si>
    <t>Disco duro WJA0392940</t>
  </si>
  <si>
    <t>139-0552-006</t>
  </si>
  <si>
    <t>Disco duro WJA03927F8</t>
  </si>
  <si>
    <t>139-0553-006</t>
  </si>
  <si>
    <t>139-0554-006</t>
  </si>
  <si>
    <t>139-0555-004</t>
  </si>
  <si>
    <t>Disco duro WJA04001E9</t>
  </si>
  <si>
    <t>139-0556-004</t>
  </si>
  <si>
    <t>Disco duro WJA039294A</t>
  </si>
  <si>
    <t>139-0557-006</t>
  </si>
  <si>
    <t>Monitor lg 909UXXQ2S138</t>
  </si>
  <si>
    <t>139-0558-006</t>
  </si>
  <si>
    <t>Monitor lg 909UXWE1X633</t>
  </si>
  <si>
    <t>139-0559-006</t>
  </si>
  <si>
    <t>Monitor lg 909UXWEE2S833</t>
  </si>
  <si>
    <t>139-0563-006</t>
  </si>
  <si>
    <t>Windows profesional 7 español</t>
  </si>
  <si>
    <t>139-0564-006</t>
  </si>
  <si>
    <t>139-0565-006</t>
  </si>
  <si>
    <t>Procesador core QUAD Q9400</t>
  </si>
  <si>
    <t>139-0566-006</t>
  </si>
  <si>
    <t>Procesador core Q9400 2.66</t>
  </si>
  <si>
    <t>139-0567-006</t>
  </si>
  <si>
    <t>Motherboard intel mod. DP45SG S/935001TL</t>
  </si>
  <si>
    <t>139-0568-006</t>
  </si>
  <si>
    <t>Motherboard intel mod.DP45SG S/935001TM</t>
  </si>
  <si>
    <t>139-0569-006</t>
  </si>
  <si>
    <t>Tarjeta de video pny s/69011565</t>
  </si>
  <si>
    <t>139-0570-006</t>
  </si>
  <si>
    <t>Tarjeta de video pny s/69011571</t>
  </si>
  <si>
    <t>139-0571-006</t>
  </si>
  <si>
    <t>139-0572-006</t>
  </si>
  <si>
    <t>Gabinete zenux 9300</t>
  </si>
  <si>
    <t>139-0573-006</t>
  </si>
  <si>
    <t>Monitor lg 19" s/909UXAY2S160</t>
  </si>
  <si>
    <t>139-0574-006</t>
  </si>
  <si>
    <t>Monitor lg 19" HB1X041</t>
  </si>
  <si>
    <t>139-0575-006</t>
  </si>
  <si>
    <t>Monitor lg 19" S/JX1W980</t>
  </si>
  <si>
    <t>139-0576-006</t>
  </si>
  <si>
    <t>Monitor lg 19" S/UN2S830</t>
  </si>
  <si>
    <t>139-0578-006</t>
  </si>
  <si>
    <t>Windows profesional 7 español 64 bits</t>
  </si>
  <si>
    <t>139-0579-006</t>
  </si>
  <si>
    <t>139-0580-006</t>
  </si>
  <si>
    <t>Disco Duro Serie WJA0392E2D</t>
  </si>
  <si>
    <t>139-0581-006</t>
  </si>
  <si>
    <t>Disco duro serie wja039279b</t>
  </si>
  <si>
    <t>139-0582-003</t>
  </si>
  <si>
    <t>Disco duro serie wja0393087</t>
  </si>
  <si>
    <t>139-0584-006</t>
  </si>
  <si>
    <t>Disco duro serie xraa420219</t>
  </si>
  <si>
    <t>139-0585-006</t>
  </si>
  <si>
    <t>Disco duro wja0392acd</t>
  </si>
  <si>
    <t>139-0586-006</t>
  </si>
  <si>
    <t>Disco duro 70a04110db</t>
  </si>
  <si>
    <t>139-0587-006</t>
  </si>
  <si>
    <t>Disco duro 70a0410df</t>
  </si>
  <si>
    <t>139-0588-006</t>
  </si>
  <si>
    <t>Disco duro 70a04110e1</t>
  </si>
  <si>
    <t>139-0589-006</t>
  </si>
  <si>
    <t>Dvcam vixia hf rio</t>
  </si>
  <si>
    <t>139-0590-002</t>
  </si>
  <si>
    <t>Impreosra Laser samsung  ml-1910</t>
  </si>
  <si>
    <t>139-0591-001</t>
  </si>
  <si>
    <t>Lap top Toshiba mod.t215d-sp1010m</t>
  </si>
  <si>
    <t>139-0592-006</t>
  </si>
  <si>
    <t>Disco duro wja106cd4</t>
  </si>
  <si>
    <t>139-0593-006</t>
  </si>
  <si>
    <t>Disco duro wja1060cdb</t>
  </si>
  <si>
    <t>139-0594-006</t>
  </si>
  <si>
    <t>Disco duro wja106cda</t>
  </si>
  <si>
    <t>139-0595-006</t>
  </si>
  <si>
    <t>Disco duro wja1060cce</t>
  </si>
  <si>
    <t>139-0596-006</t>
  </si>
  <si>
    <t>Disco duro wja1060cab</t>
  </si>
  <si>
    <t>139-0597-006</t>
  </si>
  <si>
    <t>Disco duro wja1071a9a</t>
  </si>
  <si>
    <t>139-0598-004</t>
  </si>
  <si>
    <t>Cabeza Movil 575/220v con lampara</t>
  </si>
  <si>
    <t>139-0599-004</t>
  </si>
  <si>
    <t>Cabeza movil 575w/220v wash tipo fresnel</t>
  </si>
  <si>
    <t>139-0600-004</t>
  </si>
  <si>
    <t>Barra de Leds</t>
  </si>
  <si>
    <t>139-0601-004</t>
  </si>
  <si>
    <t>Consola de iluminacion</t>
  </si>
  <si>
    <t>139-0602-004</t>
  </si>
  <si>
    <t>Barra de leds</t>
  </si>
  <si>
    <t>139-0603-004</t>
  </si>
  <si>
    <t>139-0604-004</t>
  </si>
  <si>
    <t>139-0605-004</t>
  </si>
  <si>
    <t>Serie 18103043417</t>
  </si>
  <si>
    <t>139-0606-004</t>
  </si>
  <si>
    <t>Dispositivo Almacenamiento</t>
  </si>
  <si>
    <t>139-0607-004</t>
  </si>
  <si>
    <t>Disco duro gvpbdnj3</t>
  </si>
  <si>
    <t>139-0608-004</t>
  </si>
  <si>
    <t>Disco duro gvpbexwo</t>
  </si>
  <si>
    <t>139-0612-006</t>
  </si>
  <si>
    <t>Disco duro WJA03603B8</t>
  </si>
  <si>
    <t>139-0613-006</t>
  </si>
  <si>
    <t>Disco duro ext serie wjaa130b</t>
  </si>
  <si>
    <t>139-0614-006</t>
  </si>
  <si>
    <t>139-0615-003</t>
  </si>
  <si>
    <t>Nobreak apc AS1029290283</t>
  </si>
  <si>
    <t>139-0616-004</t>
  </si>
  <si>
    <t xml:space="preserve">Disco blue ray </t>
  </si>
  <si>
    <t>139-0617-004</t>
  </si>
  <si>
    <t>Disco duro externo</t>
  </si>
  <si>
    <t>139-0618-003</t>
  </si>
  <si>
    <t>Windows svr 2008r2snql</t>
  </si>
  <si>
    <t>139-0619-004</t>
  </si>
  <si>
    <t>Quemador blue rey lg multiformato</t>
  </si>
  <si>
    <t>139-0620-006</t>
  </si>
  <si>
    <t>Disco Duro externo 1 tb 7200 rpm</t>
  </si>
  <si>
    <t>139-0621-006</t>
  </si>
  <si>
    <t xml:space="preserve">Disco duro externo </t>
  </si>
  <si>
    <t>139-0622-006</t>
  </si>
  <si>
    <t>139-0623-004</t>
  </si>
  <si>
    <t>139-0624-004</t>
  </si>
  <si>
    <t>139-0625-004</t>
  </si>
  <si>
    <t>Disco duro externo d5ab19aabj videoteca</t>
  </si>
  <si>
    <t>139-0626-004</t>
  </si>
  <si>
    <t>Disco duro Externo d5ab19aabb continuidad</t>
  </si>
  <si>
    <t>139-0627-006</t>
  </si>
  <si>
    <t>Disco duro Externo DDE067-089</t>
  </si>
  <si>
    <t>139-0628-004</t>
  </si>
  <si>
    <t>Disco duro externo DDEP023023</t>
  </si>
  <si>
    <t>139-0629-002</t>
  </si>
  <si>
    <t>Lanix Corp. 4110</t>
  </si>
  <si>
    <t>139-0630-002</t>
  </si>
  <si>
    <t>139-0631-002</t>
  </si>
  <si>
    <t>139-0632-002</t>
  </si>
  <si>
    <t>139-0633-004</t>
  </si>
  <si>
    <t>Windows 7 pro 64 bits disco</t>
  </si>
  <si>
    <t>139-0634-004</t>
  </si>
  <si>
    <t>Monitor de 2411</t>
  </si>
  <si>
    <t>139-0635-004</t>
  </si>
  <si>
    <t>Actualizacion Adobe produccion premium</t>
  </si>
  <si>
    <t>139-0637-006</t>
  </si>
  <si>
    <t>Disco duro DDE071093</t>
  </si>
  <si>
    <t>139-0638-004</t>
  </si>
  <si>
    <t>Disco duro DDEV025038</t>
  </si>
  <si>
    <t>139-0639-004</t>
  </si>
  <si>
    <t>Disco duro DDEV024037</t>
  </si>
  <si>
    <t>139-0640-004</t>
  </si>
  <si>
    <t>Disco duro DDEP027027</t>
  </si>
  <si>
    <t>139-0641-006</t>
  </si>
  <si>
    <t>Disco Duro DDE078-100</t>
  </si>
  <si>
    <t>139-0642-006</t>
  </si>
  <si>
    <t>disco duro DDE076098</t>
  </si>
  <si>
    <t>139-0643-006</t>
  </si>
  <si>
    <t>Disco duro DDE077099</t>
  </si>
  <si>
    <t>139-0644-004</t>
  </si>
  <si>
    <t>Disco duro DDEP031031</t>
  </si>
  <si>
    <t>139-0645-004</t>
  </si>
  <si>
    <t>Disco duro DDEV026039</t>
  </si>
  <si>
    <t>139-0646-004</t>
  </si>
  <si>
    <t>Disco duro DDEV027040</t>
  </si>
  <si>
    <t>139-0648-004</t>
  </si>
  <si>
    <t>Disco duro DDEV028041</t>
  </si>
  <si>
    <t>139-0649-006</t>
  </si>
  <si>
    <t>Disco duro DDEPN005005</t>
  </si>
  <si>
    <t>139-0650-004</t>
  </si>
  <si>
    <t>Disco duro DDEV029042</t>
  </si>
  <si>
    <t>139-0651-004</t>
  </si>
  <si>
    <t>Disco duro DDEP032032</t>
  </si>
  <si>
    <t>139-0652-004</t>
  </si>
  <si>
    <t>Disco duro DDE033033</t>
  </si>
  <si>
    <t>139-0652-006</t>
  </si>
  <si>
    <t>Disco duro de 2tb externo usb</t>
  </si>
  <si>
    <t>139-0653-006</t>
  </si>
  <si>
    <t>Procesador marca interl corei73770</t>
  </si>
  <si>
    <t>139-0654-006</t>
  </si>
  <si>
    <t xml:space="preserve">Convertidor B1 Directional </t>
  </si>
  <si>
    <t>139-0655-006</t>
  </si>
  <si>
    <t>Convertidor B1 Directional</t>
  </si>
  <si>
    <t>139-0656-002</t>
  </si>
  <si>
    <t>Monitor LCD215 LED 21.5 (contadora)</t>
  </si>
  <si>
    <t>139-0657-003</t>
  </si>
  <si>
    <t>Disco duro portatil 2tb western digital</t>
  </si>
  <si>
    <t>139-0658-006</t>
  </si>
  <si>
    <t>Disco duro de 2 tb</t>
  </si>
  <si>
    <t>139-0659-004</t>
  </si>
  <si>
    <t>139-0660-004</t>
  </si>
  <si>
    <t>139-0661-006</t>
  </si>
  <si>
    <t>Procesador intel corei7-3770- 3.4 ghz</t>
  </si>
  <si>
    <t>139-0662-006</t>
  </si>
  <si>
    <t>Disco duro 2tb</t>
  </si>
  <si>
    <t>139-0663-006</t>
  </si>
  <si>
    <t>139-0664-004</t>
  </si>
  <si>
    <t>Procesador intel corei7-3770 3.4 ghz</t>
  </si>
  <si>
    <t>139-0665-006</t>
  </si>
  <si>
    <t>139-0666-003</t>
  </si>
  <si>
    <t>Nobreak SAS1223131962</t>
  </si>
  <si>
    <t>139-0667-004</t>
  </si>
  <si>
    <t>Disco duro date</t>
  </si>
  <si>
    <t>139-0668-006</t>
  </si>
  <si>
    <t>139-0669-006</t>
  </si>
  <si>
    <t>Disco duro ex</t>
  </si>
  <si>
    <t>139-0670-006</t>
  </si>
  <si>
    <t>139-0672-004</t>
  </si>
  <si>
    <t>Bateria serie 7A1202L20801</t>
  </si>
  <si>
    <t>139-0673-006</t>
  </si>
  <si>
    <t>Router inalambrico serie 2A1060B308558</t>
  </si>
  <si>
    <t>139-0674-006</t>
  </si>
  <si>
    <t>IMAC 21.5 C02NM0WFF4</t>
  </si>
  <si>
    <t>139-0675-006</t>
  </si>
  <si>
    <t>IMAC 21.5 C02NM0VTF40T</t>
  </si>
  <si>
    <t>139-0676-006</t>
  </si>
  <si>
    <t>IMAC 27 C02NW09WF8J4</t>
  </si>
  <si>
    <t>139-0677-006</t>
  </si>
  <si>
    <t>IMAC 27 C02NX0TLF8J4</t>
  </si>
  <si>
    <t>139-0678-006</t>
  </si>
  <si>
    <t>139-0679-006</t>
  </si>
  <si>
    <t>139-0680-006</t>
  </si>
  <si>
    <t>IMAC 27 C02NX0V3F8J4</t>
  </si>
  <si>
    <t>139-0681-006</t>
  </si>
  <si>
    <t>139-0682-006</t>
  </si>
  <si>
    <t>IMAC 27 C02NW0GQF8J4</t>
  </si>
  <si>
    <t>139-0683-006</t>
  </si>
  <si>
    <t>IMAC 27 C02P3ORTF8JA</t>
  </si>
  <si>
    <t>139-0684-006</t>
  </si>
  <si>
    <t>139-0685-006</t>
  </si>
  <si>
    <t>139-0686-006</t>
  </si>
  <si>
    <t>139-0687-006</t>
  </si>
  <si>
    <t>139-0688-006</t>
  </si>
  <si>
    <t>139-0689-006</t>
  </si>
  <si>
    <t>139-0690-006</t>
  </si>
  <si>
    <t>IMAC 27 C02P30PFF8JA</t>
  </si>
  <si>
    <t>139-0691-006</t>
  </si>
  <si>
    <t>139-0692-006</t>
  </si>
  <si>
    <t>139-0693-006</t>
  </si>
  <si>
    <t>139-0694-006</t>
  </si>
  <si>
    <t>139-0695-006</t>
  </si>
  <si>
    <t>139-0696-006</t>
  </si>
  <si>
    <t>139-0697-006</t>
  </si>
  <si>
    <t>139-0698-006</t>
  </si>
  <si>
    <t>139-0699-006</t>
  </si>
  <si>
    <t>IPAD 15 DLXNW3YBG5YM</t>
  </si>
  <si>
    <t>139-0700-006</t>
  </si>
  <si>
    <t>Equipo Almacenamiento  NAS 6TB MG007QPW</t>
  </si>
  <si>
    <t>139-0701-006</t>
  </si>
  <si>
    <t>Equipo de Almacenamiento NAS 2TB MG00589Y</t>
  </si>
  <si>
    <t>139-0702-006</t>
  </si>
  <si>
    <t>Equipo de almacenamiento NAS 6TB  MG007QPW</t>
  </si>
  <si>
    <t>139-0703-006</t>
  </si>
  <si>
    <t>Equipo de almacenamiento NAS 2TB MG005T9Y</t>
  </si>
  <si>
    <t>139-0704-006</t>
  </si>
  <si>
    <t>SWITCH HP 24 PTOS 07893552100402</t>
  </si>
  <si>
    <t>139-0705-006</t>
  </si>
  <si>
    <t>Tarjet para Contro MOD. 650926B21</t>
  </si>
  <si>
    <t>139-0706-006</t>
  </si>
  <si>
    <t>Unidad de cnta externa HUJ4502M22</t>
  </si>
  <si>
    <t>139-0707-002</t>
  </si>
  <si>
    <t>PROCESADOR CORE 15-3340</t>
  </si>
  <si>
    <t>139-0708-002</t>
  </si>
  <si>
    <t>139-9999-000</t>
  </si>
  <si>
    <t>141-0000-000</t>
  </si>
  <si>
    <t>141-0004-001</t>
  </si>
  <si>
    <t>Conmutador panasonic</t>
  </si>
  <si>
    <t>141-0005-001</t>
  </si>
  <si>
    <t>Conmutador samsung</t>
  </si>
  <si>
    <t>141-0007-001</t>
  </si>
  <si>
    <t>Modem telefonico</t>
  </si>
  <si>
    <t>141-0008-001</t>
  </si>
  <si>
    <t>Diadema Unilinea</t>
  </si>
  <si>
    <t>141-0009-001</t>
  </si>
  <si>
    <t>Interface Dock-n-talk especifico p/equipos</t>
  </si>
  <si>
    <t>141-9999-000</t>
  </si>
  <si>
    <t>GRAN TOTAL DE BIENES MUEBLES E INMUEBLES</t>
  </si>
  <si>
    <t>Nota:</t>
  </si>
  <si>
    <t>La informacion de este formato es acumulada</t>
  </si>
  <si>
    <t>__________________________                                    _____________________________</t>
  </si>
  <si>
    <t xml:space="preserve">Lic. Gaspar Gabriel Girón Ortega    </t>
  </si>
  <si>
    <t xml:space="preserve">           Director General</t>
  </si>
  <si>
    <t>Gerente de Adminstracion y Finanzas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</si>
</sst>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#,##0_ ;[Red]\-#,##0\ "/>
    <numFmt numFmtId="166" formatCode="#,##0.00_ ;[Red]\-#,##0.00\ "/>
    <numFmt numFmtId="167" formatCode="General_)"/>
    <numFmt numFmtId="168" formatCode="_-* #,##0_-;\-* #,##0_-;_-* \-??_-;_-@_-"/>
    <numFmt numFmtId="169" formatCode="0_ ;[Red]\-0\ "/>
    <numFmt numFmtId="170" formatCode="_-* #,##0.0_-;\-* #,##0.0_-;_-* &quot;-&quot;??_-;_-@_-"/>
    <numFmt numFmtId="171" formatCode="_-* #,##0_-;\-* #,##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"/>
    <numFmt numFmtId="177" formatCode="&quot;$&quot;#,##0.00"/>
    <numFmt numFmtId="178" formatCode="#,##0.0_ ;[Red]\-#,##0.0\ "/>
    <numFmt numFmtId="179" formatCode="&quot;$&quot;#,##0.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color indexed="8"/>
      <name val="Arial Narrow"/>
      <family val="2"/>
    </font>
    <font>
      <b/>
      <vertAlign val="superscript"/>
      <sz val="12"/>
      <color indexed="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u val="single"/>
      <sz val="10"/>
      <color indexed="8"/>
      <name val="Arial Narrow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b/>
      <sz val="11"/>
      <name val="Arial Narrow"/>
      <family val="2"/>
    </font>
    <font>
      <sz val="8"/>
      <color indexed="10"/>
      <name val="Arial"/>
      <family val="0"/>
    </font>
    <font>
      <b/>
      <u val="doub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b/>
      <sz val="12"/>
      <color indexed="8"/>
      <name val="Arial Narrow"/>
      <family val="2"/>
    </font>
    <font>
      <b/>
      <sz val="18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b/>
      <i/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sz val="11"/>
      <color indexed="8"/>
      <name val="Arial Narrow"/>
      <family val="2"/>
    </font>
    <font>
      <u val="single"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b/>
      <sz val="12"/>
      <color theme="1"/>
      <name val="Arial Narrow"/>
      <family val="2"/>
    </font>
    <font>
      <b/>
      <sz val="18"/>
      <color theme="1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Arial Narrow"/>
      <family val="2"/>
    </font>
    <font>
      <b/>
      <i/>
      <sz val="10"/>
      <color theme="1"/>
      <name val="Arial"/>
      <family val="2"/>
    </font>
    <font>
      <b/>
      <i/>
      <sz val="6"/>
      <color theme="1"/>
      <name val="Arial"/>
      <family val="2"/>
    </font>
    <font>
      <b/>
      <sz val="11"/>
      <color theme="1"/>
      <name val="Arial Narrow"/>
      <family val="2"/>
    </font>
    <font>
      <u val="single"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2" borderId="1" applyNumberFormat="0" applyAlignment="0" applyProtection="0"/>
    <xf numFmtId="0" fontId="70" fillId="23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3" fillId="30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22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7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10" xfId="0" applyFont="1" applyBorder="1" applyAlignment="1">
      <alignment horizontal="justify" vertical="top" wrapText="1"/>
    </xf>
    <xf numFmtId="0" fontId="83" fillId="0" borderId="11" xfId="0" applyFont="1" applyBorder="1" applyAlignment="1">
      <alignment horizontal="justify" vertical="top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2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86" fillId="34" borderId="12" xfId="0" applyFont="1" applyFill="1" applyBorder="1" applyAlignment="1">
      <alignment horizontal="center"/>
    </xf>
    <xf numFmtId="0" fontId="82" fillId="34" borderId="0" xfId="0" applyFont="1" applyFill="1" applyAlignment="1">
      <alignment/>
    </xf>
    <xf numFmtId="0" fontId="0" fillId="34" borderId="0" xfId="0" applyFill="1" applyAlignment="1">
      <alignment/>
    </xf>
    <xf numFmtId="0" fontId="86" fillId="0" borderId="15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88" fillId="0" borderId="17" xfId="0" applyFont="1" applyFill="1" applyBorder="1" applyAlignment="1">
      <alignment horizontal="center" vertical="top" wrapText="1"/>
    </xf>
    <xf numFmtId="0" fontId="88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89" fillId="0" borderId="0" xfId="0" applyFont="1" applyBorder="1" applyAlignment="1">
      <alignment horizontal="left" vertical="justify" wrapText="1"/>
    </xf>
    <xf numFmtId="0" fontId="90" fillId="0" borderId="11" xfId="0" applyFont="1" applyBorder="1" applyAlignment="1">
      <alignment horizontal="left" vertical="justify" wrapText="1"/>
    </xf>
    <xf numFmtId="0" fontId="90" fillId="0" borderId="0" xfId="0" applyFont="1" applyBorder="1" applyAlignment="1">
      <alignment horizontal="left" vertical="justify" wrapText="1"/>
    </xf>
    <xf numFmtId="0" fontId="91" fillId="0" borderId="11" xfId="0" applyFont="1" applyBorder="1" applyAlignment="1">
      <alignment horizontal="justify" vertical="top" wrapText="1"/>
    </xf>
    <xf numFmtId="0" fontId="91" fillId="0" borderId="0" xfId="0" applyFont="1" applyBorder="1" applyAlignment="1">
      <alignment horizontal="justify" vertical="top" wrapText="1"/>
    </xf>
    <xf numFmtId="0" fontId="92" fillId="0" borderId="0" xfId="0" applyFont="1" applyBorder="1" applyAlignment="1">
      <alignment horizontal="justify" vertical="top" wrapText="1"/>
    </xf>
    <xf numFmtId="0" fontId="83" fillId="0" borderId="0" xfId="0" applyFont="1" applyBorder="1" applyAlignment="1">
      <alignment horizontal="justify" vertical="top" wrapText="1"/>
    </xf>
    <xf numFmtId="0" fontId="93" fillId="0" borderId="11" xfId="0" applyFont="1" applyBorder="1" applyAlignment="1">
      <alignment horizontal="justify" vertical="top" wrapText="1"/>
    </xf>
    <xf numFmtId="0" fontId="93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9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 vertical="top"/>
    </xf>
    <xf numFmtId="0" fontId="94" fillId="0" borderId="0" xfId="0" applyFont="1" applyFill="1" applyBorder="1" applyAlignment="1">
      <alignment horizontal="right" vertical="top"/>
    </xf>
    <xf numFmtId="0" fontId="94" fillId="0" borderId="0" xfId="0" applyFont="1" applyFill="1" applyBorder="1" applyAlignment="1">
      <alignment/>
    </xf>
    <xf numFmtId="0" fontId="95" fillId="0" borderId="0" xfId="0" applyFont="1" applyBorder="1" applyAlignment="1">
      <alignment vertical="top" wrapText="1"/>
    </xf>
    <xf numFmtId="0" fontId="95" fillId="0" borderId="0" xfId="0" applyFont="1" applyBorder="1" applyAlignment="1">
      <alignment vertical="top"/>
    </xf>
    <xf numFmtId="0" fontId="0" fillId="0" borderId="18" xfId="0" applyFont="1" applyBorder="1" applyAlignment="1">
      <alignment/>
    </xf>
    <xf numFmtId="0" fontId="90" fillId="0" borderId="0" xfId="0" applyFont="1" applyBorder="1" applyAlignment="1">
      <alignment vertical="top" wrapText="1"/>
    </xf>
    <xf numFmtId="0" fontId="90" fillId="0" borderId="0" xfId="0" applyFont="1" applyBorder="1" applyAlignment="1">
      <alignment horizontal="left" vertical="top" wrapText="1"/>
    </xf>
    <xf numFmtId="0" fontId="90" fillId="0" borderId="11" xfId="0" applyFont="1" applyBorder="1" applyAlignment="1">
      <alignment vertical="top" wrapText="1"/>
    </xf>
    <xf numFmtId="0" fontId="91" fillId="0" borderId="11" xfId="0" applyFont="1" applyBorder="1" applyAlignment="1">
      <alignment vertical="top" wrapText="1"/>
    </xf>
    <xf numFmtId="0" fontId="91" fillId="0" borderId="0" xfId="0" applyFont="1" applyBorder="1" applyAlignment="1">
      <alignment vertical="top" wrapText="1"/>
    </xf>
    <xf numFmtId="0" fontId="96" fillId="0" borderId="11" xfId="0" applyFont="1" applyBorder="1" applyAlignment="1">
      <alignment vertical="top" wrapText="1"/>
    </xf>
    <xf numFmtId="0" fontId="96" fillId="0" borderId="0" xfId="0" applyFont="1" applyBorder="1" applyAlignment="1">
      <alignment vertical="top" wrapText="1"/>
    </xf>
    <xf numFmtId="0" fontId="95" fillId="0" borderId="11" xfId="0" applyFont="1" applyBorder="1" applyAlignment="1">
      <alignment vertical="top" wrapText="1"/>
    </xf>
    <xf numFmtId="0" fontId="83" fillId="0" borderId="0" xfId="0" applyFont="1" applyBorder="1" applyAlignment="1">
      <alignment vertical="top" wrapText="1"/>
    </xf>
    <xf numFmtId="0" fontId="94" fillId="0" borderId="0" xfId="0" applyFont="1" applyBorder="1" applyAlignment="1">
      <alignment vertical="top" wrapText="1"/>
    </xf>
    <xf numFmtId="0" fontId="9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97" fillId="0" borderId="0" xfId="0" applyFont="1" applyFill="1" applyBorder="1" applyAlignment="1">
      <alignment vertical="top"/>
    </xf>
    <xf numFmtId="0" fontId="88" fillId="0" borderId="19" xfId="0" applyFont="1" applyBorder="1" applyAlignment="1">
      <alignment horizontal="justify" vertical="top" wrapText="1"/>
    </xf>
    <xf numFmtId="0" fontId="98" fillId="0" borderId="20" xfId="0" applyFont="1" applyBorder="1" applyAlignment="1">
      <alignment horizontal="center" vertical="top" wrapText="1"/>
    </xf>
    <xf numFmtId="0" fontId="99" fillId="0" borderId="20" xfId="0" applyFont="1" applyBorder="1" applyAlignment="1">
      <alignment horizontal="justify" vertical="top" wrapText="1"/>
    </xf>
    <xf numFmtId="0" fontId="88" fillId="0" borderId="20" xfId="0" applyFont="1" applyBorder="1" applyAlignment="1">
      <alignment horizontal="justify" vertical="top" wrapText="1"/>
    </xf>
    <xf numFmtId="0" fontId="98" fillId="0" borderId="21" xfId="0" applyFont="1" applyBorder="1" applyAlignment="1">
      <alignment horizontal="center" vertical="top" wrapText="1"/>
    </xf>
    <xf numFmtId="0" fontId="9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100" fillId="0" borderId="11" xfId="0" applyFont="1" applyBorder="1" applyAlignment="1">
      <alignment horizontal="left" vertical="top"/>
    </xf>
    <xf numFmtId="0" fontId="94" fillId="0" borderId="11" xfId="0" applyFont="1" applyBorder="1" applyAlignment="1">
      <alignment horizontal="left" vertical="top"/>
    </xf>
    <xf numFmtId="0" fontId="94" fillId="0" borderId="0" xfId="0" applyFont="1" applyBorder="1" applyAlignment="1">
      <alignment horizontal="left" vertical="top"/>
    </xf>
    <xf numFmtId="0" fontId="83" fillId="0" borderId="10" xfId="0" applyFont="1" applyBorder="1" applyAlignment="1">
      <alignment horizontal="left" vertical="top"/>
    </xf>
    <xf numFmtId="0" fontId="101" fillId="0" borderId="11" xfId="0" applyFont="1" applyBorder="1" applyAlignment="1">
      <alignment horizontal="left" vertical="top"/>
    </xf>
    <xf numFmtId="0" fontId="101" fillId="0" borderId="0" xfId="0" applyFont="1" applyBorder="1" applyAlignment="1">
      <alignment horizontal="left" vertical="top"/>
    </xf>
    <xf numFmtId="0" fontId="96" fillId="0" borderId="11" xfId="0" applyFont="1" applyBorder="1" applyAlignment="1">
      <alignment horizontal="left" vertical="top"/>
    </xf>
    <xf numFmtId="0" fontId="96" fillId="0" borderId="0" xfId="0" applyFont="1" applyBorder="1" applyAlignment="1">
      <alignment horizontal="left" vertical="top"/>
    </xf>
    <xf numFmtId="0" fontId="100" fillId="0" borderId="0" xfId="0" applyFont="1" applyBorder="1" applyAlignment="1">
      <alignment horizontal="left" vertical="top"/>
    </xf>
    <xf numFmtId="0" fontId="100" fillId="0" borderId="22" xfId="0" applyFont="1" applyBorder="1" applyAlignment="1">
      <alignment horizontal="left" vertical="top"/>
    </xf>
    <xf numFmtId="0" fontId="100" fillId="0" borderId="18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top"/>
    </xf>
    <xf numFmtId="0" fontId="102" fillId="0" borderId="0" xfId="0" applyFont="1" applyBorder="1" applyAlignment="1">
      <alignment horizontal="left"/>
    </xf>
    <xf numFmtId="0" fontId="100" fillId="0" borderId="19" xfId="0" applyFont="1" applyBorder="1" applyAlignment="1">
      <alignment horizontal="left" vertical="top"/>
    </xf>
    <xf numFmtId="0" fontId="83" fillId="0" borderId="20" xfId="0" applyFont="1" applyBorder="1" applyAlignment="1">
      <alignment horizontal="left" vertical="top"/>
    </xf>
    <xf numFmtId="0" fontId="103" fillId="0" borderId="20" xfId="0" applyFont="1" applyBorder="1" applyAlignment="1">
      <alignment horizontal="center" vertical="top"/>
    </xf>
    <xf numFmtId="0" fontId="103" fillId="0" borderId="21" xfId="0" applyFont="1" applyBorder="1" applyAlignment="1">
      <alignment horizontal="center" vertical="top"/>
    </xf>
    <xf numFmtId="0" fontId="83" fillId="0" borderId="19" xfId="0" applyFont="1" applyBorder="1" applyAlignment="1">
      <alignment/>
    </xf>
    <xf numFmtId="0" fontId="83" fillId="0" borderId="0" xfId="0" applyFont="1" applyAlignment="1">
      <alignment vertical="center"/>
    </xf>
    <xf numFmtId="0" fontId="97" fillId="0" borderId="23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5" fillId="35" borderId="25" xfId="0" applyFont="1" applyFill="1" applyBorder="1" applyAlignment="1">
      <alignment horizontal="justify" vertical="center" wrapText="1"/>
    </xf>
    <xf numFmtId="0" fontId="84" fillId="0" borderId="0" xfId="0" applyFont="1" applyAlignment="1">
      <alignment vertical="center"/>
    </xf>
    <xf numFmtId="0" fontId="106" fillId="35" borderId="25" xfId="0" applyFont="1" applyFill="1" applyBorder="1" applyAlignment="1">
      <alignment horizontal="justify" vertical="center" wrapText="1"/>
    </xf>
    <xf numFmtId="0" fontId="107" fillId="35" borderId="23" xfId="0" applyFont="1" applyFill="1" applyBorder="1" applyAlignment="1">
      <alignment horizontal="justify" vertical="center" wrapText="1"/>
    </xf>
    <xf numFmtId="0" fontId="8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94" fillId="35" borderId="11" xfId="0" applyFont="1" applyFill="1" applyBorder="1" applyAlignment="1">
      <alignment horizontal="justify" vertical="top"/>
    </xf>
    <xf numFmtId="0" fontId="96" fillId="35" borderId="11" xfId="0" applyFont="1" applyFill="1" applyBorder="1" applyAlignment="1">
      <alignment horizontal="justify" vertical="top"/>
    </xf>
    <xf numFmtId="0" fontId="85" fillId="35" borderId="11" xfId="0" applyFont="1" applyFill="1" applyBorder="1" applyAlignment="1">
      <alignment horizontal="justify" vertical="top"/>
    </xf>
    <xf numFmtId="0" fontId="93" fillId="35" borderId="11" xfId="0" applyFont="1" applyFill="1" applyBorder="1" applyAlignment="1">
      <alignment horizontal="justify" vertical="top"/>
    </xf>
    <xf numFmtId="0" fontId="85" fillId="35" borderId="22" xfId="0" applyFont="1" applyFill="1" applyBorder="1" applyAlignment="1">
      <alignment horizontal="justify" vertical="top"/>
    </xf>
    <xf numFmtId="0" fontId="101" fillId="35" borderId="19" xfId="0" applyFont="1" applyFill="1" applyBorder="1" applyAlignment="1">
      <alignment horizontal="justify" vertical="top"/>
    </xf>
    <xf numFmtId="0" fontId="108" fillId="35" borderId="20" xfId="0" applyFont="1" applyFill="1" applyBorder="1" applyAlignment="1">
      <alignment horizontal="center" vertical="top"/>
    </xf>
    <xf numFmtId="0" fontId="108" fillId="35" borderId="21" xfId="0" applyFont="1" applyFill="1" applyBorder="1" applyAlignment="1">
      <alignment horizontal="center" vertical="top"/>
    </xf>
    <xf numFmtId="0" fontId="83" fillId="0" borderId="0" xfId="0" applyFont="1" applyAlignment="1">
      <alignment vertical="center" wrapText="1"/>
    </xf>
    <xf numFmtId="0" fontId="94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1" fillId="35" borderId="19" xfId="0" applyFont="1" applyFill="1" applyBorder="1" applyAlignment="1">
      <alignment vertical="center"/>
    </xf>
    <xf numFmtId="0" fontId="101" fillId="35" borderId="21" xfId="0" applyFont="1" applyFill="1" applyBorder="1" applyAlignment="1">
      <alignment vertical="center"/>
    </xf>
    <xf numFmtId="0" fontId="100" fillId="35" borderId="10" xfId="0" applyFont="1" applyFill="1" applyBorder="1" applyAlignment="1">
      <alignment horizontal="justify" vertical="center"/>
    </xf>
    <xf numFmtId="0" fontId="101" fillId="35" borderId="11" xfId="0" applyFont="1" applyFill="1" applyBorder="1" applyAlignment="1">
      <alignment vertical="center"/>
    </xf>
    <xf numFmtId="0" fontId="101" fillId="35" borderId="10" xfId="0" applyFont="1" applyFill="1" applyBorder="1" applyAlignment="1">
      <alignment vertical="center"/>
    </xf>
    <xf numFmtId="0" fontId="101" fillId="35" borderId="11" xfId="0" applyFont="1" applyFill="1" applyBorder="1" applyAlignment="1">
      <alignment horizontal="justify" vertical="center"/>
    </xf>
    <xf numFmtId="0" fontId="109" fillId="35" borderId="10" xfId="0" applyFont="1" applyFill="1" applyBorder="1" applyAlignment="1">
      <alignment horizontal="justify" vertical="center"/>
    </xf>
    <xf numFmtId="0" fontId="100" fillId="35" borderId="11" xfId="0" applyFont="1" applyFill="1" applyBorder="1" applyAlignment="1">
      <alignment horizontal="justify" vertical="center"/>
    </xf>
    <xf numFmtId="0" fontId="110" fillId="35" borderId="10" xfId="0" applyFont="1" applyFill="1" applyBorder="1" applyAlignment="1">
      <alignment horizontal="justify" vertical="center"/>
    </xf>
    <xf numFmtId="0" fontId="100" fillId="35" borderId="24" xfId="0" applyFont="1" applyFill="1" applyBorder="1" applyAlignment="1">
      <alignment horizontal="justify" vertical="center"/>
    </xf>
    <xf numFmtId="0" fontId="88" fillId="0" borderId="26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8" fillId="0" borderId="17" xfId="0" applyFont="1" applyFill="1" applyBorder="1" applyAlignment="1">
      <alignment horizontal="center" vertical="center" wrapText="1"/>
    </xf>
    <xf numFmtId="49" fontId="88" fillId="0" borderId="24" xfId="0" applyNumberFormat="1" applyFont="1" applyFill="1" applyBorder="1" applyAlignment="1">
      <alignment horizontal="center" vertical="center" wrapText="1"/>
    </xf>
    <xf numFmtId="49" fontId="88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11" fillId="0" borderId="10" xfId="0" applyFont="1" applyBorder="1" applyAlignment="1">
      <alignment horizontal="justify" vertical="center" wrapText="1"/>
    </xf>
    <xf numFmtId="0" fontId="111" fillId="0" borderId="0" xfId="0" applyFont="1" applyBorder="1" applyAlignment="1">
      <alignment horizontal="justify" vertical="center" wrapText="1"/>
    </xf>
    <xf numFmtId="0" fontId="111" fillId="0" borderId="25" xfId="0" applyFont="1" applyBorder="1" applyAlignment="1">
      <alignment vertical="center" wrapText="1"/>
    </xf>
    <xf numFmtId="0" fontId="85" fillId="0" borderId="11" xfId="0" applyFont="1" applyBorder="1" applyAlignment="1">
      <alignment horizontal="justify" vertical="center" wrapText="1"/>
    </xf>
    <xf numFmtId="0" fontId="85" fillId="0" borderId="10" xfId="0" applyFont="1" applyBorder="1" applyAlignment="1">
      <alignment horizontal="justify" vertical="center" wrapText="1"/>
    </xf>
    <xf numFmtId="0" fontId="85" fillId="0" borderId="22" xfId="0" applyFont="1" applyBorder="1" applyAlignment="1">
      <alignment horizontal="justify" vertical="center" wrapText="1"/>
    </xf>
    <xf numFmtId="0" fontId="85" fillId="0" borderId="24" xfId="0" applyFont="1" applyBorder="1" applyAlignment="1">
      <alignment horizontal="justify" vertical="center" wrapText="1"/>
    </xf>
    <xf numFmtId="0" fontId="111" fillId="0" borderId="24" xfId="0" applyFont="1" applyBorder="1" applyAlignment="1">
      <alignment horizontal="justify" vertical="center" wrapText="1"/>
    </xf>
    <xf numFmtId="0" fontId="88" fillId="0" borderId="19" xfId="0" applyFont="1" applyBorder="1" applyAlignment="1">
      <alignment horizontal="left" vertical="center"/>
    </xf>
    <xf numFmtId="0" fontId="88" fillId="0" borderId="21" xfId="0" applyFont="1" applyBorder="1" applyAlignment="1">
      <alignment horizontal="left" vertical="center"/>
    </xf>
    <xf numFmtId="0" fontId="112" fillId="0" borderId="10" xfId="0" applyFont="1" applyBorder="1" applyAlignment="1">
      <alignment horizontal="left" vertical="center"/>
    </xf>
    <xf numFmtId="0" fontId="112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5" fillId="0" borderId="11" xfId="0" applyFont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0" fontId="111" fillId="0" borderId="10" xfId="0" applyFont="1" applyBorder="1" applyAlignment="1">
      <alignment horizontal="left" vertical="center"/>
    </xf>
    <xf numFmtId="0" fontId="111" fillId="0" borderId="25" xfId="0" applyFont="1" applyBorder="1" applyAlignment="1">
      <alignment horizontal="left" vertical="center"/>
    </xf>
    <xf numFmtId="0" fontId="113" fillId="0" borderId="11" xfId="0" applyFont="1" applyBorder="1" applyAlignment="1">
      <alignment horizontal="left" vertical="center"/>
    </xf>
    <xf numFmtId="0" fontId="113" fillId="0" borderId="10" xfId="0" applyFont="1" applyBorder="1" applyAlignment="1">
      <alignment horizontal="left" vertical="center"/>
    </xf>
    <xf numFmtId="0" fontId="88" fillId="0" borderId="11" xfId="0" applyFont="1" applyBorder="1" applyAlignment="1">
      <alignment horizontal="left" vertical="center"/>
    </xf>
    <xf numFmtId="0" fontId="88" fillId="0" borderId="10" xfId="0" applyFont="1" applyBorder="1" applyAlignment="1">
      <alignment horizontal="left" vertical="center"/>
    </xf>
    <xf numFmtId="0" fontId="85" fillId="0" borderId="22" xfId="0" applyFont="1" applyBorder="1" applyAlignment="1">
      <alignment horizontal="left" vertical="center"/>
    </xf>
    <xf numFmtId="0" fontId="85" fillId="0" borderId="24" xfId="0" applyFont="1" applyBorder="1" applyAlignment="1">
      <alignment horizontal="left" vertical="center"/>
    </xf>
    <xf numFmtId="0" fontId="85" fillId="0" borderId="0" xfId="0" applyFont="1" applyAlignment="1">
      <alignment vertical="center"/>
    </xf>
    <xf numFmtId="0" fontId="92" fillId="0" borderId="22" xfId="0" applyFont="1" applyBorder="1" applyAlignment="1">
      <alignment horizontal="justify" vertical="center" wrapText="1"/>
    </xf>
    <xf numFmtId="0" fontId="92" fillId="0" borderId="24" xfId="0" applyFont="1" applyBorder="1" applyAlignment="1">
      <alignment horizontal="justify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4" fillId="0" borderId="0" xfId="0" applyFont="1" applyAlignment="1">
      <alignment vertical="center"/>
    </xf>
    <xf numFmtId="49" fontId="114" fillId="0" borderId="0" xfId="0" applyNumberFormat="1" applyFont="1" applyAlignment="1">
      <alignment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left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3" fontId="6" fillId="0" borderId="27" xfId="6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10" xfId="6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0" fontId="94" fillId="36" borderId="0" xfId="0" applyFont="1" applyFill="1" applyBorder="1" applyAlignment="1">
      <alignment horizontal="right"/>
    </xf>
    <xf numFmtId="0" fontId="83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justify"/>
    </xf>
    <xf numFmtId="0" fontId="88" fillId="0" borderId="20" xfId="0" applyFont="1" applyBorder="1" applyAlignment="1">
      <alignment horizontal="center" vertical="center"/>
    </xf>
    <xf numFmtId="0" fontId="111" fillId="0" borderId="20" xfId="0" applyFont="1" applyBorder="1" applyAlignment="1">
      <alignment horizontal="justify" vertical="center" wrapText="1"/>
    </xf>
    <xf numFmtId="0" fontId="115" fillId="0" borderId="21" xfId="0" applyFont="1" applyBorder="1" applyAlignment="1">
      <alignment vertical="center" wrapText="1"/>
    </xf>
    <xf numFmtId="0" fontId="115" fillId="0" borderId="0" xfId="0" applyFont="1" applyAlignment="1">
      <alignment vertical="top"/>
    </xf>
    <xf numFmtId="0" fontId="113" fillId="0" borderId="0" xfId="0" applyFont="1" applyAlignment="1">
      <alignment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111" fillId="0" borderId="25" xfId="0" applyFont="1" applyBorder="1" applyAlignment="1">
      <alignment horizontal="justify" vertical="center" wrapText="1"/>
    </xf>
    <xf numFmtId="0" fontId="88" fillId="34" borderId="21" xfId="0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center" vertical="center" wrapText="1"/>
    </xf>
    <xf numFmtId="0" fontId="85" fillId="34" borderId="0" xfId="0" applyFont="1" applyFill="1" applyAlignment="1">
      <alignment vertical="center"/>
    </xf>
    <xf numFmtId="0" fontId="115" fillId="0" borderId="20" xfId="0" applyFont="1" applyBorder="1" applyAlignment="1">
      <alignment vertical="center" wrapText="1"/>
    </xf>
    <xf numFmtId="0" fontId="88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 vertical="center" wrapText="1"/>
    </xf>
    <xf numFmtId="0" fontId="115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4" fillId="0" borderId="25" xfId="0" applyFont="1" applyFill="1" applyBorder="1" applyAlignment="1">
      <alignment horizontal="center" vertical="center" wrapText="1"/>
    </xf>
    <xf numFmtId="0" fontId="94" fillId="34" borderId="38" xfId="0" applyFont="1" applyFill="1" applyBorder="1" applyAlignment="1">
      <alignment horizontal="center" vertical="center" wrapText="1"/>
    </xf>
    <xf numFmtId="0" fontId="94" fillId="36" borderId="20" xfId="0" applyFont="1" applyFill="1" applyBorder="1" applyAlignment="1">
      <alignment horizontal="left" vertical="center"/>
    </xf>
    <xf numFmtId="0" fontId="94" fillId="36" borderId="20" xfId="0" applyFont="1" applyFill="1" applyBorder="1" applyAlignment="1">
      <alignment horizontal="center" vertical="center" wrapText="1"/>
    </xf>
    <xf numFmtId="0" fontId="83" fillId="36" borderId="0" xfId="0" applyFont="1" applyFill="1" applyAlignment="1">
      <alignment vertical="center" wrapText="1"/>
    </xf>
    <xf numFmtId="0" fontId="101" fillId="35" borderId="11" xfId="0" applyFont="1" applyFill="1" applyBorder="1" applyAlignment="1">
      <alignment horizontal="left" vertical="center"/>
    </xf>
    <xf numFmtId="0" fontId="94" fillId="36" borderId="18" xfId="0" applyFont="1" applyFill="1" applyBorder="1" applyAlignment="1">
      <alignment horizontal="left" vertical="center"/>
    </xf>
    <xf numFmtId="0" fontId="94" fillId="36" borderId="18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vertical="center"/>
    </xf>
    <xf numFmtId="0" fontId="101" fillId="35" borderId="38" xfId="0" applyFont="1" applyFill="1" applyBorder="1" applyAlignment="1">
      <alignment vertical="center"/>
    </xf>
    <xf numFmtId="0" fontId="100" fillId="35" borderId="38" xfId="0" applyFont="1" applyFill="1" applyBorder="1" applyAlignment="1">
      <alignment horizontal="justify" vertical="center"/>
    </xf>
    <xf numFmtId="0" fontId="101" fillId="35" borderId="22" xfId="0" applyFont="1" applyFill="1" applyBorder="1" applyAlignment="1">
      <alignment vertical="center"/>
    </xf>
    <xf numFmtId="0" fontId="110" fillId="35" borderId="24" xfId="0" applyFont="1" applyFill="1" applyBorder="1" applyAlignment="1">
      <alignment horizontal="justify" vertical="center"/>
    </xf>
    <xf numFmtId="0" fontId="101" fillId="34" borderId="31" xfId="0" applyFont="1" applyFill="1" applyBorder="1" applyAlignment="1">
      <alignment vertical="center"/>
    </xf>
    <xf numFmtId="0" fontId="101" fillId="34" borderId="38" xfId="0" applyFont="1" applyFill="1" applyBorder="1" applyAlignment="1">
      <alignment vertical="center"/>
    </xf>
    <xf numFmtId="0" fontId="100" fillId="34" borderId="38" xfId="0" applyFont="1" applyFill="1" applyBorder="1" applyAlignment="1">
      <alignment horizontal="justify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2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15" fillId="0" borderId="40" xfId="0" applyFont="1" applyBorder="1" applyAlignment="1">
      <alignment horizontal="right" vertical="center" wrapText="1"/>
    </xf>
    <xf numFmtId="0" fontId="116" fillId="0" borderId="0" xfId="0" applyFont="1" applyBorder="1" applyAlignment="1">
      <alignment vertical="justify"/>
    </xf>
    <xf numFmtId="0" fontId="116" fillId="0" borderId="18" xfId="0" applyFont="1" applyBorder="1" applyAlignment="1">
      <alignment vertical="justify"/>
    </xf>
    <xf numFmtId="0" fontId="0" fillId="0" borderId="19" xfId="0" applyBorder="1" applyAlignment="1">
      <alignment/>
    </xf>
    <xf numFmtId="0" fontId="117" fillId="0" borderId="31" xfId="0" applyFont="1" applyBorder="1" applyAlignment="1">
      <alignment horizontal="right" vertical="center" wrapText="1"/>
    </xf>
    <xf numFmtId="0" fontId="111" fillId="35" borderId="0" xfId="0" applyFont="1" applyFill="1" applyBorder="1" applyAlignment="1">
      <alignment horizontal="justify" vertical="top" wrapText="1"/>
    </xf>
    <xf numFmtId="0" fontId="118" fillId="0" borderId="20" xfId="0" applyFont="1" applyBorder="1" applyAlignment="1">
      <alignment horizontal="center"/>
    </xf>
    <xf numFmtId="0" fontId="82" fillId="37" borderId="0" xfId="0" applyFont="1" applyFill="1" applyAlignment="1">
      <alignment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37" borderId="0" xfId="0" applyFill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0" fontId="86" fillId="34" borderId="44" xfId="0" applyFont="1" applyFill="1" applyBorder="1" applyAlignment="1">
      <alignment horizontal="center"/>
    </xf>
    <xf numFmtId="0" fontId="86" fillId="34" borderId="45" xfId="0" applyFont="1" applyFill="1" applyBorder="1" applyAlignment="1">
      <alignment horizontal="center"/>
    </xf>
    <xf numFmtId="0" fontId="82" fillId="0" borderId="0" xfId="0" applyFont="1" applyAlignment="1">
      <alignment vertical="center"/>
    </xf>
    <xf numFmtId="0" fontId="119" fillId="0" borderId="11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justify" vertical="center" wrapText="1"/>
    </xf>
    <xf numFmtId="0" fontId="119" fillId="35" borderId="10" xfId="0" applyFont="1" applyFill="1" applyBorder="1" applyAlignment="1">
      <alignment horizontal="justify" vertical="top" wrapText="1"/>
    </xf>
    <xf numFmtId="0" fontId="120" fillId="0" borderId="31" xfId="0" applyFont="1" applyBorder="1" applyAlignment="1">
      <alignment horizontal="justify" vertical="center" wrapText="1"/>
    </xf>
    <xf numFmtId="0" fontId="121" fillId="0" borderId="40" xfId="0" applyFont="1" applyBorder="1" applyAlignment="1">
      <alignment horizontal="justify" vertical="center" wrapText="1"/>
    </xf>
    <xf numFmtId="0" fontId="122" fillId="0" borderId="11" xfId="0" applyFont="1" applyBorder="1" applyAlignment="1">
      <alignment vertical="top"/>
    </xf>
    <xf numFmtId="0" fontId="122" fillId="0" borderId="10" xfId="0" applyFont="1" applyBorder="1" applyAlignment="1">
      <alignment horizontal="justify" vertical="center" wrapText="1"/>
    </xf>
    <xf numFmtId="0" fontId="12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94" fillId="0" borderId="10" xfId="0" applyFont="1" applyBorder="1" applyAlignment="1">
      <alignment horizontal="center" vertical="center" wrapText="1"/>
    </xf>
    <xf numFmtId="0" fontId="111" fillId="35" borderId="11" xfId="0" applyFont="1" applyFill="1" applyBorder="1" applyAlignment="1">
      <alignment horizontal="justify" vertical="top"/>
    </xf>
    <xf numFmtId="0" fontId="111" fillId="35" borderId="0" xfId="0" applyFont="1" applyFill="1" applyBorder="1" applyAlignment="1">
      <alignment horizontal="justify" vertical="top"/>
    </xf>
    <xf numFmtId="0" fontId="83" fillId="0" borderId="10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24" xfId="0" applyFont="1" applyBorder="1" applyAlignment="1">
      <alignment/>
    </xf>
    <xf numFmtId="43" fontId="94" fillId="0" borderId="25" xfId="0" applyNumberFormat="1" applyFont="1" applyFill="1" applyBorder="1" applyAlignment="1">
      <alignment horizontal="center" vertical="center" wrapText="1"/>
    </xf>
    <xf numFmtId="43" fontId="94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3" fillId="36" borderId="0" xfId="0" applyFont="1" applyFill="1" applyAlignment="1">
      <alignment horizontal="center" vertical="center"/>
    </xf>
    <xf numFmtId="0" fontId="83" fillId="0" borderId="11" xfId="0" applyFont="1" applyBorder="1" applyAlignment="1">
      <alignment/>
    </xf>
    <xf numFmtId="0" fontId="83" fillId="0" borderId="0" xfId="0" applyFont="1" applyFill="1" applyBorder="1" applyAlignment="1">
      <alignment/>
    </xf>
    <xf numFmtId="0" fontId="83" fillId="0" borderId="22" xfId="0" applyFont="1" applyBorder="1" applyAlignment="1">
      <alignment/>
    </xf>
    <xf numFmtId="0" fontId="83" fillId="0" borderId="18" xfId="0" applyFont="1" applyBorder="1" applyAlignment="1">
      <alignment/>
    </xf>
    <xf numFmtId="0" fontId="83" fillId="36" borderId="0" xfId="0" applyFont="1" applyFill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8" xfId="0" applyBorder="1" applyAlignment="1">
      <alignment vertical="center"/>
    </xf>
    <xf numFmtId="165" fontId="0" fillId="0" borderId="0" xfId="0" applyNumberFormat="1" applyFont="1" applyAlignment="1">
      <alignment/>
    </xf>
    <xf numFmtId="165" fontId="94" fillId="0" borderId="0" xfId="0" applyNumberFormat="1" applyFont="1" applyFill="1" applyBorder="1" applyAlignment="1">
      <alignment horizontal="center"/>
    </xf>
    <xf numFmtId="165" fontId="94" fillId="0" borderId="0" xfId="0" applyNumberFormat="1" applyFont="1" applyFill="1" applyBorder="1" applyAlignment="1">
      <alignment vertical="top" wrapText="1"/>
    </xf>
    <xf numFmtId="165" fontId="94" fillId="0" borderId="0" xfId="0" applyNumberFormat="1" applyFont="1" applyFill="1" applyBorder="1" applyAlignment="1">
      <alignment horizontal="center" vertical="top"/>
    </xf>
    <xf numFmtId="165" fontId="94" fillId="0" borderId="0" xfId="0" applyNumberFormat="1" applyFont="1" applyFill="1" applyBorder="1" applyAlignment="1">
      <alignment vertical="top"/>
    </xf>
    <xf numFmtId="165" fontId="0" fillId="0" borderId="0" xfId="0" applyNumberFormat="1" applyFont="1" applyBorder="1" applyAlignment="1">
      <alignment/>
    </xf>
    <xf numFmtId="165" fontId="97" fillId="0" borderId="0" xfId="0" applyNumberFormat="1" applyFont="1" applyFill="1" applyBorder="1" applyAlignment="1">
      <alignment vertical="top"/>
    </xf>
    <xf numFmtId="165" fontId="91" fillId="0" borderId="0" xfId="0" applyNumberFormat="1" applyFont="1" applyBorder="1" applyAlignment="1">
      <alignment vertical="top" wrapText="1"/>
    </xf>
    <xf numFmtId="165" fontId="96" fillId="0" borderId="0" xfId="0" applyNumberFormat="1" applyFont="1" applyBorder="1" applyAlignment="1">
      <alignment vertical="top" wrapText="1"/>
    </xf>
    <xf numFmtId="165" fontId="90" fillId="0" borderId="0" xfId="0" applyNumberFormat="1" applyFont="1" applyBorder="1" applyAlignment="1">
      <alignment vertical="top" wrapText="1"/>
    </xf>
    <xf numFmtId="165" fontId="90" fillId="0" borderId="0" xfId="0" applyNumberFormat="1" applyFont="1" applyBorder="1" applyAlignment="1">
      <alignment vertical="justify" wrapText="1"/>
    </xf>
    <xf numFmtId="165" fontId="92" fillId="0" borderId="0" xfId="0" applyNumberFormat="1" applyFont="1" applyBorder="1" applyAlignment="1">
      <alignment vertical="top" wrapText="1"/>
    </xf>
    <xf numFmtId="165" fontId="95" fillId="0" borderId="0" xfId="0" applyNumberFormat="1" applyFont="1" applyBorder="1" applyAlignment="1">
      <alignment vertical="top" wrapText="1"/>
    </xf>
    <xf numFmtId="165" fontId="123" fillId="0" borderId="0" xfId="0" applyNumberFormat="1" applyFont="1" applyBorder="1" applyAlignment="1">
      <alignment vertical="top" wrapText="1"/>
    </xf>
    <xf numFmtId="165" fontId="0" fillId="0" borderId="18" xfId="0" applyNumberFormat="1" applyFont="1" applyBorder="1" applyAlignment="1">
      <alignment/>
    </xf>
    <xf numFmtId="165" fontId="90" fillId="0" borderId="0" xfId="0" applyNumberFormat="1" applyFont="1" applyBorder="1" applyAlignment="1">
      <alignment horizontal="right" vertical="top" wrapText="1"/>
    </xf>
    <xf numFmtId="165" fontId="90" fillId="0" borderId="0" xfId="0" applyNumberFormat="1" applyFont="1" applyBorder="1" applyAlignment="1">
      <alignment horizontal="right" vertical="justify" wrapText="1"/>
    </xf>
    <xf numFmtId="165" fontId="91" fillId="0" borderId="10" xfId="0" applyNumberFormat="1" applyFont="1" applyBorder="1" applyAlignment="1">
      <alignment vertical="top" wrapText="1"/>
    </xf>
    <xf numFmtId="165" fontId="96" fillId="0" borderId="10" xfId="0" applyNumberFormat="1" applyFont="1" applyBorder="1" applyAlignment="1">
      <alignment vertical="top" wrapText="1"/>
    </xf>
    <xf numFmtId="165" fontId="90" fillId="0" borderId="10" xfId="0" applyNumberFormat="1" applyFont="1" applyBorder="1" applyAlignment="1">
      <alignment vertical="top" wrapText="1"/>
    </xf>
    <xf numFmtId="165" fontId="90" fillId="0" borderId="0" xfId="0" applyNumberFormat="1" applyFont="1" applyBorder="1" applyAlignment="1">
      <alignment vertical="justify"/>
    </xf>
    <xf numFmtId="165" fontId="90" fillId="0" borderId="10" xfId="0" applyNumberFormat="1" applyFont="1" applyBorder="1" applyAlignment="1">
      <alignment vertical="justify"/>
    </xf>
    <xf numFmtId="165" fontId="92" fillId="0" borderId="10" xfId="0" applyNumberFormat="1" applyFont="1" applyBorder="1" applyAlignment="1">
      <alignment vertical="top" wrapText="1"/>
    </xf>
    <xf numFmtId="165" fontId="95" fillId="0" borderId="10" xfId="0" applyNumberFormat="1" applyFont="1" applyBorder="1" applyAlignment="1">
      <alignment vertical="top" wrapText="1"/>
    </xf>
    <xf numFmtId="165" fontId="83" fillId="0" borderId="0" xfId="0" applyNumberFormat="1" applyFont="1" applyBorder="1" applyAlignment="1">
      <alignment vertical="top" wrapText="1"/>
    </xf>
    <xf numFmtId="165" fontId="83" fillId="0" borderId="10" xfId="0" applyNumberFormat="1" applyFont="1" applyBorder="1" applyAlignment="1">
      <alignment vertical="top" wrapText="1"/>
    </xf>
    <xf numFmtId="165" fontId="94" fillId="0" borderId="0" xfId="0" applyNumberFormat="1" applyFont="1" applyBorder="1" applyAlignment="1">
      <alignment vertical="top" wrapText="1"/>
    </xf>
    <xf numFmtId="165" fontId="94" fillId="0" borderId="10" xfId="0" applyNumberFormat="1" applyFont="1" applyBorder="1" applyAlignment="1">
      <alignment vertical="top" wrapText="1"/>
    </xf>
    <xf numFmtId="165" fontId="89" fillId="0" borderId="0" xfId="0" applyNumberFormat="1" applyFont="1" applyBorder="1" applyAlignment="1">
      <alignment vertical="justify" wrapText="1"/>
    </xf>
    <xf numFmtId="165" fontId="93" fillId="0" borderId="0" xfId="0" applyNumberFormat="1" applyFont="1" applyBorder="1" applyAlignment="1">
      <alignment horizontal="left" vertical="top"/>
    </xf>
    <xf numFmtId="165" fontId="93" fillId="0" borderId="10" xfId="0" applyNumberFormat="1" applyFont="1" applyBorder="1" applyAlignment="1">
      <alignment horizontal="left" vertical="top"/>
    </xf>
    <xf numFmtId="165" fontId="83" fillId="0" borderId="0" xfId="0" applyNumberFormat="1" applyFont="1" applyBorder="1" applyAlignment="1">
      <alignment horizontal="left" vertical="top"/>
    </xf>
    <xf numFmtId="165" fontId="83" fillId="0" borderId="10" xfId="0" applyNumberFormat="1" applyFont="1" applyBorder="1" applyAlignment="1">
      <alignment horizontal="left" vertical="top"/>
    </xf>
    <xf numFmtId="165" fontId="96" fillId="0" borderId="0" xfId="0" applyNumberFormat="1" applyFont="1" applyBorder="1" applyAlignment="1">
      <alignment horizontal="right" vertical="top"/>
    </xf>
    <xf numFmtId="165" fontId="96" fillId="0" borderId="10" xfId="0" applyNumberFormat="1" applyFont="1" applyBorder="1" applyAlignment="1">
      <alignment horizontal="right" vertical="top"/>
    </xf>
    <xf numFmtId="165" fontId="83" fillId="0" borderId="0" xfId="0" applyNumberFormat="1" applyFont="1" applyBorder="1" applyAlignment="1">
      <alignment horizontal="right" vertical="top"/>
    </xf>
    <xf numFmtId="165" fontId="83" fillId="0" borderId="10" xfId="0" applyNumberFormat="1" applyFont="1" applyBorder="1" applyAlignment="1">
      <alignment horizontal="right" vertical="top"/>
    </xf>
    <xf numFmtId="165" fontId="93" fillId="0" borderId="0" xfId="0" applyNumberFormat="1" applyFont="1" applyBorder="1" applyAlignment="1">
      <alignment horizontal="right" vertical="top"/>
    </xf>
    <xf numFmtId="165" fontId="94" fillId="0" borderId="0" xfId="0" applyNumberFormat="1" applyFont="1" applyBorder="1" applyAlignment="1">
      <alignment horizontal="right" vertical="top"/>
    </xf>
    <xf numFmtId="165" fontId="94" fillId="0" borderId="10" xfId="0" applyNumberFormat="1" applyFont="1" applyBorder="1" applyAlignment="1">
      <alignment horizontal="right" vertical="top"/>
    </xf>
    <xf numFmtId="165" fontId="93" fillId="0" borderId="10" xfId="0" applyNumberFormat="1" applyFont="1" applyBorder="1" applyAlignment="1">
      <alignment horizontal="right" vertical="top"/>
    </xf>
    <xf numFmtId="165" fontId="100" fillId="0" borderId="18" xfId="0" applyNumberFormat="1" applyFont="1" applyBorder="1" applyAlignment="1">
      <alignment horizontal="right" vertical="top"/>
    </xf>
    <xf numFmtId="165" fontId="100" fillId="0" borderId="24" xfId="0" applyNumberFormat="1" applyFont="1" applyBorder="1" applyAlignment="1">
      <alignment horizontal="right" vertical="top"/>
    </xf>
    <xf numFmtId="0" fontId="112" fillId="35" borderId="0" xfId="0" applyFont="1" applyFill="1" applyBorder="1" applyAlignment="1">
      <alignment vertical="top"/>
    </xf>
    <xf numFmtId="0" fontId="112" fillId="35" borderId="11" xfId="0" applyFont="1" applyFill="1" applyBorder="1" applyAlignment="1">
      <alignment vertical="top"/>
    </xf>
    <xf numFmtId="0" fontId="124" fillId="35" borderId="11" xfId="0" applyFont="1" applyFill="1" applyBorder="1" applyAlignment="1">
      <alignment vertical="top"/>
    </xf>
    <xf numFmtId="0" fontId="124" fillId="35" borderId="0" xfId="0" applyFont="1" applyFill="1" applyBorder="1" applyAlignment="1">
      <alignment vertical="top"/>
    </xf>
    <xf numFmtId="0" fontId="111" fillId="35" borderId="11" xfId="0" applyFont="1" applyFill="1" applyBorder="1" applyAlignment="1">
      <alignment vertical="top"/>
    </xf>
    <xf numFmtId="0" fontId="111" fillId="35" borderId="0" xfId="0" applyFont="1" applyFill="1" applyBorder="1" applyAlignment="1">
      <alignment vertical="top"/>
    </xf>
    <xf numFmtId="165" fontId="88" fillId="35" borderId="0" xfId="0" applyNumberFormat="1" applyFont="1" applyFill="1" applyBorder="1" applyAlignment="1">
      <alignment vertical="top"/>
    </xf>
    <xf numFmtId="165" fontId="92" fillId="35" borderId="10" xfId="0" applyNumberFormat="1" applyFont="1" applyFill="1" applyBorder="1" applyAlignment="1">
      <alignment vertical="top"/>
    </xf>
    <xf numFmtId="165" fontId="88" fillId="35" borderId="10" xfId="0" applyNumberFormat="1" applyFont="1" applyFill="1" applyBorder="1" applyAlignment="1">
      <alignment vertical="top"/>
    </xf>
    <xf numFmtId="0" fontId="103" fillId="0" borderId="20" xfId="0" applyFont="1" applyFill="1" applyBorder="1" applyAlignment="1">
      <alignment horizontal="center" vertical="top"/>
    </xf>
    <xf numFmtId="0" fontId="103" fillId="0" borderId="21" xfId="0" applyFont="1" applyFill="1" applyBorder="1" applyAlignment="1">
      <alignment horizontal="center" vertical="top"/>
    </xf>
    <xf numFmtId="165" fontId="112" fillId="0" borderId="0" xfId="0" applyNumberFormat="1" applyFont="1" applyFill="1" applyBorder="1" applyAlignment="1">
      <alignment vertical="top"/>
    </xf>
    <xf numFmtId="165" fontId="83" fillId="0" borderId="10" xfId="0" applyNumberFormat="1" applyFont="1" applyFill="1" applyBorder="1" applyAlignment="1">
      <alignment/>
    </xf>
    <xf numFmtId="165" fontId="88" fillId="0" borderId="0" xfId="0" applyNumberFormat="1" applyFont="1" applyFill="1" applyBorder="1" applyAlignment="1">
      <alignment vertical="top"/>
    </xf>
    <xf numFmtId="165" fontId="88" fillId="0" borderId="10" xfId="0" applyNumberFormat="1" applyFont="1" applyFill="1" applyBorder="1" applyAlignment="1">
      <alignment vertical="top"/>
    </xf>
    <xf numFmtId="165" fontId="92" fillId="0" borderId="0" xfId="0" applyNumberFormat="1" applyFont="1" applyFill="1" applyBorder="1" applyAlignment="1">
      <alignment/>
    </xf>
    <xf numFmtId="165" fontId="92" fillId="0" borderId="10" xfId="0" applyNumberFormat="1" applyFont="1" applyFill="1" applyBorder="1" applyAlignment="1">
      <alignment/>
    </xf>
    <xf numFmtId="165" fontId="123" fillId="0" borderId="0" xfId="0" applyNumberFormat="1" applyFont="1" applyFill="1" applyBorder="1" applyAlignment="1">
      <alignment vertical="top"/>
    </xf>
    <xf numFmtId="165" fontId="123" fillId="0" borderId="10" xfId="0" applyNumberFormat="1" applyFont="1" applyFill="1" applyBorder="1" applyAlignment="1">
      <alignment vertical="top"/>
    </xf>
    <xf numFmtId="165" fontId="111" fillId="0" borderId="0" xfId="0" applyNumberFormat="1" applyFont="1" applyFill="1" applyBorder="1" applyAlignment="1">
      <alignment vertical="top"/>
    </xf>
    <xf numFmtId="165" fontId="111" fillId="0" borderId="10" xfId="0" applyNumberFormat="1" applyFont="1" applyFill="1" applyBorder="1" applyAlignment="1">
      <alignment vertical="top"/>
    </xf>
    <xf numFmtId="165" fontId="92" fillId="0" borderId="0" xfId="0" applyNumberFormat="1" applyFont="1" applyFill="1" applyBorder="1" applyAlignment="1">
      <alignment vertical="top"/>
    </xf>
    <xf numFmtId="165" fontId="92" fillId="0" borderId="10" xfId="0" applyNumberFormat="1" applyFont="1" applyFill="1" applyBorder="1" applyAlignment="1">
      <alignment vertical="top"/>
    </xf>
    <xf numFmtId="165" fontId="83" fillId="0" borderId="0" xfId="0" applyNumberFormat="1" applyFont="1" applyBorder="1" applyAlignment="1">
      <alignment vertical="justify" wrapText="1"/>
    </xf>
    <xf numFmtId="165" fontId="83" fillId="0" borderId="10" xfId="0" applyNumberFormat="1" applyFont="1" applyBorder="1" applyAlignment="1">
      <alignment vertical="justify" wrapText="1"/>
    </xf>
    <xf numFmtId="165" fontId="88" fillId="0" borderId="0" xfId="0" applyNumberFormat="1" applyFont="1" applyBorder="1" applyAlignment="1">
      <alignment vertical="top" wrapText="1"/>
    </xf>
    <xf numFmtId="165" fontId="123" fillId="0" borderId="10" xfId="0" applyNumberFormat="1" applyFont="1" applyBorder="1" applyAlignment="1">
      <alignment vertical="top" wrapText="1"/>
    </xf>
    <xf numFmtId="165" fontId="88" fillId="0" borderId="10" xfId="0" applyNumberFormat="1" applyFont="1" applyBorder="1" applyAlignment="1">
      <alignment vertical="top" wrapText="1"/>
    </xf>
    <xf numFmtId="165" fontId="107" fillId="35" borderId="10" xfId="0" applyNumberFormat="1" applyFont="1" applyFill="1" applyBorder="1" applyAlignment="1">
      <alignment horizontal="justify" vertical="center" wrapText="1"/>
    </xf>
    <xf numFmtId="165" fontId="106" fillId="35" borderId="10" xfId="0" applyNumberFormat="1" applyFont="1" applyFill="1" applyBorder="1" applyAlignment="1">
      <alignment horizontal="justify" vertical="center" wrapText="1"/>
    </xf>
    <xf numFmtId="165" fontId="107" fillId="35" borderId="10" xfId="0" applyNumberFormat="1" applyFont="1" applyFill="1" applyBorder="1" applyAlignment="1">
      <alignment horizontal="right" vertical="center" wrapText="1"/>
    </xf>
    <xf numFmtId="165" fontId="106" fillId="35" borderId="10" xfId="0" applyNumberFormat="1" applyFont="1" applyFill="1" applyBorder="1" applyAlignment="1">
      <alignment horizontal="right" vertical="center" wrapText="1"/>
    </xf>
    <xf numFmtId="165" fontId="107" fillId="35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165" fontId="125" fillId="35" borderId="0" xfId="0" applyNumberFormat="1" applyFont="1" applyFill="1" applyBorder="1" applyAlignment="1">
      <alignment horizontal="center" vertical="top"/>
    </xf>
    <xf numFmtId="166" fontId="99" fillId="35" borderId="0" xfId="0" applyNumberFormat="1" applyFont="1" applyFill="1" applyBorder="1" applyAlignment="1">
      <alignment horizontal="right" vertical="top"/>
    </xf>
    <xf numFmtId="165" fontId="88" fillId="35" borderId="0" xfId="0" applyNumberFormat="1" applyFont="1" applyFill="1" applyBorder="1" applyAlignment="1">
      <alignment horizontal="center" vertical="top"/>
    </xf>
    <xf numFmtId="165" fontId="88" fillId="35" borderId="10" xfId="0" applyNumberFormat="1" applyFont="1" applyFill="1" applyBorder="1" applyAlignment="1">
      <alignment horizontal="center" vertical="top"/>
    </xf>
    <xf numFmtId="0" fontId="88" fillId="35" borderId="10" xfId="0" applyFont="1" applyFill="1" applyBorder="1" applyAlignment="1">
      <alignment horizontal="center" vertical="top"/>
    </xf>
    <xf numFmtId="0" fontId="99" fillId="35" borderId="10" xfId="0" applyFont="1" applyFill="1" applyBorder="1" applyAlignment="1">
      <alignment horizontal="center" vertical="top"/>
    </xf>
    <xf numFmtId="165" fontId="88" fillId="35" borderId="0" xfId="0" applyNumberFormat="1" applyFont="1" applyFill="1" applyBorder="1" applyAlignment="1">
      <alignment horizontal="right" vertical="top"/>
    </xf>
    <xf numFmtId="165" fontId="88" fillId="35" borderId="10" xfId="0" applyNumberFormat="1" applyFont="1" applyFill="1" applyBorder="1" applyAlignment="1">
      <alignment horizontal="right" vertical="top"/>
    </xf>
    <xf numFmtId="165" fontId="123" fillId="35" borderId="0" xfId="0" applyNumberFormat="1" applyFont="1" applyFill="1" applyBorder="1" applyAlignment="1">
      <alignment horizontal="right" vertical="top"/>
    </xf>
    <xf numFmtId="165" fontId="123" fillId="35" borderId="10" xfId="0" applyNumberFormat="1" applyFont="1" applyFill="1" applyBorder="1" applyAlignment="1">
      <alignment horizontal="right" vertical="top"/>
    </xf>
    <xf numFmtId="165" fontId="4" fillId="38" borderId="10" xfId="50" applyNumberFormat="1" applyFont="1" applyFill="1" applyBorder="1" applyAlignment="1" applyProtection="1">
      <alignment horizontal="right" vertical="top" wrapText="1"/>
      <protection locked="0"/>
    </xf>
    <xf numFmtId="165" fontId="91" fillId="35" borderId="0" xfId="0" applyNumberFormat="1" applyFont="1" applyFill="1" applyBorder="1" applyAlignment="1">
      <alignment horizontal="right" vertical="top"/>
    </xf>
    <xf numFmtId="165" fontId="99" fillId="35" borderId="0" xfId="0" applyNumberFormat="1" applyFont="1" applyFill="1" applyBorder="1" applyAlignment="1">
      <alignment horizontal="right" vertical="top"/>
    </xf>
    <xf numFmtId="165" fontId="91" fillId="35" borderId="18" xfId="0" applyNumberFormat="1" applyFont="1" applyFill="1" applyBorder="1" applyAlignment="1">
      <alignment horizontal="right" vertical="top"/>
    </xf>
    <xf numFmtId="165" fontId="99" fillId="35" borderId="10" xfId="0" applyNumberFormat="1" applyFont="1" applyFill="1" applyBorder="1" applyAlignment="1">
      <alignment horizontal="center" vertical="top"/>
    </xf>
    <xf numFmtId="165" fontId="91" fillId="35" borderId="0" xfId="0" applyNumberFormat="1" applyFont="1" applyFill="1" applyBorder="1" applyAlignment="1">
      <alignment vertical="top"/>
    </xf>
    <xf numFmtId="165" fontId="91" fillId="35" borderId="10" xfId="0" applyNumberFormat="1" applyFont="1" applyFill="1" applyBorder="1" applyAlignment="1">
      <alignment vertical="top"/>
    </xf>
    <xf numFmtId="165" fontId="91" fillId="35" borderId="10" xfId="0" applyNumberFormat="1" applyFont="1" applyFill="1" applyBorder="1" applyAlignment="1">
      <alignment horizontal="right" vertical="top"/>
    </xf>
    <xf numFmtId="165" fontId="91" fillId="35" borderId="10" xfId="0" applyNumberFormat="1" applyFont="1" applyFill="1" applyBorder="1" applyAlignment="1">
      <alignment horizontal="justify" vertical="top"/>
    </xf>
    <xf numFmtId="165" fontId="91" fillId="35" borderId="24" xfId="0" applyNumberFormat="1" applyFont="1" applyFill="1" applyBorder="1" applyAlignment="1">
      <alignment horizontal="right" vertical="top"/>
    </xf>
    <xf numFmtId="166" fontId="88" fillId="35" borderId="0" xfId="0" applyNumberFormat="1" applyFont="1" applyFill="1" applyBorder="1" applyAlignment="1">
      <alignment horizontal="right" vertical="top"/>
    </xf>
    <xf numFmtId="165" fontId="88" fillId="35" borderId="10" xfId="0" applyNumberFormat="1" applyFont="1" applyFill="1" applyBorder="1" applyAlignment="1">
      <alignment horizontal="justify" vertical="top"/>
    </xf>
    <xf numFmtId="165" fontId="92" fillId="35" borderId="10" xfId="0" applyNumberFormat="1" applyFont="1" applyFill="1" applyBorder="1" applyAlignment="1">
      <alignment horizontal="right" vertical="top"/>
    </xf>
    <xf numFmtId="165" fontId="125" fillId="35" borderId="10" xfId="0" applyNumberFormat="1" applyFont="1" applyFill="1" applyBorder="1" applyAlignment="1">
      <alignment horizontal="center" vertical="top"/>
    </xf>
    <xf numFmtId="0" fontId="126" fillId="0" borderId="0" xfId="0" applyFont="1" applyAlignment="1">
      <alignment/>
    </xf>
    <xf numFmtId="0" fontId="83" fillId="0" borderId="0" xfId="0" applyNumberFormat="1" applyFont="1" applyAlignment="1">
      <alignment horizontal="justify"/>
    </xf>
    <xf numFmtId="165" fontId="100" fillId="35" borderId="10" xfId="0" applyNumberFormat="1" applyFont="1" applyFill="1" applyBorder="1" applyAlignment="1">
      <alignment horizontal="right" vertical="center"/>
    </xf>
    <xf numFmtId="165" fontId="100" fillId="35" borderId="10" xfId="0" applyNumberFormat="1" applyFont="1" applyFill="1" applyBorder="1" applyAlignment="1">
      <alignment horizontal="justify" vertical="center"/>
    </xf>
    <xf numFmtId="165" fontId="83" fillId="0" borderId="0" xfId="0" applyNumberFormat="1" applyFont="1" applyAlignment="1">
      <alignment vertical="center"/>
    </xf>
    <xf numFmtId="165" fontId="101" fillId="35" borderId="10" xfId="0" applyNumberFormat="1" applyFont="1" applyFill="1" applyBorder="1" applyAlignment="1">
      <alignment horizontal="right" vertical="center"/>
    </xf>
    <xf numFmtId="0" fontId="101" fillId="35" borderId="22" xfId="0" applyFont="1" applyFill="1" applyBorder="1" applyAlignment="1">
      <alignment horizontal="justify" vertical="center"/>
    </xf>
    <xf numFmtId="0" fontId="101" fillId="35" borderId="24" xfId="0" applyFont="1" applyFill="1" applyBorder="1" applyAlignment="1">
      <alignment horizontal="justify" vertical="center"/>
    </xf>
    <xf numFmtId="165" fontId="101" fillId="35" borderId="24" xfId="0" applyNumberFormat="1" applyFont="1" applyFill="1" applyBorder="1" applyAlignment="1">
      <alignment horizontal="right" vertical="center"/>
    </xf>
    <xf numFmtId="165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3" fontId="83" fillId="0" borderId="10" xfId="0" applyNumberFormat="1" applyFont="1" applyBorder="1" applyAlignment="1">
      <alignment horizontal="right" vertical="top" wrapText="1"/>
    </xf>
    <xf numFmtId="0" fontId="93" fillId="0" borderId="11" xfId="0" applyFont="1" applyBorder="1" applyAlignment="1">
      <alignment horizontal="right" vertical="top" wrapText="1"/>
    </xf>
    <xf numFmtId="165" fontId="94" fillId="0" borderId="11" xfId="0" applyNumberFormat="1" applyFont="1" applyBorder="1" applyAlignment="1">
      <alignment vertical="top" wrapText="1"/>
    </xf>
    <xf numFmtId="0" fontId="83" fillId="0" borderId="25" xfId="0" applyFont="1" applyBorder="1" applyAlignment="1">
      <alignment horizontal="right" vertical="top" wrapText="1"/>
    </xf>
    <xf numFmtId="165" fontId="94" fillId="0" borderId="25" xfId="0" applyNumberFormat="1" applyFont="1" applyBorder="1" applyAlignment="1">
      <alignment vertical="top" wrapText="1"/>
    </xf>
    <xf numFmtId="165" fontId="83" fillId="0" borderId="25" xfId="0" applyNumberFormat="1" applyFont="1" applyBorder="1" applyAlignment="1">
      <alignment horizontal="right" vertical="top" wrapText="1"/>
    </xf>
    <xf numFmtId="0" fontId="94" fillId="0" borderId="25" xfId="0" applyFont="1" applyBorder="1" applyAlignment="1">
      <alignment horizontal="right" vertical="top" wrapText="1"/>
    </xf>
    <xf numFmtId="0" fontId="83" fillId="0" borderId="11" xfId="0" applyFont="1" applyBorder="1" applyAlignment="1">
      <alignment/>
    </xf>
    <xf numFmtId="165" fontId="117" fillId="0" borderId="31" xfId="0" applyNumberFormat="1" applyFont="1" applyBorder="1" applyAlignment="1">
      <alignment horizontal="right" vertical="center" wrapText="1"/>
    </xf>
    <xf numFmtId="165" fontId="115" fillId="0" borderId="40" xfId="0" applyNumberFormat="1" applyFont="1" applyBorder="1" applyAlignment="1">
      <alignment horizontal="right" vertical="center" wrapText="1"/>
    </xf>
    <xf numFmtId="165" fontId="88" fillId="0" borderId="10" xfId="0" applyNumberFormat="1" applyFont="1" applyFill="1" applyBorder="1" applyAlignment="1">
      <alignment horizontal="right" vertical="center" wrapText="1"/>
    </xf>
    <xf numFmtId="165" fontId="88" fillId="0" borderId="25" xfId="0" applyNumberFormat="1" applyFont="1" applyFill="1" applyBorder="1" applyAlignment="1">
      <alignment horizontal="right" vertical="center" wrapText="1"/>
    </xf>
    <xf numFmtId="165" fontId="88" fillId="0" borderId="17" xfId="0" applyNumberFormat="1" applyFont="1" applyFill="1" applyBorder="1" applyAlignment="1">
      <alignment horizontal="right" vertical="center" wrapText="1"/>
    </xf>
    <xf numFmtId="165" fontId="111" fillId="0" borderId="10" xfId="0" applyNumberFormat="1" applyFont="1" applyBorder="1" applyAlignment="1">
      <alignment horizontal="right" vertical="center" wrapText="1"/>
    </xf>
    <xf numFmtId="165" fontId="111" fillId="0" borderId="25" xfId="0" applyNumberFormat="1" applyFont="1" applyBorder="1" applyAlignment="1">
      <alignment horizontal="right" vertical="center" wrapText="1"/>
    </xf>
    <xf numFmtId="165" fontId="111" fillId="0" borderId="25" xfId="60" applyNumberFormat="1" applyFont="1" applyBorder="1" applyAlignment="1">
      <alignment horizontal="right" vertical="center" wrapText="1"/>
    </xf>
    <xf numFmtId="165" fontId="111" fillId="0" borderId="24" xfId="0" applyNumberFormat="1" applyFont="1" applyBorder="1" applyAlignment="1">
      <alignment horizontal="right" vertical="center" wrapText="1"/>
    </xf>
    <xf numFmtId="165" fontId="111" fillId="0" borderId="23" xfId="0" applyNumberFormat="1" applyFont="1" applyBorder="1" applyAlignment="1">
      <alignment horizontal="right" vertical="center" wrapText="1"/>
    </xf>
    <xf numFmtId="165" fontId="111" fillId="0" borderId="20" xfId="0" applyNumberFormat="1" applyFont="1" applyBorder="1" applyAlignment="1">
      <alignment horizontal="right" vertical="center" wrapText="1"/>
    </xf>
    <xf numFmtId="165" fontId="115" fillId="0" borderId="20" xfId="0" applyNumberFormat="1" applyFont="1" applyBorder="1" applyAlignment="1">
      <alignment horizontal="right" vertical="center" wrapText="1"/>
    </xf>
    <xf numFmtId="165" fontId="115" fillId="0" borderId="24" xfId="0" applyNumberFormat="1" applyFont="1" applyBorder="1" applyAlignment="1">
      <alignment horizontal="right" vertical="center" wrapText="1"/>
    </xf>
    <xf numFmtId="165" fontId="92" fillId="0" borderId="10" xfId="0" applyNumberFormat="1" applyFont="1" applyBorder="1" applyAlignment="1">
      <alignment horizontal="right" vertical="center" wrapText="1"/>
    </xf>
    <xf numFmtId="165" fontId="88" fillId="0" borderId="10" xfId="0" applyNumberFormat="1" applyFont="1" applyBorder="1" applyAlignment="1">
      <alignment horizontal="right" vertical="center" wrapText="1"/>
    </xf>
    <xf numFmtId="165" fontId="92" fillId="0" borderId="24" xfId="0" applyNumberFormat="1" applyFont="1" applyBorder="1" applyAlignment="1">
      <alignment horizontal="right" vertical="center" wrapText="1"/>
    </xf>
    <xf numFmtId="165" fontId="92" fillId="0" borderId="23" xfId="0" applyNumberFormat="1" applyFont="1" applyBorder="1" applyAlignment="1">
      <alignment horizontal="right" vertical="center" wrapText="1"/>
    </xf>
    <xf numFmtId="165" fontId="88" fillId="0" borderId="24" xfId="0" applyNumberFormat="1" applyFont="1" applyBorder="1" applyAlignment="1">
      <alignment horizontal="right" vertical="center" wrapText="1"/>
    </xf>
    <xf numFmtId="165" fontId="88" fillId="0" borderId="26" xfId="0" applyNumberFormat="1" applyFont="1" applyBorder="1" applyAlignment="1">
      <alignment horizontal="right" vertical="center" wrapText="1"/>
    </xf>
    <xf numFmtId="10" fontId="88" fillId="0" borderId="25" xfId="0" applyNumberFormat="1" applyFont="1" applyBorder="1" applyAlignment="1">
      <alignment horizontal="right" vertical="center" wrapText="1"/>
    </xf>
    <xf numFmtId="165" fontId="94" fillId="34" borderId="40" xfId="0" applyNumberFormat="1" applyFont="1" applyFill="1" applyBorder="1" applyAlignment="1">
      <alignment horizontal="center" vertical="center" wrapText="1"/>
    </xf>
    <xf numFmtId="165" fontId="92" fillId="0" borderId="10" xfId="0" applyNumberFormat="1" applyFont="1" applyBorder="1" applyAlignment="1">
      <alignment horizontal="right" vertical="center"/>
    </xf>
    <xf numFmtId="165" fontId="92" fillId="0" borderId="25" xfId="0" applyNumberFormat="1" applyFont="1" applyBorder="1" applyAlignment="1">
      <alignment horizontal="right" vertical="center"/>
    </xf>
    <xf numFmtId="165" fontId="92" fillId="0" borderId="24" xfId="0" applyNumberFormat="1" applyFont="1" applyBorder="1" applyAlignment="1">
      <alignment horizontal="right" vertical="center"/>
    </xf>
    <xf numFmtId="165" fontId="92" fillId="0" borderId="23" xfId="0" applyNumberFormat="1" applyFont="1" applyBorder="1" applyAlignment="1">
      <alignment horizontal="right" vertical="center"/>
    </xf>
    <xf numFmtId="165" fontId="88" fillId="0" borderId="10" xfId="0" applyNumberFormat="1" applyFont="1" applyBorder="1" applyAlignment="1">
      <alignment horizontal="right" vertical="center"/>
    </xf>
    <xf numFmtId="165" fontId="88" fillId="0" borderId="25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 vertical="center"/>
    </xf>
    <xf numFmtId="10" fontId="88" fillId="0" borderId="10" xfId="0" applyNumberFormat="1" applyFont="1" applyBorder="1" applyAlignment="1">
      <alignment horizontal="right" vertical="center"/>
    </xf>
    <xf numFmtId="10" fontId="92" fillId="0" borderId="25" xfId="0" applyNumberFormat="1" applyFont="1" applyBorder="1" applyAlignment="1">
      <alignment horizontal="right" vertical="center"/>
    </xf>
    <xf numFmtId="10" fontId="88" fillId="0" borderId="25" xfId="0" applyNumberFormat="1" applyFont="1" applyBorder="1" applyAlignment="1">
      <alignment horizontal="right" vertical="center"/>
    </xf>
    <xf numFmtId="165" fontId="115" fillId="0" borderId="24" xfId="0" applyNumberFormat="1" applyFont="1" applyBorder="1" applyAlignment="1">
      <alignment vertical="center" wrapText="1"/>
    </xf>
    <xf numFmtId="0" fontId="118" fillId="0" borderId="10" xfId="0" applyFont="1" applyBorder="1" applyAlignment="1">
      <alignment horizontal="justify" vertical="center" wrapText="1"/>
    </xf>
    <xf numFmtId="0" fontId="127" fillId="0" borderId="0" xfId="0" applyFont="1" applyAlignment="1">
      <alignment vertical="center"/>
    </xf>
    <xf numFmtId="166" fontId="127" fillId="0" borderId="0" xfId="0" applyNumberFormat="1" applyFont="1" applyAlignment="1">
      <alignment horizontal="right" vertical="center"/>
    </xf>
    <xf numFmtId="10" fontId="92" fillId="0" borderId="10" xfId="0" applyNumberFormat="1" applyFont="1" applyBorder="1" applyAlignment="1">
      <alignment horizontal="right" vertical="center" wrapText="1"/>
    </xf>
    <xf numFmtId="10" fontId="92" fillId="0" borderId="24" xfId="0" applyNumberFormat="1" applyFont="1" applyBorder="1" applyAlignment="1">
      <alignment horizontal="right" vertical="center" wrapText="1"/>
    </xf>
    <xf numFmtId="165" fontId="92" fillId="0" borderId="10" xfId="0" applyNumberFormat="1" applyFont="1" applyBorder="1" applyAlignment="1">
      <alignment vertical="center" wrapText="1"/>
    </xf>
    <xf numFmtId="165" fontId="127" fillId="0" borderId="0" xfId="0" applyNumberFormat="1" applyFont="1" applyAlignment="1">
      <alignment/>
    </xf>
    <xf numFmtId="165" fontId="92" fillId="0" borderId="10" xfId="53" applyNumberFormat="1" applyFont="1" applyBorder="1" applyAlignment="1">
      <alignment vertical="center" wrapText="1"/>
    </xf>
    <xf numFmtId="165" fontId="92" fillId="0" borderId="24" xfId="0" applyNumberFormat="1" applyFont="1" applyBorder="1" applyAlignment="1">
      <alignment vertical="center" wrapText="1"/>
    </xf>
    <xf numFmtId="165" fontId="127" fillId="0" borderId="0" xfId="0" applyNumberFormat="1" applyFont="1" applyAlignment="1">
      <alignment vertical="center"/>
    </xf>
    <xf numFmtId="0" fontId="127" fillId="0" borderId="0" xfId="0" applyFont="1" applyAlignment="1">
      <alignment/>
    </xf>
    <xf numFmtId="165" fontId="92" fillId="0" borderId="25" xfId="0" applyNumberFormat="1" applyFont="1" applyBorder="1" applyAlignment="1">
      <alignment vertical="center" wrapText="1"/>
    </xf>
    <xf numFmtId="165" fontId="92" fillId="0" borderId="10" xfId="0" applyNumberFormat="1" applyFont="1" applyFill="1" applyBorder="1" applyAlignment="1">
      <alignment vertical="center" wrapText="1"/>
    </xf>
    <xf numFmtId="165" fontId="92" fillId="0" borderId="10" xfId="53" applyNumberFormat="1" applyFont="1" applyFill="1" applyBorder="1" applyAlignment="1">
      <alignment vertical="center" wrapText="1"/>
    </xf>
    <xf numFmtId="165" fontId="92" fillId="0" borderId="25" xfId="0" applyNumberFormat="1" applyFont="1" applyFill="1" applyBorder="1" applyAlignment="1">
      <alignment vertical="center" wrapText="1"/>
    </xf>
    <xf numFmtId="10" fontId="92" fillId="0" borderId="10" xfId="0" applyNumberFormat="1" applyFont="1" applyBorder="1" applyAlignment="1">
      <alignment vertical="center" wrapText="1"/>
    </xf>
    <xf numFmtId="10" fontId="92" fillId="0" borderId="10" xfId="60" applyNumberFormat="1" applyFont="1" applyBorder="1" applyAlignment="1">
      <alignment vertical="center" wrapText="1"/>
    </xf>
    <xf numFmtId="0" fontId="88" fillId="0" borderId="10" xfId="0" applyFont="1" applyBorder="1" applyAlignment="1">
      <alignment horizontal="justify" vertical="top" wrapText="1"/>
    </xf>
    <xf numFmtId="0" fontId="92" fillId="0" borderId="10" xfId="0" applyFont="1" applyBorder="1" applyAlignment="1">
      <alignment horizontal="justify" vertical="top" wrapText="1"/>
    </xf>
    <xf numFmtId="0" fontId="92" fillId="0" borderId="25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justify" vertical="top" wrapText="1"/>
    </xf>
    <xf numFmtId="0" fontId="118" fillId="0" borderId="25" xfId="0" applyFont="1" applyBorder="1" applyAlignment="1">
      <alignment vertical="center"/>
    </xf>
    <xf numFmtId="165" fontId="83" fillId="0" borderId="25" xfId="0" applyNumberFormat="1" applyFont="1" applyFill="1" applyBorder="1" applyAlignment="1">
      <alignment vertical="center"/>
    </xf>
    <xf numFmtId="165" fontId="92" fillId="0" borderId="25" xfId="0" applyNumberFormat="1" applyFont="1" applyBorder="1" applyAlignment="1">
      <alignment vertical="center"/>
    </xf>
    <xf numFmtId="49" fontId="88" fillId="0" borderId="17" xfId="0" applyNumberFormat="1" applyFont="1" applyFill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top" wrapText="1"/>
    </xf>
    <xf numFmtId="0" fontId="92" fillId="0" borderId="25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/>
    </xf>
    <xf numFmtId="166" fontId="6" fillId="0" borderId="0" xfId="0" applyNumberFormat="1" applyFont="1" applyAlignment="1">
      <alignment/>
    </xf>
    <xf numFmtId="166" fontId="88" fillId="0" borderId="10" xfId="0" applyNumberFormat="1" applyFont="1" applyFill="1" applyBorder="1" applyAlignment="1">
      <alignment vertical="center" wrapText="1"/>
    </xf>
    <xf numFmtId="165" fontId="88" fillId="0" borderId="10" xfId="0" applyNumberFormat="1" applyFont="1" applyBorder="1" applyAlignment="1">
      <alignment vertical="center" wrapText="1"/>
    </xf>
    <xf numFmtId="165" fontId="114" fillId="0" borderId="0" xfId="0" applyNumberFormat="1" applyFont="1" applyAlignment="1">
      <alignment/>
    </xf>
    <xf numFmtId="166" fontId="88" fillId="0" borderId="25" xfId="0" applyNumberFormat="1" applyFont="1" applyFill="1" applyBorder="1" applyAlignment="1">
      <alignment vertical="center" wrapText="1"/>
    </xf>
    <xf numFmtId="165" fontId="88" fillId="0" borderId="25" xfId="0" applyNumberFormat="1" applyFont="1" applyBorder="1" applyAlignment="1">
      <alignment vertical="center" wrapText="1"/>
    </xf>
    <xf numFmtId="10" fontId="88" fillId="0" borderId="10" xfId="60" applyNumberFormat="1" applyFont="1" applyBorder="1" applyAlignment="1">
      <alignment vertical="center" wrapText="1"/>
    </xf>
    <xf numFmtId="0" fontId="97" fillId="0" borderId="10" xfId="0" applyFont="1" applyBorder="1" applyAlignment="1">
      <alignment horizontal="justify" vertical="top" wrapText="1"/>
    </xf>
    <xf numFmtId="165" fontId="88" fillId="0" borderId="23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/>
    </xf>
    <xf numFmtId="0" fontId="6" fillId="0" borderId="27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vertical="center" wrapText="1"/>
    </xf>
    <xf numFmtId="3" fontId="6" fillId="0" borderId="27" xfId="60" applyNumberFormat="1" applyFont="1" applyBorder="1" applyAlignment="1">
      <alignment vertical="center" wrapText="1"/>
    </xf>
    <xf numFmtId="3" fontId="6" fillId="0" borderId="10" xfId="60" applyNumberFormat="1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/>
    </xf>
    <xf numFmtId="165" fontId="6" fillId="0" borderId="28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right" vertical="center" wrapText="1"/>
    </xf>
    <xf numFmtId="165" fontId="6" fillId="0" borderId="10" xfId="60" applyNumberFormat="1" applyFont="1" applyBorder="1" applyAlignment="1">
      <alignment horizontal="center" vertical="center" wrapText="1"/>
    </xf>
    <xf numFmtId="165" fontId="6" fillId="0" borderId="40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165" fontId="6" fillId="0" borderId="41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165" fontId="92" fillId="0" borderId="26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165" fontId="82" fillId="0" borderId="0" xfId="0" applyNumberFormat="1" applyFont="1" applyAlignment="1">
      <alignment vertical="center"/>
    </xf>
    <xf numFmtId="166" fontId="92" fillId="0" borderId="10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/>
    </xf>
    <xf numFmtId="0" fontId="0" fillId="0" borderId="11" xfId="0" applyBorder="1" applyAlignment="1">
      <alignment/>
    </xf>
    <xf numFmtId="165" fontId="127" fillId="0" borderId="10" xfId="0" applyNumberFormat="1" applyFont="1" applyBorder="1" applyAlignment="1">
      <alignment/>
    </xf>
    <xf numFmtId="165" fontId="127" fillId="0" borderId="0" xfId="0" applyNumberFormat="1" applyFont="1" applyBorder="1" applyAlignment="1">
      <alignment/>
    </xf>
    <xf numFmtId="165" fontId="114" fillId="0" borderId="0" xfId="0" applyNumberFormat="1" applyFont="1" applyBorder="1" applyAlignment="1">
      <alignment/>
    </xf>
    <xf numFmtId="165" fontId="114" fillId="0" borderId="10" xfId="0" applyNumberFormat="1" applyFont="1" applyBorder="1" applyAlignment="1">
      <alignment/>
    </xf>
    <xf numFmtId="165" fontId="127" fillId="0" borderId="18" xfId="0" applyNumberFormat="1" applyFont="1" applyBorder="1" applyAlignment="1">
      <alignment/>
    </xf>
    <xf numFmtId="165" fontId="127" fillId="0" borderId="24" xfId="0" applyNumberFormat="1" applyFont="1" applyBorder="1" applyAlignment="1">
      <alignment/>
    </xf>
    <xf numFmtId="165" fontId="123" fillId="0" borderId="0" xfId="0" applyNumberFormat="1" applyFont="1" applyFill="1" applyBorder="1" applyAlignment="1">
      <alignment horizontal="right" vertical="top" wrapText="1"/>
    </xf>
    <xf numFmtId="165" fontId="123" fillId="0" borderId="10" xfId="0" applyNumberFormat="1" applyFont="1" applyFill="1" applyBorder="1" applyAlignment="1">
      <alignment horizontal="right" vertical="top" wrapText="1"/>
    </xf>
    <xf numFmtId="165" fontId="92" fillId="0" borderId="0" xfId="0" applyNumberFormat="1" applyFont="1" applyFill="1" applyBorder="1" applyAlignment="1">
      <alignment horizontal="right" vertical="top"/>
    </xf>
    <xf numFmtId="165" fontId="92" fillId="0" borderId="10" xfId="0" applyNumberFormat="1" applyFont="1" applyFill="1" applyBorder="1" applyAlignment="1">
      <alignment horizontal="right" vertical="top"/>
    </xf>
    <xf numFmtId="165" fontId="123" fillId="0" borderId="10" xfId="0" applyNumberFormat="1" applyFont="1" applyFill="1" applyBorder="1" applyAlignment="1">
      <alignment horizontal="right" vertical="top" wrapText="1"/>
    </xf>
    <xf numFmtId="165" fontId="123" fillId="0" borderId="0" xfId="0" applyNumberFormat="1" applyFont="1" applyFill="1" applyBorder="1" applyAlignment="1">
      <alignment horizontal="right" vertical="top"/>
    </xf>
    <xf numFmtId="165" fontId="123" fillId="0" borderId="10" xfId="0" applyNumberFormat="1" applyFont="1" applyFill="1" applyBorder="1" applyAlignment="1">
      <alignment horizontal="right" vertical="top"/>
    </xf>
    <xf numFmtId="165" fontId="123" fillId="0" borderId="18" xfId="0" applyNumberFormat="1" applyFont="1" applyFill="1" applyBorder="1" applyAlignment="1">
      <alignment horizontal="right" vertical="top" wrapText="1"/>
    </xf>
    <xf numFmtId="165" fontId="123" fillId="0" borderId="24" xfId="0" applyNumberFormat="1" applyFont="1" applyFill="1" applyBorder="1" applyAlignment="1">
      <alignment horizontal="right" vertical="top" wrapText="1"/>
    </xf>
    <xf numFmtId="0" fontId="94" fillId="36" borderId="19" xfId="0" applyFont="1" applyFill="1" applyBorder="1" applyAlignment="1">
      <alignment horizontal="left" vertical="center"/>
    </xf>
    <xf numFmtId="0" fontId="94" fillId="36" borderId="22" xfId="0" applyFont="1" applyFill="1" applyBorder="1" applyAlignment="1">
      <alignment horizontal="left" vertical="center"/>
    </xf>
    <xf numFmtId="0" fontId="83" fillId="0" borderId="10" xfId="0" applyFont="1" applyBorder="1" applyAlignment="1">
      <alignment horizontal="right" vertical="top" wrapText="1"/>
    </xf>
    <xf numFmtId="0" fontId="94" fillId="0" borderId="11" xfId="0" applyFont="1" applyBorder="1" applyAlignment="1">
      <alignment horizontal="right" vertical="top" wrapText="1"/>
    </xf>
    <xf numFmtId="0" fontId="94" fillId="0" borderId="10" xfId="0" applyFont="1" applyBorder="1" applyAlignment="1">
      <alignment horizontal="right" vertical="top" wrapText="1"/>
    </xf>
    <xf numFmtId="0" fontId="93" fillId="0" borderId="10" xfId="0" applyFont="1" applyBorder="1" applyAlignment="1">
      <alignment horizontal="right" vertical="top" wrapText="1"/>
    </xf>
    <xf numFmtId="0" fontId="96" fillId="0" borderId="24" xfId="0" applyFont="1" applyBorder="1" applyAlignment="1">
      <alignment horizontal="justify" vertical="top" wrapText="1"/>
    </xf>
    <xf numFmtId="0" fontId="96" fillId="0" borderId="24" xfId="0" applyFont="1" applyBorder="1" applyAlignment="1">
      <alignment horizontal="right" vertical="top" wrapText="1"/>
    </xf>
    <xf numFmtId="165" fontId="94" fillId="0" borderId="10" xfId="0" applyNumberFormat="1" applyFont="1" applyBorder="1" applyAlignment="1">
      <alignment horizontal="right" vertical="top" wrapText="1"/>
    </xf>
    <xf numFmtId="165" fontId="83" fillId="0" borderId="10" xfId="0" applyNumberFormat="1" applyFont="1" applyBorder="1" applyAlignment="1">
      <alignment horizontal="right" vertical="top" wrapText="1"/>
    </xf>
    <xf numFmtId="0" fontId="94" fillId="0" borderId="11" xfId="0" applyFont="1" applyBorder="1" applyAlignment="1">
      <alignment horizontal="justify" vertical="top" wrapText="1"/>
    </xf>
    <xf numFmtId="0" fontId="94" fillId="0" borderId="10" xfId="0" applyFont="1" applyBorder="1" applyAlignment="1">
      <alignment horizontal="justify" vertical="top" wrapText="1"/>
    </xf>
    <xf numFmtId="165" fontId="94" fillId="0" borderId="10" xfId="0" applyNumberFormat="1" applyFont="1" applyBorder="1" applyAlignment="1">
      <alignment horizontal="justify" vertical="top" wrapText="1"/>
    </xf>
    <xf numFmtId="165" fontId="83" fillId="0" borderId="10" xfId="0" applyNumberFormat="1" applyFont="1" applyBorder="1" applyAlignment="1">
      <alignment horizontal="justify" vertical="top" wrapText="1"/>
    </xf>
    <xf numFmtId="0" fontId="96" fillId="0" borderId="10" xfId="0" applyFont="1" applyBorder="1" applyAlignment="1">
      <alignment horizontal="justify" vertical="top" wrapText="1"/>
    </xf>
    <xf numFmtId="0" fontId="88" fillId="0" borderId="40" xfId="0" applyFont="1" applyFill="1" applyBorder="1" applyAlignment="1">
      <alignment horizontal="center" vertical="center" wrapText="1"/>
    </xf>
    <xf numFmtId="169" fontId="98" fillId="0" borderId="20" xfId="0" applyNumberFormat="1" applyFont="1" applyBorder="1" applyAlignment="1">
      <alignment horizontal="center" vertical="top" wrapText="1"/>
    </xf>
    <xf numFmtId="4" fontId="85" fillId="0" borderId="11" xfId="0" applyNumberFormat="1" applyFont="1" applyBorder="1" applyAlignment="1">
      <alignment horizontal="right" vertical="top" wrapText="1"/>
    </xf>
    <xf numFmtId="165" fontId="85" fillId="0" borderId="10" xfId="0" applyNumberFormat="1" applyFont="1" applyBorder="1" applyAlignment="1">
      <alignment horizontal="center" vertical="top" wrapText="1"/>
    </xf>
    <xf numFmtId="165" fontId="92" fillId="35" borderId="0" xfId="0" applyNumberFormat="1" applyFont="1" applyFill="1" applyBorder="1" applyAlignment="1">
      <alignment horizontal="right" vertical="top"/>
    </xf>
    <xf numFmtId="165" fontId="89" fillId="0" borderId="10" xfId="0" applyNumberFormat="1" applyFont="1" applyBorder="1" applyAlignment="1">
      <alignment vertical="justify" wrapText="1"/>
    </xf>
    <xf numFmtId="165" fontId="105" fillId="35" borderId="10" xfId="50" applyNumberFormat="1" applyFont="1" applyFill="1" applyBorder="1" applyAlignment="1">
      <alignment horizontal="right" vertical="center" wrapText="1"/>
    </xf>
    <xf numFmtId="165" fontId="106" fillId="35" borderId="10" xfId="50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horizontal="center"/>
    </xf>
    <xf numFmtId="165" fontId="92" fillId="35" borderId="0" xfId="0" applyNumberFormat="1" applyFont="1" applyFill="1" applyBorder="1" applyAlignment="1">
      <alignment vertical="top"/>
    </xf>
    <xf numFmtId="0" fontId="114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0" fontId="94" fillId="0" borderId="0" xfId="0" applyFont="1" applyFill="1" applyBorder="1" applyAlignment="1">
      <alignment horizontal="center" vertical="top"/>
    </xf>
    <xf numFmtId="0" fontId="83" fillId="0" borderId="0" xfId="0" applyFont="1" applyAlignment="1">
      <alignment horizontal="center" vertical="center"/>
    </xf>
    <xf numFmtId="0" fontId="88" fillId="0" borderId="21" xfId="0" applyFont="1" applyFill="1" applyBorder="1" applyAlignment="1">
      <alignment horizontal="center" vertical="center" wrapText="1"/>
    </xf>
    <xf numFmtId="165" fontId="6" fillId="34" borderId="33" xfId="0" applyNumberFormat="1" applyFont="1" applyFill="1" applyBorder="1" applyAlignment="1">
      <alignment horizontal="center" vertical="center"/>
    </xf>
    <xf numFmtId="165" fontId="6" fillId="34" borderId="41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76" fontId="94" fillId="34" borderId="40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 wrapText="1"/>
    </xf>
    <xf numFmtId="177" fontId="94" fillId="0" borderId="40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165" fontId="88" fillId="0" borderId="25" xfId="0" applyNumberFormat="1" applyFont="1" applyBorder="1" applyAlignment="1">
      <alignment horizontal="right" vertical="center" wrapText="1"/>
    </xf>
    <xf numFmtId="165" fontId="88" fillId="0" borderId="23" xfId="0" applyNumberFormat="1" applyFont="1" applyBorder="1" applyAlignment="1">
      <alignment horizontal="right" vertical="center" wrapText="1"/>
    </xf>
    <xf numFmtId="165" fontId="92" fillId="0" borderId="24" xfId="0" applyNumberFormat="1" applyFont="1" applyFill="1" applyBorder="1" applyAlignment="1">
      <alignment horizontal="right" vertical="center" wrapText="1"/>
    </xf>
    <xf numFmtId="10" fontId="92" fillId="0" borderId="26" xfId="0" applyNumberFormat="1" applyFont="1" applyBorder="1" applyAlignment="1">
      <alignment horizontal="right" vertical="center" wrapText="1"/>
    </xf>
    <xf numFmtId="165" fontId="127" fillId="0" borderId="0" xfId="0" applyNumberFormat="1" applyFont="1" applyAlignment="1">
      <alignment horizontal="right" vertical="center"/>
    </xf>
    <xf numFmtId="10" fontId="12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vertical="center"/>
    </xf>
    <xf numFmtId="0" fontId="92" fillId="0" borderId="25" xfId="0" applyFont="1" applyFill="1" applyBorder="1" applyAlignment="1">
      <alignment horizontal="center" vertical="top" wrapText="1"/>
    </xf>
    <xf numFmtId="0" fontId="92" fillId="0" borderId="10" xfId="0" applyFont="1" applyFill="1" applyBorder="1" applyAlignment="1">
      <alignment horizontal="justify" vertical="top" wrapText="1"/>
    </xf>
    <xf numFmtId="0" fontId="92" fillId="0" borderId="23" xfId="0" applyFont="1" applyBorder="1" applyAlignment="1">
      <alignment horizontal="center" vertical="top" wrapText="1"/>
    </xf>
    <xf numFmtId="0" fontId="118" fillId="0" borderId="24" xfId="0" applyFont="1" applyBorder="1" applyAlignment="1">
      <alignment horizontal="justify" vertical="top" wrapText="1"/>
    </xf>
    <xf numFmtId="165" fontId="92" fillId="0" borderId="23" xfId="0" applyNumberFormat="1" applyFont="1" applyFill="1" applyBorder="1" applyAlignment="1">
      <alignment vertical="center" wrapText="1"/>
    </xf>
    <xf numFmtId="165" fontId="92" fillId="0" borderId="23" xfId="0" applyNumberFormat="1" applyFont="1" applyBorder="1" applyAlignment="1">
      <alignment vertical="center" wrapText="1"/>
    </xf>
    <xf numFmtId="10" fontId="92" fillId="0" borderId="24" xfId="60" applyNumberFormat="1" applyFont="1" applyBorder="1" applyAlignment="1">
      <alignment vertical="center" wrapText="1"/>
    </xf>
    <xf numFmtId="0" fontId="118" fillId="0" borderId="10" xfId="0" applyFont="1" applyFill="1" applyBorder="1" applyAlignment="1">
      <alignment horizontal="justify" vertical="top" wrapText="1"/>
    </xf>
    <xf numFmtId="0" fontId="92" fillId="0" borderId="25" xfId="0" applyFont="1" applyBorder="1" applyAlignment="1">
      <alignment horizontal="center" vertical="center"/>
    </xf>
    <xf numFmtId="0" fontId="92" fillId="0" borderId="25" xfId="0" applyFont="1" applyBorder="1" applyAlignment="1">
      <alignment vertical="center"/>
    </xf>
    <xf numFmtId="0" fontId="83" fillId="0" borderId="25" xfId="0" applyFont="1" applyFill="1" applyBorder="1" applyAlignment="1">
      <alignment horizontal="center" vertical="center"/>
    </xf>
    <xf numFmtId="0" fontId="118" fillId="0" borderId="25" xfId="0" applyFont="1" applyFill="1" applyBorder="1" applyAlignment="1">
      <alignment vertical="center"/>
    </xf>
    <xf numFmtId="0" fontId="92" fillId="0" borderId="23" xfId="0" applyFont="1" applyBorder="1" applyAlignment="1">
      <alignment horizontal="center" vertical="center"/>
    </xf>
    <xf numFmtId="0" fontId="92" fillId="0" borderId="23" xfId="0" applyFont="1" applyBorder="1" applyAlignment="1">
      <alignment vertical="center"/>
    </xf>
    <xf numFmtId="165" fontId="92" fillId="0" borderId="23" xfId="0" applyNumberFormat="1" applyFont="1" applyBorder="1" applyAlignment="1">
      <alignment vertical="center"/>
    </xf>
    <xf numFmtId="166" fontId="92" fillId="0" borderId="25" xfId="0" applyNumberFormat="1" applyFont="1" applyBorder="1" applyAlignment="1">
      <alignment vertical="center"/>
    </xf>
    <xf numFmtId="165" fontId="92" fillId="0" borderId="0" xfId="0" applyNumberFormat="1" applyFont="1" applyBorder="1" applyAlignment="1">
      <alignment vertical="center"/>
    </xf>
    <xf numFmtId="0" fontId="88" fillId="0" borderId="25" xfId="0" applyFont="1" applyBorder="1" applyAlignment="1">
      <alignment horizontal="center" vertical="center"/>
    </xf>
    <xf numFmtId="0" fontId="88" fillId="0" borderId="25" xfId="0" applyFont="1" applyBorder="1" applyAlignment="1">
      <alignment vertical="center"/>
    </xf>
    <xf numFmtId="165" fontId="88" fillId="0" borderId="25" xfId="0" applyNumberFormat="1" applyFont="1" applyBorder="1" applyAlignment="1">
      <alignment vertical="center"/>
    </xf>
    <xf numFmtId="0" fontId="114" fillId="0" borderId="0" xfId="0" applyFont="1" applyAlignment="1">
      <alignment/>
    </xf>
    <xf numFmtId="0" fontId="88" fillId="0" borderId="23" xfId="0" applyFont="1" applyBorder="1" applyAlignment="1">
      <alignment horizontal="center" vertical="center"/>
    </xf>
    <xf numFmtId="0" fontId="88" fillId="0" borderId="23" xfId="0" applyFont="1" applyBorder="1" applyAlignment="1">
      <alignment vertical="center"/>
    </xf>
    <xf numFmtId="165" fontId="88" fillId="0" borderId="23" xfId="0" applyNumberFormat="1" applyFont="1" applyBorder="1" applyAlignment="1">
      <alignment vertical="center"/>
    </xf>
    <xf numFmtId="166" fontId="88" fillId="0" borderId="23" xfId="0" applyNumberFormat="1" applyFont="1" applyBorder="1" applyAlignment="1">
      <alignment vertical="center"/>
    </xf>
    <xf numFmtId="165" fontId="88" fillId="0" borderId="23" xfId="0" applyNumberFormat="1" applyFont="1" applyFill="1" applyBorder="1" applyAlignment="1">
      <alignment vertical="center"/>
    </xf>
    <xf numFmtId="165" fontId="88" fillId="0" borderId="23" xfId="0" applyNumberFormat="1" applyFont="1" applyFill="1" applyBorder="1" applyAlignment="1">
      <alignment vertical="center" wrapText="1"/>
    </xf>
    <xf numFmtId="10" fontId="88" fillId="0" borderId="24" xfId="60" applyNumberFormat="1" applyFont="1" applyFill="1" applyBorder="1" applyAlignment="1">
      <alignment vertical="center" wrapText="1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10" fontId="92" fillId="0" borderId="0" xfId="0" applyNumberFormat="1" applyFont="1" applyAlignment="1">
      <alignment vertical="center"/>
    </xf>
    <xf numFmtId="166" fontId="92" fillId="0" borderId="0" xfId="0" applyNumberFormat="1" applyFont="1" applyAlignment="1">
      <alignment vertical="center"/>
    </xf>
    <xf numFmtId="165" fontId="92" fillId="0" borderId="0" xfId="0" applyNumberFormat="1" applyFont="1" applyAlignment="1">
      <alignment vertical="center"/>
    </xf>
    <xf numFmtId="0" fontId="127" fillId="0" borderId="0" xfId="0" applyFont="1" applyFill="1" applyAlignment="1">
      <alignment vertical="center"/>
    </xf>
    <xf numFmtId="165" fontId="92" fillId="0" borderId="24" xfId="0" applyNumberFormat="1" applyFont="1" applyFill="1" applyBorder="1" applyAlignment="1">
      <alignment vertical="center" wrapText="1"/>
    </xf>
    <xf numFmtId="166" fontId="0" fillId="0" borderId="0" xfId="0" applyNumberFormat="1" applyFont="1" applyAlignment="1">
      <alignment vertical="center"/>
    </xf>
    <xf numFmtId="166" fontId="87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/>
    </xf>
    <xf numFmtId="166" fontId="114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5" fontId="92" fillId="0" borderId="26" xfId="0" applyNumberFormat="1" applyFont="1" applyFill="1" applyBorder="1" applyAlignment="1">
      <alignment horizontal="right" vertical="center" wrapText="1"/>
    </xf>
    <xf numFmtId="0" fontId="97" fillId="0" borderId="17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0" fontId="97" fillId="34" borderId="21" xfId="0" applyFont="1" applyFill="1" applyBorder="1" applyAlignment="1">
      <alignment horizontal="center" vertical="center" wrapText="1"/>
    </xf>
    <xf numFmtId="166" fontId="84" fillId="0" borderId="0" xfId="0" applyNumberFormat="1" applyFont="1" applyAlignment="1">
      <alignment vertical="center"/>
    </xf>
    <xf numFmtId="0" fontId="112" fillId="0" borderId="10" xfId="0" applyFont="1" applyBorder="1" applyAlignment="1">
      <alignment horizontal="justify" vertical="center" wrapText="1"/>
    </xf>
    <xf numFmtId="0" fontId="83" fillId="0" borderId="0" xfId="0" applyFont="1" applyFill="1" applyAlignment="1">
      <alignment vertical="center"/>
    </xf>
    <xf numFmtId="0" fontId="97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97" fillId="0" borderId="0" xfId="0" applyFont="1" applyAlignment="1">
      <alignment/>
    </xf>
    <xf numFmtId="0" fontId="0" fillId="0" borderId="0" xfId="0" applyAlignment="1">
      <alignment vertical="center" wrapText="1"/>
    </xf>
    <xf numFmtId="171" fontId="92" fillId="0" borderId="10" xfId="50" applyNumberFormat="1" applyFont="1" applyBorder="1" applyAlignment="1">
      <alignment horizontal="justify" vertical="center" wrapText="1"/>
    </xf>
    <xf numFmtId="0" fontId="83" fillId="0" borderId="25" xfId="0" applyFont="1" applyFill="1" applyBorder="1" applyAlignment="1">
      <alignment horizontal="center" vertical="center" wrapText="1"/>
    </xf>
    <xf numFmtId="171" fontId="83" fillId="0" borderId="25" xfId="50" applyNumberFormat="1" applyFont="1" applyFill="1" applyBorder="1" applyAlignment="1">
      <alignment horizontal="center" vertical="center" wrapText="1"/>
    </xf>
    <xf numFmtId="176" fontId="94" fillId="0" borderId="40" xfId="0" applyNumberFormat="1" applyFont="1" applyFill="1" applyBorder="1" applyAlignment="1">
      <alignment horizontal="center" vertical="center" wrapText="1"/>
    </xf>
    <xf numFmtId="0" fontId="121" fillId="0" borderId="0" xfId="0" applyFont="1" applyAlignment="1">
      <alignment/>
    </xf>
    <xf numFmtId="0" fontId="14" fillId="0" borderId="0" xfId="0" applyFont="1" applyAlignment="1">
      <alignment/>
    </xf>
    <xf numFmtId="0" fontId="121" fillId="36" borderId="0" xfId="0" applyFont="1" applyFill="1" applyBorder="1" applyAlignment="1">
      <alignment vertical="center"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88" fillId="0" borderId="49" xfId="0" applyFont="1" applyBorder="1" applyAlignment="1">
      <alignment horizontal="center"/>
    </xf>
    <xf numFmtId="0" fontId="88" fillId="0" borderId="50" xfId="0" applyFont="1" applyBorder="1" applyAlignment="1">
      <alignment horizontal="center"/>
    </xf>
    <xf numFmtId="0" fontId="88" fillId="0" borderId="51" xfId="0" applyFont="1" applyBorder="1" applyAlignment="1">
      <alignment horizontal="center"/>
    </xf>
    <xf numFmtId="0" fontId="121" fillId="0" borderId="0" xfId="0" applyFont="1" applyAlignment="1">
      <alignment horizontal="center"/>
    </xf>
    <xf numFmtId="49" fontId="3" fillId="34" borderId="52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left" vertical="top"/>
    </xf>
    <xf numFmtId="4" fontId="3" fillId="34" borderId="53" xfId="0" applyNumberFormat="1" applyFont="1" applyFill="1" applyBorder="1" applyAlignment="1">
      <alignment horizontal="right" vertical="top"/>
    </xf>
    <xf numFmtId="49" fontId="15" fillId="38" borderId="54" xfId="0" applyNumberFormat="1" applyFont="1" applyFill="1" applyBorder="1" applyAlignment="1">
      <alignment horizontal="left" vertical="top"/>
    </xf>
    <xf numFmtId="49" fontId="13" fillId="38" borderId="52" xfId="0" applyNumberFormat="1" applyFont="1" applyFill="1" applyBorder="1" applyAlignment="1">
      <alignment horizontal="center" vertical="top"/>
    </xf>
    <xf numFmtId="49" fontId="13" fillId="38" borderId="12" xfId="0" applyNumberFormat="1" applyFont="1" applyFill="1" applyBorder="1" applyAlignment="1">
      <alignment horizontal="left" vertical="top"/>
    </xf>
    <xf numFmtId="4" fontId="13" fillId="38" borderId="53" xfId="0" applyNumberFormat="1" applyFont="1" applyFill="1" applyBorder="1" applyAlignment="1">
      <alignment horizontal="right" vertical="top"/>
    </xf>
    <xf numFmtId="49" fontId="13" fillId="38" borderId="54" xfId="0" applyNumberFormat="1" applyFont="1" applyFill="1" applyBorder="1" applyAlignment="1">
      <alignment horizontal="left" vertical="top"/>
    </xf>
    <xf numFmtId="4" fontId="17" fillId="38" borderId="53" xfId="0" applyNumberFormat="1" applyFont="1" applyFill="1" applyBorder="1" applyAlignment="1">
      <alignment horizontal="right" vertical="top"/>
    </xf>
    <xf numFmtId="0" fontId="4" fillId="34" borderId="55" xfId="0" applyFont="1" applyFill="1" applyBorder="1" applyAlignment="1">
      <alignment/>
    </xf>
    <xf numFmtId="49" fontId="3" fillId="34" borderId="35" xfId="0" applyNumberFormat="1" applyFont="1" applyFill="1" applyBorder="1" applyAlignment="1">
      <alignment horizontal="right" vertical="top"/>
    </xf>
    <xf numFmtId="4" fontId="18" fillId="34" borderId="36" xfId="0" applyNumberFormat="1" applyFont="1" applyFill="1" applyBorder="1" applyAlignment="1">
      <alignment/>
    </xf>
    <xf numFmtId="49" fontId="13" fillId="38" borderId="56" xfId="0" applyNumberFormat="1" applyFont="1" applyFill="1" applyBorder="1" applyAlignment="1">
      <alignment horizontal="center" vertical="top"/>
    </xf>
    <xf numFmtId="49" fontId="3" fillId="38" borderId="56" xfId="0" applyNumberFormat="1" applyFont="1" applyFill="1" applyBorder="1" applyAlignment="1">
      <alignment horizontal="right" vertical="top"/>
    </xf>
    <xf numFmtId="49" fontId="3" fillId="38" borderId="57" xfId="0" applyNumberFormat="1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4" fillId="0" borderId="0" xfId="0" applyFont="1" applyFill="1" applyBorder="1" applyAlignment="1">
      <alignment horizontal="center" vertical="top"/>
    </xf>
    <xf numFmtId="0" fontId="97" fillId="0" borderId="18" xfId="0" applyFont="1" applyFill="1" applyBorder="1" applyAlignment="1">
      <alignment horizontal="center" vertical="top"/>
    </xf>
    <xf numFmtId="0" fontId="94" fillId="0" borderId="0" xfId="0" applyFont="1" applyFill="1" applyBorder="1" applyAlignment="1">
      <alignment horizontal="center"/>
    </xf>
    <xf numFmtId="0" fontId="82" fillId="0" borderId="0" xfId="0" applyFont="1" applyBorder="1" applyAlignment="1">
      <alignment horizontal="left" indent="5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0" fillId="0" borderId="0" xfId="0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0" fontId="83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24" fillId="35" borderId="11" xfId="0" applyFont="1" applyFill="1" applyBorder="1" applyAlignment="1">
      <alignment horizontal="left" vertical="top" wrapText="1"/>
    </xf>
    <xf numFmtId="0" fontId="124" fillId="35" borderId="0" xfId="0" applyFont="1" applyFill="1" applyBorder="1" applyAlignment="1">
      <alignment horizontal="left" vertical="top" wrapText="1"/>
    </xf>
    <xf numFmtId="0" fontId="124" fillId="35" borderId="22" xfId="0" applyFont="1" applyFill="1" applyBorder="1" applyAlignment="1">
      <alignment horizontal="left" vertical="top" wrapText="1"/>
    </xf>
    <xf numFmtId="0" fontId="124" fillId="35" borderId="18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center" vertical="top"/>
    </xf>
    <xf numFmtId="0" fontId="82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94" fillId="0" borderId="2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right" vertical="top" wrapText="1"/>
    </xf>
    <xf numFmtId="0" fontId="94" fillId="0" borderId="10" xfId="0" applyFont="1" applyBorder="1" applyAlignment="1">
      <alignment horizontal="right" vertical="top" wrapText="1"/>
    </xf>
    <xf numFmtId="0" fontId="83" fillId="0" borderId="11" xfId="0" applyFont="1" applyBorder="1" applyAlignment="1">
      <alignment horizontal="right" vertical="top" wrapText="1"/>
    </xf>
    <xf numFmtId="0" fontId="83" fillId="0" borderId="10" xfId="0" applyFont="1" applyBorder="1" applyAlignment="1">
      <alignment horizontal="right" vertical="top" wrapText="1"/>
    </xf>
    <xf numFmtId="0" fontId="96" fillId="0" borderId="22" xfId="0" applyFont="1" applyBorder="1" applyAlignment="1">
      <alignment horizontal="justify" vertical="top" wrapText="1"/>
    </xf>
    <xf numFmtId="0" fontId="96" fillId="0" borderId="24" xfId="0" applyFont="1" applyBorder="1" applyAlignment="1">
      <alignment horizontal="justify" vertical="top" wrapText="1"/>
    </xf>
    <xf numFmtId="0" fontId="96" fillId="0" borderId="22" xfId="0" applyFont="1" applyBorder="1" applyAlignment="1">
      <alignment horizontal="right" vertical="top" wrapText="1"/>
    </xf>
    <xf numFmtId="0" fontId="96" fillId="0" borderId="24" xfId="0" applyFont="1" applyBorder="1" applyAlignment="1">
      <alignment horizontal="right" vertical="top" wrapText="1"/>
    </xf>
    <xf numFmtId="165" fontId="94" fillId="0" borderId="11" xfId="0" applyNumberFormat="1" applyFont="1" applyBorder="1" applyAlignment="1">
      <alignment horizontal="right" vertical="top" wrapText="1"/>
    </xf>
    <xf numFmtId="165" fontId="94" fillId="0" borderId="10" xfId="0" applyNumberFormat="1" applyFont="1" applyBorder="1" applyAlignment="1">
      <alignment horizontal="right" vertical="top" wrapText="1"/>
    </xf>
    <xf numFmtId="165" fontId="83" fillId="0" borderId="11" xfId="0" applyNumberFormat="1" applyFont="1" applyBorder="1" applyAlignment="1">
      <alignment horizontal="right" vertical="top" wrapText="1"/>
    </xf>
    <xf numFmtId="165" fontId="83" fillId="0" borderId="10" xfId="0" applyNumberFormat="1" applyFont="1" applyBorder="1" applyAlignment="1">
      <alignment horizontal="right" vertical="top" wrapText="1"/>
    </xf>
    <xf numFmtId="0" fontId="93" fillId="0" borderId="11" xfId="0" applyFont="1" applyBorder="1" applyAlignment="1">
      <alignment horizontal="right" vertical="top" wrapText="1"/>
    </xf>
    <xf numFmtId="0" fontId="93" fillId="0" borderId="10" xfId="0" applyFont="1" applyBorder="1" applyAlignment="1">
      <alignment horizontal="right" vertical="top" wrapText="1"/>
    </xf>
    <xf numFmtId="165" fontId="94" fillId="0" borderId="11" xfId="0" applyNumberFormat="1" applyFont="1" applyBorder="1" applyAlignment="1">
      <alignment horizontal="justify" vertical="top" wrapText="1"/>
    </xf>
    <xf numFmtId="165" fontId="94" fillId="0" borderId="10" xfId="0" applyNumberFormat="1" applyFont="1" applyBorder="1" applyAlignment="1">
      <alignment horizontal="justify" vertical="top" wrapText="1"/>
    </xf>
    <xf numFmtId="165" fontId="83" fillId="0" borderId="11" xfId="0" applyNumberFormat="1" applyFont="1" applyBorder="1" applyAlignment="1">
      <alignment horizontal="justify" vertical="top" wrapText="1"/>
    </xf>
    <xf numFmtId="165" fontId="83" fillId="0" borderId="10" xfId="0" applyNumberFormat="1" applyFont="1" applyBorder="1" applyAlignment="1">
      <alignment horizontal="justify" vertical="top" wrapText="1"/>
    </xf>
    <xf numFmtId="0" fontId="96" fillId="0" borderId="11" xfId="0" applyFont="1" applyBorder="1" applyAlignment="1">
      <alignment horizontal="justify" vertical="top" wrapText="1"/>
    </xf>
    <xf numFmtId="0" fontId="96" fillId="0" borderId="10" xfId="0" applyFont="1" applyBorder="1" applyAlignment="1">
      <alignment horizontal="justify" vertical="top" wrapText="1"/>
    </xf>
    <xf numFmtId="0" fontId="94" fillId="0" borderId="11" xfId="0" applyFont="1" applyBorder="1" applyAlignment="1">
      <alignment horizontal="left" vertical="top" wrapText="1" indent="5"/>
    </xf>
    <xf numFmtId="0" fontId="94" fillId="0" borderId="10" xfId="0" applyFont="1" applyBorder="1" applyAlignment="1">
      <alignment horizontal="left" vertical="top" wrapText="1" indent="5"/>
    </xf>
    <xf numFmtId="0" fontId="94" fillId="0" borderId="11" xfId="0" applyFont="1" applyBorder="1" applyAlignment="1">
      <alignment horizontal="justify" vertical="top" wrapText="1"/>
    </xf>
    <xf numFmtId="0" fontId="94" fillId="0" borderId="10" xfId="0" applyFont="1" applyBorder="1" applyAlignment="1">
      <alignment horizontal="justify" vertical="top" wrapText="1"/>
    </xf>
    <xf numFmtId="0" fontId="128" fillId="0" borderId="19" xfId="0" applyFont="1" applyFill="1" applyBorder="1" applyAlignment="1">
      <alignment horizontal="center" vertical="center" wrapText="1"/>
    </xf>
    <xf numFmtId="0" fontId="128" fillId="0" borderId="21" xfId="0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center" vertical="center" wrapText="1"/>
    </xf>
    <xf numFmtId="0" fontId="88" fillId="0" borderId="40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 wrapText="1"/>
    </xf>
    <xf numFmtId="0" fontId="94" fillId="34" borderId="31" xfId="0" applyFont="1" applyFill="1" applyBorder="1" applyAlignment="1">
      <alignment horizontal="left" vertical="center"/>
    </xf>
    <xf numFmtId="0" fontId="94" fillId="34" borderId="38" xfId="0" applyFont="1" applyFill="1" applyBorder="1" applyAlignment="1">
      <alignment horizontal="left" vertical="center"/>
    </xf>
    <xf numFmtId="49" fontId="88" fillId="0" borderId="22" xfId="0" applyNumberFormat="1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0" fontId="92" fillId="0" borderId="0" xfId="0" applyFont="1" applyAlignment="1">
      <alignment horizontal="center" vertical="center"/>
    </xf>
    <xf numFmtId="165" fontId="92" fillId="0" borderId="0" xfId="0" applyNumberFormat="1" applyFont="1" applyAlignment="1">
      <alignment horizontal="center" vertical="center"/>
    </xf>
    <xf numFmtId="0" fontId="94" fillId="36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0" fontId="119" fillId="0" borderId="11" xfId="0" applyFont="1" applyBorder="1" applyAlignment="1">
      <alignment horizontal="left" vertical="center" wrapText="1"/>
    </xf>
    <xf numFmtId="0" fontId="119" fillId="0" borderId="10" xfId="0" applyFont="1" applyBorder="1" applyAlignment="1">
      <alignment horizontal="left" vertical="center" wrapText="1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165" fontId="6" fillId="34" borderId="33" xfId="0" applyNumberFormat="1" applyFont="1" applyFill="1" applyBorder="1" applyAlignment="1">
      <alignment horizontal="center" vertical="center"/>
    </xf>
    <xf numFmtId="165" fontId="6" fillId="34" borderId="41" xfId="0" applyNumberFormat="1" applyFont="1" applyFill="1" applyBorder="1" applyAlignment="1">
      <alignment horizontal="center" vertical="center"/>
    </xf>
    <xf numFmtId="165" fontId="6" fillId="34" borderId="21" xfId="0" applyNumberFormat="1" applyFont="1" applyFill="1" applyBorder="1" applyAlignment="1">
      <alignment horizontal="center" vertical="center"/>
    </xf>
    <xf numFmtId="165" fontId="6" fillId="34" borderId="24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8" fillId="36" borderId="0" xfId="0" applyFont="1" applyFill="1" applyBorder="1" applyAlignment="1">
      <alignment horizontal="center" vertical="center"/>
    </xf>
    <xf numFmtId="0" fontId="129" fillId="0" borderId="15" xfId="0" applyFont="1" applyFill="1" applyBorder="1" applyAlignment="1">
      <alignment horizontal="left"/>
    </xf>
    <xf numFmtId="0" fontId="86" fillId="0" borderId="0" xfId="0" applyFont="1" applyAlignment="1">
      <alignment horizontal="center"/>
    </xf>
  </cellXfs>
  <cellStyles count="56">
    <cellStyle name="Normal" xfId="0"/>
    <cellStyle name="20% - Accent6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Incorrecto" xfId="49"/>
    <cellStyle name="Comma" xfId="50"/>
    <cellStyle name="Comma [0]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 8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08660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133350</xdr:rowOff>
    </xdr:from>
    <xdr:ext cx="2371725" cy="257175"/>
    <xdr:sp>
      <xdr:nvSpPr>
        <xdr:cNvPr id="2" name="2 CuadroTexto"/>
        <xdr:cNvSpPr txBox="1">
          <a:spLocks noChangeArrowheads="1"/>
        </xdr:cNvSpPr>
      </xdr:nvSpPr>
      <xdr:spPr>
        <a:xfrm>
          <a:off x="6934200" y="523875"/>
          <a:ext cx="2371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 PRIMERO DE 2015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161925</xdr:colOff>
      <xdr:row>0</xdr:row>
      <xdr:rowOff>190500</xdr:rowOff>
    </xdr:from>
    <xdr:ext cx="1000125" cy="38100"/>
    <xdr:sp>
      <xdr:nvSpPr>
        <xdr:cNvPr id="3" name="3 CuadroTexto"/>
        <xdr:cNvSpPr txBox="1">
          <a:spLocks noChangeArrowheads="1"/>
        </xdr:cNvSpPr>
      </xdr:nvSpPr>
      <xdr:spPr>
        <a:xfrm>
          <a:off x="8420100" y="190500"/>
          <a:ext cx="10001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048000" y="93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19050</xdr:colOff>
      <xdr:row>0</xdr:row>
      <xdr:rowOff>190500</xdr:rowOff>
    </xdr:from>
    <xdr:ext cx="895350" cy="38100"/>
    <xdr:sp>
      <xdr:nvSpPr>
        <xdr:cNvPr id="2" name="3 CuadroTexto"/>
        <xdr:cNvSpPr txBox="1">
          <a:spLocks noChangeArrowheads="1"/>
        </xdr:cNvSpPr>
      </xdr:nvSpPr>
      <xdr:spPr>
        <a:xfrm>
          <a:off x="8772525" y="190500"/>
          <a:ext cx="895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</a:t>
          </a:r>
        </a:p>
      </xdr:txBody>
    </xdr:sp>
    <xdr:clientData/>
  </xdr:oneCellAnchor>
  <xdr:oneCellAnchor>
    <xdr:from>
      <xdr:col>6</xdr:col>
      <xdr:colOff>400050</xdr:colOff>
      <xdr:row>0</xdr:row>
      <xdr:rowOff>95250</xdr:rowOff>
    </xdr:from>
    <xdr:ext cx="2333625" cy="257175"/>
    <xdr:sp>
      <xdr:nvSpPr>
        <xdr:cNvPr id="3" name="4 CuadroTexto"/>
        <xdr:cNvSpPr txBox="1">
          <a:spLocks noChangeArrowheads="1"/>
        </xdr:cNvSpPr>
      </xdr:nvSpPr>
      <xdr:spPr>
        <a:xfrm>
          <a:off x="7229475" y="95250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142875</xdr:rowOff>
    </xdr:from>
    <xdr:ext cx="180975" cy="276225"/>
    <xdr:sp fLocksText="0">
      <xdr:nvSpPr>
        <xdr:cNvPr id="1" name="1 CuadroTexto"/>
        <xdr:cNvSpPr txBox="1">
          <a:spLocks noChangeArrowheads="1"/>
        </xdr:cNvSpPr>
      </xdr:nvSpPr>
      <xdr:spPr>
        <a:xfrm>
          <a:off x="3686175" y="933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552450</xdr:colOff>
      <xdr:row>0</xdr:row>
      <xdr:rowOff>47625</xdr:rowOff>
    </xdr:from>
    <xdr:ext cx="1228725" cy="257175"/>
    <xdr:sp>
      <xdr:nvSpPr>
        <xdr:cNvPr id="2" name="3 CuadroTexto"/>
        <xdr:cNvSpPr txBox="1">
          <a:spLocks noChangeArrowheads="1"/>
        </xdr:cNvSpPr>
      </xdr:nvSpPr>
      <xdr:spPr>
        <a:xfrm>
          <a:off x="9963150" y="47625"/>
          <a:ext cx="1228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ETCA-II-09-A</a:t>
          </a:r>
        </a:p>
      </xdr:txBody>
    </xdr:sp>
    <xdr:clientData/>
  </xdr:oneCellAnchor>
  <xdr:oneCellAnchor>
    <xdr:from>
      <xdr:col>6</xdr:col>
      <xdr:colOff>581025</xdr:colOff>
      <xdr:row>0</xdr:row>
      <xdr:rowOff>171450</xdr:rowOff>
    </xdr:from>
    <xdr:ext cx="2333625" cy="247650"/>
    <xdr:sp>
      <xdr:nvSpPr>
        <xdr:cNvPr id="3" name="4 CuadroTexto"/>
        <xdr:cNvSpPr txBox="1">
          <a:spLocks noChangeArrowheads="1"/>
        </xdr:cNvSpPr>
      </xdr:nvSpPr>
      <xdr:spPr>
        <a:xfrm>
          <a:off x="8829675" y="171450"/>
          <a:ext cx="2333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048000" y="93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875" cy="257175"/>
    <xdr:sp>
      <xdr:nvSpPr>
        <xdr:cNvPr id="2" name="2 CuadroTexto"/>
        <xdr:cNvSpPr txBox="1">
          <a:spLocks noChangeArrowheads="1"/>
        </xdr:cNvSpPr>
      </xdr:nvSpPr>
      <xdr:spPr>
        <a:xfrm>
          <a:off x="7400925" y="0"/>
          <a:ext cx="1285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ETCA-II-09-B
</a:t>
          </a:r>
        </a:p>
      </xdr:txBody>
    </xdr:sp>
    <xdr:clientData/>
  </xdr:oneCellAnchor>
  <xdr:oneCellAnchor>
    <xdr:from>
      <xdr:col>5</xdr:col>
      <xdr:colOff>542925</xdr:colOff>
      <xdr:row>2</xdr:row>
      <xdr:rowOff>38100</xdr:rowOff>
    </xdr:from>
    <xdr:ext cx="2333625" cy="257175"/>
    <xdr:sp>
      <xdr:nvSpPr>
        <xdr:cNvPr id="3" name="3 CuadroTexto"/>
        <xdr:cNvSpPr txBox="1">
          <a:spLocks noChangeArrowheads="1"/>
        </xdr:cNvSpPr>
      </xdr:nvSpPr>
      <xdr:spPr>
        <a:xfrm>
          <a:off x="6543675" y="42862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562350" y="93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504825</xdr:colOff>
      <xdr:row>2</xdr:row>
      <xdr:rowOff>95250</xdr:rowOff>
    </xdr:from>
    <xdr:ext cx="1285875" cy="257175"/>
    <xdr:sp>
      <xdr:nvSpPr>
        <xdr:cNvPr id="2" name="2 CuadroTexto"/>
        <xdr:cNvSpPr txBox="1">
          <a:spLocks noChangeArrowheads="1"/>
        </xdr:cNvSpPr>
      </xdr:nvSpPr>
      <xdr:spPr>
        <a:xfrm>
          <a:off x="7924800" y="485775"/>
          <a:ext cx="1285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ETCA-II-09-C
</a:t>
          </a:r>
        </a:p>
      </xdr:txBody>
    </xdr:sp>
    <xdr:clientData/>
  </xdr:oneCellAnchor>
  <xdr:oneCellAnchor>
    <xdr:from>
      <xdr:col>5</xdr:col>
      <xdr:colOff>438150</xdr:colOff>
      <xdr:row>3</xdr:row>
      <xdr:rowOff>123825</xdr:rowOff>
    </xdr:from>
    <xdr:ext cx="2333625" cy="257175"/>
    <xdr:sp>
      <xdr:nvSpPr>
        <xdr:cNvPr id="3" name="3 CuadroTexto"/>
        <xdr:cNvSpPr txBox="1">
          <a:spLocks noChangeArrowheads="1"/>
        </xdr:cNvSpPr>
      </xdr:nvSpPr>
      <xdr:spPr>
        <a:xfrm>
          <a:off x="6943725" y="71437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  <xdr:oneCellAnchor>
    <xdr:from>
      <xdr:col>2</xdr:col>
      <xdr:colOff>0</xdr:colOff>
      <xdr:row>35</xdr:row>
      <xdr:rowOff>142875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3562350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190500</xdr:colOff>
      <xdr:row>34</xdr:row>
      <xdr:rowOff>180975</xdr:rowOff>
    </xdr:from>
    <xdr:ext cx="1285875" cy="200025"/>
    <xdr:sp>
      <xdr:nvSpPr>
        <xdr:cNvPr id="5" name="5 CuadroTexto"/>
        <xdr:cNvSpPr txBox="1">
          <a:spLocks noChangeArrowheads="1"/>
        </xdr:cNvSpPr>
      </xdr:nvSpPr>
      <xdr:spPr>
        <a:xfrm>
          <a:off x="7610475" y="9667875"/>
          <a:ext cx="1285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ETCA-II-09-C</a:t>
          </a:r>
        </a:p>
      </xdr:txBody>
    </xdr:sp>
    <xdr:clientData/>
  </xdr:oneCellAnchor>
  <xdr:oneCellAnchor>
    <xdr:from>
      <xdr:col>5</xdr:col>
      <xdr:colOff>381000</xdr:colOff>
      <xdr:row>35</xdr:row>
      <xdr:rowOff>161925</xdr:rowOff>
    </xdr:from>
    <xdr:ext cx="2371725" cy="257175"/>
    <xdr:sp>
      <xdr:nvSpPr>
        <xdr:cNvPr id="6" name="6 CuadroTexto"/>
        <xdr:cNvSpPr txBox="1">
          <a:spLocks noChangeArrowheads="1"/>
        </xdr:cNvSpPr>
      </xdr:nvSpPr>
      <xdr:spPr>
        <a:xfrm>
          <a:off x="6886575" y="9848850"/>
          <a:ext cx="2371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PRIMERO DE 2015</a:t>
          </a:r>
        </a:p>
      </xdr:txBody>
    </xdr:sp>
    <xdr:clientData/>
  </xdr:oneCellAnchor>
  <xdr:oneCellAnchor>
    <xdr:from>
      <xdr:col>2</xdr:col>
      <xdr:colOff>0</xdr:colOff>
      <xdr:row>64</xdr:row>
      <xdr:rowOff>142875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3562350" y="1773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438150</xdr:colOff>
      <xdr:row>57</xdr:row>
      <xdr:rowOff>142875</xdr:rowOff>
    </xdr:from>
    <xdr:ext cx="2333625" cy="247650"/>
    <xdr:sp>
      <xdr:nvSpPr>
        <xdr:cNvPr id="8" name="8 CuadroTexto"/>
        <xdr:cNvSpPr txBox="1">
          <a:spLocks noChangeArrowheads="1"/>
        </xdr:cNvSpPr>
      </xdr:nvSpPr>
      <xdr:spPr>
        <a:xfrm>
          <a:off x="6943725" y="16411575"/>
          <a:ext cx="2333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PRIMERO DE 2015</a:t>
          </a:r>
        </a:p>
      </xdr:txBody>
    </xdr:sp>
    <xdr:clientData/>
  </xdr:oneCellAnchor>
  <xdr:oneCellAnchor>
    <xdr:from>
      <xdr:col>6</xdr:col>
      <xdr:colOff>333375</xdr:colOff>
      <xdr:row>56</xdr:row>
      <xdr:rowOff>161925</xdr:rowOff>
    </xdr:from>
    <xdr:ext cx="1285875" cy="247650"/>
    <xdr:sp>
      <xdr:nvSpPr>
        <xdr:cNvPr id="9" name="9 CuadroTexto"/>
        <xdr:cNvSpPr txBox="1">
          <a:spLocks noChangeArrowheads="1"/>
        </xdr:cNvSpPr>
      </xdr:nvSpPr>
      <xdr:spPr>
        <a:xfrm>
          <a:off x="7753350" y="16240125"/>
          <a:ext cx="1285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ETCA-II-09-C</a:t>
          </a:r>
        </a:p>
      </xdr:txBody>
    </xdr:sp>
    <xdr:clientData/>
  </xdr:oneCellAnchor>
  <xdr:oneCellAnchor>
    <xdr:from>
      <xdr:col>2</xdr:col>
      <xdr:colOff>0</xdr:colOff>
      <xdr:row>112</xdr:row>
      <xdr:rowOff>247650</xdr:rowOff>
    </xdr:from>
    <xdr:ext cx="180975" cy="295275"/>
    <xdr:sp fLocksText="0">
      <xdr:nvSpPr>
        <xdr:cNvPr id="10" name="10 CuadroTexto"/>
        <xdr:cNvSpPr txBox="1">
          <a:spLocks noChangeArrowheads="1"/>
        </xdr:cNvSpPr>
      </xdr:nvSpPr>
      <xdr:spPr>
        <a:xfrm>
          <a:off x="3562350" y="255174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105</xdr:row>
      <xdr:rowOff>152400</xdr:rowOff>
    </xdr:from>
    <xdr:ext cx="2333625" cy="257175"/>
    <xdr:sp>
      <xdr:nvSpPr>
        <xdr:cNvPr id="11" name="11 CuadroTexto"/>
        <xdr:cNvSpPr txBox="1">
          <a:spLocks noChangeArrowheads="1"/>
        </xdr:cNvSpPr>
      </xdr:nvSpPr>
      <xdr:spPr>
        <a:xfrm>
          <a:off x="6867525" y="2403157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PRIMERO DE 2015</a:t>
          </a:r>
        </a:p>
      </xdr:txBody>
    </xdr:sp>
    <xdr:clientData/>
  </xdr:oneCellAnchor>
  <xdr:oneCellAnchor>
    <xdr:from>
      <xdr:col>6</xdr:col>
      <xdr:colOff>323850</xdr:colOff>
      <xdr:row>104</xdr:row>
      <xdr:rowOff>142875</xdr:rowOff>
    </xdr:from>
    <xdr:ext cx="1285875" cy="257175"/>
    <xdr:sp>
      <xdr:nvSpPr>
        <xdr:cNvPr id="12" name="12 CuadroTexto"/>
        <xdr:cNvSpPr txBox="1">
          <a:spLocks noChangeArrowheads="1"/>
        </xdr:cNvSpPr>
      </xdr:nvSpPr>
      <xdr:spPr>
        <a:xfrm>
          <a:off x="7743825" y="23831550"/>
          <a:ext cx="1285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ETCA-II-09-C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9525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1095375</xdr:colOff>
      <xdr:row>0</xdr:row>
      <xdr:rowOff>190500</xdr:rowOff>
    </xdr:from>
    <xdr:ext cx="1047750" cy="38100"/>
    <xdr:sp>
      <xdr:nvSpPr>
        <xdr:cNvPr id="2" name="3 CuadroTexto"/>
        <xdr:cNvSpPr txBox="1">
          <a:spLocks noChangeArrowheads="1"/>
        </xdr:cNvSpPr>
      </xdr:nvSpPr>
      <xdr:spPr>
        <a:xfrm>
          <a:off x="6696075" y="190500"/>
          <a:ext cx="10477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ETCA-II-09-D</a:t>
          </a:r>
        </a:p>
      </xdr:txBody>
    </xdr:sp>
    <xdr:clientData/>
  </xdr:oneCellAnchor>
  <xdr:oneCellAnchor>
    <xdr:from>
      <xdr:col>2</xdr:col>
      <xdr:colOff>1885950</xdr:colOff>
      <xdr:row>0</xdr:row>
      <xdr:rowOff>161925</xdr:rowOff>
    </xdr:from>
    <xdr:ext cx="2333625" cy="257175"/>
    <xdr:sp>
      <xdr:nvSpPr>
        <xdr:cNvPr id="3" name="4 CuadroTexto"/>
        <xdr:cNvSpPr txBox="1">
          <a:spLocks noChangeArrowheads="1"/>
        </xdr:cNvSpPr>
      </xdr:nvSpPr>
      <xdr:spPr>
        <a:xfrm>
          <a:off x="5429250" y="16192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2</xdr:row>
      <xdr:rowOff>28575</xdr:rowOff>
    </xdr:from>
    <xdr:ext cx="2333625" cy="257175"/>
    <xdr:sp>
      <xdr:nvSpPr>
        <xdr:cNvPr id="1" name="2 CuadroTexto"/>
        <xdr:cNvSpPr txBox="1">
          <a:spLocks noChangeArrowheads="1"/>
        </xdr:cNvSpPr>
      </xdr:nvSpPr>
      <xdr:spPr>
        <a:xfrm>
          <a:off x="5029200" y="419100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1</xdr:row>
      <xdr:rowOff>171450</xdr:rowOff>
    </xdr:from>
    <xdr:ext cx="2333625" cy="257175"/>
    <xdr:sp>
      <xdr:nvSpPr>
        <xdr:cNvPr id="1" name="2 CuadroTexto"/>
        <xdr:cNvSpPr txBox="1">
          <a:spLocks noChangeArrowheads="1"/>
        </xdr:cNvSpPr>
      </xdr:nvSpPr>
      <xdr:spPr>
        <a:xfrm>
          <a:off x="6029325" y="361950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1</xdr:row>
      <xdr:rowOff>142875</xdr:rowOff>
    </xdr:from>
    <xdr:ext cx="2333625" cy="257175"/>
    <xdr:sp>
      <xdr:nvSpPr>
        <xdr:cNvPr id="1" name="2 CuadroTexto"/>
        <xdr:cNvSpPr txBox="1">
          <a:spLocks noChangeArrowheads="1"/>
        </xdr:cNvSpPr>
      </xdr:nvSpPr>
      <xdr:spPr>
        <a:xfrm>
          <a:off x="5753100" y="33337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1</xdr:row>
      <xdr:rowOff>190500</xdr:rowOff>
    </xdr:from>
    <xdr:ext cx="2324100" cy="257175"/>
    <xdr:sp>
      <xdr:nvSpPr>
        <xdr:cNvPr id="1" name="1 CuadroTexto"/>
        <xdr:cNvSpPr txBox="1">
          <a:spLocks noChangeArrowheads="1"/>
        </xdr:cNvSpPr>
      </xdr:nvSpPr>
      <xdr:spPr>
        <a:xfrm>
          <a:off x="5648325" y="381000"/>
          <a:ext cx="2324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CUENTA PÚBLICA ANUAL 2014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1019175</xdr:colOff>
      <xdr:row>0</xdr:row>
      <xdr:rowOff>38100</xdr:rowOff>
    </xdr:from>
    <xdr:ext cx="1219200" cy="257175"/>
    <xdr:sp>
      <xdr:nvSpPr>
        <xdr:cNvPr id="1" name="2 CuadroTexto"/>
        <xdr:cNvSpPr txBox="1">
          <a:spLocks noChangeArrowheads="1"/>
        </xdr:cNvSpPr>
      </xdr:nvSpPr>
      <xdr:spPr>
        <a:xfrm>
          <a:off x="7105650" y="38100"/>
          <a:ext cx="1219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ETCA-IV-15</a:t>
          </a:r>
        </a:p>
      </xdr:txBody>
    </xdr:sp>
    <xdr:clientData/>
  </xdr:oneCellAnchor>
  <xdr:oneCellAnchor>
    <xdr:from>
      <xdr:col>3</xdr:col>
      <xdr:colOff>0</xdr:colOff>
      <xdr:row>1</xdr:row>
      <xdr:rowOff>161925</xdr:rowOff>
    </xdr:from>
    <xdr:ext cx="2333625" cy="257175"/>
    <xdr:sp>
      <xdr:nvSpPr>
        <xdr:cNvPr id="2" name="4 CuadroTexto"/>
        <xdr:cNvSpPr txBox="1">
          <a:spLocks noChangeArrowheads="1"/>
        </xdr:cNvSpPr>
      </xdr:nvSpPr>
      <xdr:spPr>
        <a:xfrm>
          <a:off x="6086475" y="35242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0</xdr:row>
      <xdr:rowOff>38100</xdr:rowOff>
    </xdr:from>
    <xdr:ext cx="1066800" cy="257175"/>
    <xdr:sp>
      <xdr:nvSpPr>
        <xdr:cNvPr id="1" name="1 CuadroTexto"/>
        <xdr:cNvSpPr txBox="1">
          <a:spLocks noChangeArrowheads="1"/>
        </xdr:cNvSpPr>
      </xdr:nvSpPr>
      <xdr:spPr>
        <a:xfrm>
          <a:off x="5591175" y="38100"/>
          <a:ext cx="1066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ETCA-I-01-B</a:t>
          </a:r>
        </a:p>
      </xdr:txBody>
    </xdr:sp>
    <xdr:clientData/>
  </xdr:oneCellAnchor>
  <xdr:oneCellAnchor>
    <xdr:from>
      <xdr:col>1</xdr:col>
      <xdr:colOff>4219575</xdr:colOff>
      <xdr:row>2</xdr:row>
      <xdr:rowOff>180975</xdr:rowOff>
    </xdr:from>
    <xdr:ext cx="2333625" cy="257175"/>
    <xdr:sp>
      <xdr:nvSpPr>
        <xdr:cNvPr id="2" name="3 CuadroTexto"/>
        <xdr:cNvSpPr txBox="1">
          <a:spLocks noChangeArrowheads="1"/>
        </xdr:cNvSpPr>
      </xdr:nvSpPr>
      <xdr:spPr>
        <a:xfrm>
          <a:off x="4410075" y="56197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2638425</xdr:colOff>
      <xdr:row>2</xdr:row>
      <xdr:rowOff>114300</xdr:rowOff>
    </xdr:from>
    <xdr:ext cx="1219200" cy="257175"/>
    <xdr:sp>
      <xdr:nvSpPr>
        <xdr:cNvPr id="1" name="4 CuadroTexto"/>
        <xdr:cNvSpPr txBox="1">
          <a:spLocks noChangeArrowheads="1"/>
        </xdr:cNvSpPr>
      </xdr:nvSpPr>
      <xdr:spPr>
        <a:xfrm>
          <a:off x="3552825" y="495300"/>
          <a:ext cx="1219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ETCA-IV-16</a:t>
          </a:r>
        </a:p>
      </xdr:txBody>
    </xdr:sp>
    <xdr:clientData/>
  </xdr:oneCellAnchor>
  <xdr:oneCellAnchor>
    <xdr:from>
      <xdr:col>1</xdr:col>
      <xdr:colOff>2381250</xdr:colOff>
      <xdr:row>4</xdr:row>
      <xdr:rowOff>9525</xdr:rowOff>
    </xdr:from>
    <xdr:ext cx="1495425" cy="209550"/>
    <xdr:sp>
      <xdr:nvSpPr>
        <xdr:cNvPr id="2" name="5 CuadroTexto"/>
        <xdr:cNvSpPr txBox="1">
          <a:spLocks noChangeArrowheads="1"/>
        </xdr:cNvSpPr>
      </xdr:nvSpPr>
      <xdr:spPr>
        <a:xfrm>
          <a:off x="3295650" y="77152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PRIMER: TRIMESTRE 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571875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466725</xdr:colOff>
      <xdr:row>0</xdr:row>
      <xdr:rowOff>190500</xdr:rowOff>
    </xdr:from>
    <xdr:ext cx="857250" cy="38100"/>
    <xdr:sp>
      <xdr:nvSpPr>
        <xdr:cNvPr id="2" name="3 CuadroTexto"/>
        <xdr:cNvSpPr txBox="1">
          <a:spLocks noChangeArrowheads="1"/>
        </xdr:cNvSpPr>
      </xdr:nvSpPr>
      <xdr:spPr>
        <a:xfrm>
          <a:off x="6305550" y="190500"/>
          <a:ext cx="857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ETCA-I-02</a:t>
          </a:r>
        </a:p>
      </xdr:txBody>
    </xdr:sp>
    <xdr:clientData/>
  </xdr:oneCellAnchor>
  <xdr:oneCellAnchor>
    <xdr:from>
      <xdr:col>2</xdr:col>
      <xdr:colOff>590550</xdr:colOff>
      <xdr:row>2</xdr:row>
      <xdr:rowOff>142875</xdr:rowOff>
    </xdr:from>
    <xdr:ext cx="2333625" cy="257175"/>
    <xdr:sp>
      <xdr:nvSpPr>
        <xdr:cNvPr id="3" name="4 CuadroTexto"/>
        <xdr:cNvSpPr txBox="1">
          <a:spLocks noChangeArrowheads="1"/>
        </xdr:cNvSpPr>
      </xdr:nvSpPr>
      <xdr:spPr>
        <a:xfrm>
          <a:off x="4714875" y="533400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142875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3590925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190500</xdr:rowOff>
    </xdr:from>
    <xdr:ext cx="857250" cy="38100"/>
    <xdr:sp>
      <xdr:nvSpPr>
        <xdr:cNvPr id="2" name="6 CuadroTexto"/>
        <xdr:cNvSpPr txBox="1">
          <a:spLocks noChangeArrowheads="1"/>
        </xdr:cNvSpPr>
      </xdr:nvSpPr>
      <xdr:spPr>
        <a:xfrm>
          <a:off x="4876800" y="190500"/>
          <a:ext cx="857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ETCA-I-03</a:t>
          </a:r>
        </a:p>
      </xdr:txBody>
    </xdr:sp>
    <xdr:clientData/>
  </xdr:oneCellAnchor>
  <xdr:oneCellAnchor>
    <xdr:from>
      <xdr:col>1</xdr:col>
      <xdr:colOff>28575</xdr:colOff>
      <xdr:row>1</xdr:row>
      <xdr:rowOff>66675</xdr:rowOff>
    </xdr:from>
    <xdr:ext cx="2333625" cy="257175"/>
    <xdr:sp>
      <xdr:nvSpPr>
        <xdr:cNvPr id="3" name="8 CuadroTexto"/>
        <xdr:cNvSpPr txBox="1">
          <a:spLocks noChangeArrowheads="1"/>
        </xdr:cNvSpPr>
      </xdr:nvSpPr>
      <xdr:spPr>
        <a:xfrm>
          <a:off x="3619500" y="25717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257300" y="71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85725</xdr:colOff>
      <xdr:row>0</xdr:row>
      <xdr:rowOff>0</xdr:rowOff>
    </xdr:from>
    <xdr:ext cx="742950" cy="228600"/>
    <xdr:sp>
      <xdr:nvSpPr>
        <xdr:cNvPr id="2" name="3 CuadroTexto"/>
        <xdr:cNvSpPr txBox="1">
          <a:spLocks noChangeArrowheads="1"/>
        </xdr:cNvSpPr>
      </xdr:nvSpPr>
      <xdr:spPr>
        <a:xfrm>
          <a:off x="6677025" y="0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ETCA-I-04</a:t>
          </a:r>
        </a:p>
      </xdr:txBody>
    </xdr:sp>
    <xdr:clientData/>
  </xdr:oneCellAnchor>
  <xdr:oneCellAnchor>
    <xdr:from>
      <xdr:col>6</xdr:col>
      <xdr:colOff>9525</xdr:colOff>
      <xdr:row>3</xdr:row>
      <xdr:rowOff>47625</xdr:rowOff>
    </xdr:from>
    <xdr:ext cx="2343150" cy="228600"/>
    <xdr:sp>
      <xdr:nvSpPr>
        <xdr:cNvPr id="3" name="4 CuadroTexto"/>
        <xdr:cNvSpPr txBox="1">
          <a:spLocks noChangeArrowheads="1"/>
        </xdr:cNvSpPr>
      </xdr:nvSpPr>
      <xdr:spPr>
        <a:xfrm>
          <a:off x="5076825" y="619125"/>
          <a:ext cx="2343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DEL 2015</a:t>
          </a:r>
        </a:p>
      </xdr:txBody>
    </xdr:sp>
    <xdr:clientData/>
  </xdr:oneCellAnchor>
  <xdr:oneCellAnchor>
    <xdr:from>
      <xdr:col>1</xdr:col>
      <xdr:colOff>304800</xdr:colOff>
      <xdr:row>7</xdr:row>
      <xdr:rowOff>142875</xdr:rowOff>
    </xdr:from>
    <xdr:ext cx="180975" cy="266700"/>
    <xdr:sp fLocksText="0">
      <xdr:nvSpPr>
        <xdr:cNvPr id="4" name="5 CuadroTexto"/>
        <xdr:cNvSpPr txBox="1">
          <a:spLocks noChangeArrowheads="1"/>
        </xdr:cNvSpPr>
      </xdr:nvSpPr>
      <xdr:spPr>
        <a:xfrm>
          <a:off x="1562100" y="151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9525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790575</xdr:colOff>
      <xdr:row>0</xdr:row>
      <xdr:rowOff>190500</xdr:rowOff>
    </xdr:from>
    <xdr:ext cx="857250" cy="38100"/>
    <xdr:sp>
      <xdr:nvSpPr>
        <xdr:cNvPr id="2" name="3 CuadroTexto"/>
        <xdr:cNvSpPr txBox="1">
          <a:spLocks noChangeArrowheads="1"/>
        </xdr:cNvSpPr>
      </xdr:nvSpPr>
      <xdr:spPr>
        <a:xfrm>
          <a:off x="6381750" y="190500"/>
          <a:ext cx="857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ETCA-I-06</a:t>
          </a:r>
        </a:p>
      </xdr:txBody>
    </xdr:sp>
    <xdr:clientData/>
  </xdr:oneCellAnchor>
  <xdr:oneCellAnchor>
    <xdr:from>
      <xdr:col>4</xdr:col>
      <xdr:colOff>180975</xdr:colOff>
      <xdr:row>0</xdr:row>
      <xdr:rowOff>57150</xdr:rowOff>
    </xdr:from>
    <xdr:ext cx="2333625" cy="257175"/>
    <xdr:sp>
      <xdr:nvSpPr>
        <xdr:cNvPr id="3" name="4 CuadroTexto"/>
        <xdr:cNvSpPr txBox="1">
          <a:spLocks noChangeArrowheads="1"/>
        </xdr:cNvSpPr>
      </xdr:nvSpPr>
      <xdr:spPr>
        <a:xfrm>
          <a:off x="4924425" y="57150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52425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247650</xdr:colOff>
      <xdr:row>0</xdr:row>
      <xdr:rowOff>190500</xdr:rowOff>
    </xdr:from>
    <xdr:ext cx="857250" cy="38100"/>
    <xdr:sp>
      <xdr:nvSpPr>
        <xdr:cNvPr id="2" name="3 CuadroTexto"/>
        <xdr:cNvSpPr txBox="1">
          <a:spLocks noChangeArrowheads="1"/>
        </xdr:cNvSpPr>
      </xdr:nvSpPr>
      <xdr:spPr>
        <a:xfrm>
          <a:off x="6238875" y="190500"/>
          <a:ext cx="857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ETCA-I-07</a:t>
          </a:r>
        </a:p>
      </xdr:txBody>
    </xdr:sp>
    <xdr:clientData/>
  </xdr:oneCellAnchor>
  <xdr:oneCellAnchor>
    <xdr:from>
      <xdr:col>3</xdr:col>
      <xdr:colOff>1038225</xdr:colOff>
      <xdr:row>0</xdr:row>
      <xdr:rowOff>38100</xdr:rowOff>
    </xdr:from>
    <xdr:ext cx="2333625" cy="257175"/>
    <xdr:sp>
      <xdr:nvSpPr>
        <xdr:cNvPr id="3" name="4 CuadroTexto"/>
        <xdr:cNvSpPr txBox="1">
          <a:spLocks noChangeArrowheads="1"/>
        </xdr:cNvSpPr>
      </xdr:nvSpPr>
      <xdr:spPr>
        <a:xfrm>
          <a:off x="4772025" y="38100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0975" cy="266700"/>
    <xdr:sp fLocksText="0">
      <xdr:nvSpPr>
        <xdr:cNvPr id="2" name="5 CuadroTexto"/>
        <xdr:cNvSpPr txBox="1">
          <a:spLocks noChangeArrowheads="1"/>
        </xdr:cNvSpPr>
      </xdr:nvSpPr>
      <xdr:spPr>
        <a:xfrm>
          <a:off x="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0975" cy="266700"/>
    <xdr:sp fLocksText="0">
      <xdr:nvSpPr>
        <xdr:cNvPr id="3" name="8 CuadroTexto"/>
        <xdr:cNvSpPr txBox="1">
          <a:spLocks noChangeArrowheads="1"/>
        </xdr:cNvSpPr>
      </xdr:nvSpPr>
      <xdr:spPr>
        <a:xfrm>
          <a:off x="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0975" cy="266700"/>
    <xdr:sp fLocksText="0">
      <xdr:nvSpPr>
        <xdr:cNvPr id="4" name="11 CuadroTexto"/>
        <xdr:cNvSpPr txBox="1">
          <a:spLocks noChangeArrowheads="1"/>
        </xdr:cNvSpPr>
      </xdr:nvSpPr>
      <xdr:spPr>
        <a:xfrm>
          <a:off x="230505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19050</xdr:colOff>
      <xdr:row>0</xdr:row>
      <xdr:rowOff>190500</xdr:rowOff>
    </xdr:from>
    <xdr:ext cx="895350" cy="38100"/>
    <xdr:sp>
      <xdr:nvSpPr>
        <xdr:cNvPr id="5" name="12 CuadroTexto"/>
        <xdr:cNvSpPr txBox="1">
          <a:spLocks noChangeArrowheads="1"/>
        </xdr:cNvSpPr>
      </xdr:nvSpPr>
      <xdr:spPr>
        <a:xfrm>
          <a:off x="8553450" y="190500"/>
          <a:ext cx="895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ETCA-II-08</a:t>
          </a:r>
        </a:p>
      </xdr:txBody>
    </xdr:sp>
    <xdr:clientData/>
  </xdr:oneCellAnchor>
  <xdr:oneCellAnchor>
    <xdr:from>
      <xdr:col>6</xdr:col>
      <xdr:colOff>666750</xdr:colOff>
      <xdr:row>1</xdr:row>
      <xdr:rowOff>28575</xdr:rowOff>
    </xdr:from>
    <xdr:ext cx="2333625" cy="257175"/>
    <xdr:sp>
      <xdr:nvSpPr>
        <xdr:cNvPr id="6" name="13 CuadroTexto"/>
        <xdr:cNvSpPr txBox="1">
          <a:spLocks noChangeArrowheads="1"/>
        </xdr:cNvSpPr>
      </xdr:nvSpPr>
      <xdr:spPr>
        <a:xfrm>
          <a:off x="7029450" y="21907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9525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990600</xdr:colOff>
      <xdr:row>0</xdr:row>
      <xdr:rowOff>28575</xdr:rowOff>
    </xdr:from>
    <xdr:ext cx="1143000" cy="295275"/>
    <xdr:sp>
      <xdr:nvSpPr>
        <xdr:cNvPr id="2" name="3 CuadroTexto"/>
        <xdr:cNvSpPr txBox="1">
          <a:spLocks noChangeArrowheads="1"/>
        </xdr:cNvSpPr>
      </xdr:nvSpPr>
      <xdr:spPr>
        <a:xfrm>
          <a:off x="6591300" y="28575"/>
          <a:ext cx="1143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ETCA-II-08-A</a:t>
          </a:r>
        </a:p>
      </xdr:txBody>
    </xdr:sp>
    <xdr:clientData/>
  </xdr:oneCellAnchor>
  <xdr:oneCellAnchor>
    <xdr:from>
      <xdr:col>2</xdr:col>
      <xdr:colOff>1857375</xdr:colOff>
      <xdr:row>0</xdr:row>
      <xdr:rowOff>161925</xdr:rowOff>
    </xdr:from>
    <xdr:ext cx="2333625" cy="257175"/>
    <xdr:sp>
      <xdr:nvSpPr>
        <xdr:cNvPr id="3" name="4 CuadroTexto"/>
        <xdr:cNvSpPr txBox="1">
          <a:spLocks noChangeArrowheads="1"/>
        </xdr:cNvSpPr>
      </xdr:nvSpPr>
      <xdr:spPr>
        <a:xfrm>
          <a:off x="5400675" y="161925"/>
          <a:ext cx="2333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DE 2015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rica%20Encinas\AppData\Roaming\Microsoft\Excel\PT%20Gastos%20x%20partida%20ppt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on\AppData\Local\Microsoft\Windows\INetCache\Content.Outlook\107CQ761\TELEMAX%20Formatos_ETCA%201er%20Trim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CA-I-01"/>
      <sheetName val="CPCA-I-01-A (EDO RESULTADOS)"/>
      <sheetName val="CPCA-I-01-B"/>
      <sheetName val="CPCA-I-02"/>
      <sheetName val="CPCA-I-03"/>
      <sheetName val="CPCA-I-04"/>
      <sheetName val="CPCA-I-06"/>
      <sheetName val="CPCA-I-07"/>
      <sheetName val="CPCA-II-08"/>
      <sheetName val="CPCA-II-08-A...CONCIL. INGRESOS"/>
      <sheetName val="CPCA-II-09"/>
      <sheetName val="CPCA-II-09-A."/>
      <sheetName val="CPCA-II-09-B"/>
      <sheetName val="CPCA-II-09-C"/>
      <sheetName val="CPCA-II-09-D.CONCIL. EGRESOS"/>
      <sheetName val="CPCA-II-10"/>
      <sheetName val="CPCA-II-11"/>
      <sheetName val="CPCA-II-12"/>
      <sheetName val="CPCA-III-14"/>
      <sheetName val="CPCA-IV-15"/>
      <sheetName val="CPCA-IV-16"/>
      <sheetName val="Lista "/>
    </sheetNames>
    <sheetDataSet>
      <sheetData sheetId="11">
        <row r="10">
          <cell r="C10">
            <v>48392176.86</v>
          </cell>
          <cell r="D10">
            <v>0</v>
          </cell>
          <cell r="F10">
            <v>11773480.740000002</v>
          </cell>
          <cell r="G10">
            <v>10562987.360000001</v>
          </cell>
          <cell r="H10">
            <v>36618696.12</v>
          </cell>
        </row>
        <row r="45">
          <cell r="C45">
            <v>1314313.2100000002</v>
          </cell>
          <cell r="D45">
            <v>0</v>
          </cell>
          <cell r="F45">
            <v>602367.14</v>
          </cell>
          <cell r="G45">
            <v>602367.14</v>
          </cell>
          <cell r="H45">
            <v>711946.0700000002</v>
          </cell>
        </row>
        <row r="59">
          <cell r="C59">
            <v>14012004.19</v>
          </cell>
          <cell r="D59">
            <v>0</v>
          </cell>
          <cell r="F59">
            <v>3281342.37</v>
          </cell>
          <cell r="G59">
            <v>3268387.1700000004</v>
          </cell>
          <cell r="H59">
            <v>10730661.82</v>
          </cell>
        </row>
        <row r="96">
          <cell r="C96">
            <v>100964148.17</v>
          </cell>
          <cell r="D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46">
      <selection activeCell="E63" sqref="E63"/>
    </sheetView>
  </sheetViews>
  <sheetFormatPr defaultColWidth="11.421875" defaultRowHeight="15"/>
  <cols>
    <col min="1" max="1" width="48.7109375" style="1" customWidth="1"/>
    <col min="2" max="2" width="13.00390625" style="283" customWidth="1"/>
    <col min="3" max="3" width="13.140625" style="283" customWidth="1"/>
    <col min="4" max="4" width="0.42578125" style="1" hidden="1" customWidth="1"/>
    <col min="5" max="5" width="50.7109375" style="1" customWidth="1"/>
    <col min="6" max="6" width="12.28125" style="1" customWidth="1"/>
    <col min="7" max="7" width="12.57421875" style="1" customWidth="1"/>
    <col min="8" max="16384" width="11.421875" style="1" customWidth="1"/>
  </cols>
  <sheetData>
    <row r="1" spans="1:7" ht="15">
      <c r="A1" s="39"/>
      <c r="C1" s="284" t="s">
        <v>168</v>
      </c>
      <c r="D1" s="41"/>
      <c r="E1" s="41"/>
      <c r="G1" s="40" t="s">
        <v>456</v>
      </c>
    </row>
    <row r="2" spans="2:7" ht="15">
      <c r="B2" s="285"/>
      <c r="C2" s="286" t="s">
        <v>55</v>
      </c>
      <c r="D2" s="38"/>
      <c r="E2" s="38"/>
      <c r="F2" s="38"/>
      <c r="G2" s="38"/>
    </row>
    <row r="3" spans="2:7" ht="15">
      <c r="B3" s="287"/>
      <c r="C3" s="286" t="s">
        <v>656</v>
      </c>
      <c r="D3" s="39"/>
      <c r="E3" s="39"/>
      <c r="F3" s="39"/>
      <c r="G3" s="39"/>
    </row>
    <row r="4" spans="1:7" ht="15">
      <c r="A4" s="38"/>
      <c r="C4" s="286" t="s">
        <v>457</v>
      </c>
      <c r="D4" s="39"/>
      <c r="E4" s="39"/>
      <c r="F4" s="38"/>
      <c r="G4" s="38"/>
    </row>
    <row r="5" spans="1:7" ht="15.75" thickBot="1">
      <c r="A5" s="38"/>
      <c r="B5" s="288"/>
      <c r="C5" s="289" t="s">
        <v>121</v>
      </c>
      <c r="D5" s="57"/>
      <c r="E5" s="57"/>
      <c r="F5" s="38"/>
      <c r="G5" s="40" t="s">
        <v>458</v>
      </c>
    </row>
    <row r="6" spans="1:7" ht="15">
      <c r="A6" s="58" t="s">
        <v>56</v>
      </c>
      <c r="B6" s="530">
        <v>2015</v>
      </c>
      <c r="C6" s="530">
        <v>2014</v>
      </c>
      <c r="D6" s="60"/>
      <c r="E6" s="61" t="s">
        <v>57</v>
      </c>
      <c r="F6" s="59">
        <v>2015</v>
      </c>
      <c r="G6" s="62">
        <v>2014</v>
      </c>
    </row>
    <row r="7" spans="1:7" ht="15">
      <c r="A7" s="48"/>
      <c r="B7" s="290"/>
      <c r="C7" s="290"/>
      <c r="D7" s="31"/>
      <c r="E7" s="49"/>
      <c r="F7" s="290"/>
      <c r="G7" s="300"/>
    </row>
    <row r="8" spans="1:7" ht="15">
      <c r="A8" s="50" t="s">
        <v>58</v>
      </c>
      <c r="B8" s="291"/>
      <c r="C8" s="291"/>
      <c r="D8" s="31"/>
      <c r="E8" s="51" t="s">
        <v>59</v>
      </c>
      <c r="F8" s="291"/>
      <c r="G8" s="301"/>
    </row>
    <row r="9" spans="1:7" ht="16.5">
      <c r="A9" s="47" t="s">
        <v>60</v>
      </c>
      <c r="B9" s="292">
        <v>1220253.85</v>
      </c>
      <c r="C9" s="292">
        <v>1211562</v>
      </c>
      <c r="D9" s="32"/>
      <c r="E9" s="45" t="s">
        <v>61</v>
      </c>
      <c r="F9" s="292">
        <v>17358390</v>
      </c>
      <c r="G9" s="302">
        <v>13805386</v>
      </c>
    </row>
    <row r="10" spans="1:7" ht="16.5">
      <c r="A10" s="47" t="s">
        <v>62</v>
      </c>
      <c r="B10" s="292">
        <v>19655866.75</v>
      </c>
      <c r="C10" s="292">
        <v>17564127</v>
      </c>
      <c r="D10" s="32"/>
      <c r="E10" s="45" t="s">
        <v>63</v>
      </c>
      <c r="F10" s="292">
        <v>129727</v>
      </c>
      <c r="G10" s="302"/>
    </row>
    <row r="11" spans="1:7" ht="16.5">
      <c r="A11" s="47" t="s">
        <v>64</v>
      </c>
      <c r="B11" s="292">
        <v>343107.89</v>
      </c>
      <c r="C11" s="292">
        <v>260820</v>
      </c>
      <c r="D11" s="32"/>
      <c r="E11" s="46" t="s">
        <v>65</v>
      </c>
      <c r="F11" s="292"/>
      <c r="G11" s="302"/>
    </row>
    <row r="12" spans="1:7" ht="16.5">
      <c r="A12" s="47" t="s">
        <v>66</v>
      </c>
      <c r="B12" s="292">
        <v>0</v>
      </c>
      <c r="C12" s="292">
        <v>0</v>
      </c>
      <c r="D12" s="32"/>
      <c r="E12" s="45" t="s">
        <v>67</v>
      </c>
      <c r="F12" s="292"/>
      <c r="G12" s="302"/>
    </row>
    <row r="13" spans="1:7" ht="16.5">
      <c r="A13" s="47" t="s">
        <v>68</v>
      </c>
      <c r="B13" s="292">
        <v>0</v>
      </c>
      <c r="C13" s="292">
        <v>0</v>
      </c>
      <c r="D13" s="32"/>
      <c r="E13" s="45" t="s">
        <v>69</v>
      </c>
      <c r="F13" s="292"/>
      <c r="G13" s="302"/>
    </row>
    <row r="14" spans="1:7" ht="33">
      <c r="A14" s="27" t="s">
        <v>70</v>
      </c>
      <c r="B14" s="293">
        <v>-148728.31</v>
      </c>
      <c r="C14" s="293">
        <v>-148728</v>
      </c>
      <c r="D14" s="32"/>
      <c r="E14" s="28" t="s">
        <v>71</v>
      </c>
      <c r="F14" s="303"/>
      <c r="G14" s="304"/>
    </row>
    <row r="15" spans="1:7" ht="16.5">
      <c r="A15" s="47" t="s">
        <v>72</v>
      </c>
      <c r="B15" s="292">
        <v>0</v>
      </c>
      <c r="C15" s="292">
        <v>0</v>
      </c>
      <c r="D15" s="32"/>
      <c r="E15" s="45" t="s">
        <v>73</v>
      </c>
      <c r="F15" s="292"/>
      <c r="G15" s="302"/>
    </row>
    <row r="16" spans="1:7" ht="16.5">
      <c r="A16" s="29"/>
      <c r="B16" s="294"/>
      <c r="C16" s="294"/>
      <c r="D16" s="31"/>
      <c r="E16" s="45" t="s">
        <v>74</v>
      </c>
      <c r="F16" s="292"/>
      <c r="G16" s="302"/>
    </row>
    <row r="17" spans="1:7" ht="15">
      <c r="A17" s="29"/>
      <c r="B17" s="294"/>
      <c r="C17" s="294"/>
      <c r="D17" s="31"/>
      <c r="E17" s="31"/>
      <c r="F17" s="294"/>
      <c r="G17" s="305"/>
    </row>
    <row r="18" spans="1:7" ht="15">
      <c r="A18" s="52" t="s">
        <v>209</v>
      </c>
      <c r="B18" s="296">
        <f>SUM(B9:B17)</f>
        <v>21070500.180000003</v>
      </c>
      <c r="C18" s="296">
        <f>SUM(C9:C17)-1</f>
        <v>18887780</v>
      </c>
      <c r="D18" s="31"/>
      <c r="E18" s="43" t="s">
        <v>208</v>
      </c>
      <c r="F18" s="296">
        <f>SUM(F9:F17)</f>
        <v>17488117</v>
      </c>
      <c r="G18" s="352">
        <f>SUM(G9:G17)</f>
        <v>13805386</v>
      </c>
    </row>
    <row r="19" spans="1:7" ht="15">
      <c r="A19" s="29"/>
      <c r="B19" s="295"/>
      <c r="C19" s="295"/>
      <c r="D19" s="31"/>
      <c r="E19" s="42"/>
      <c r="F19" s="295"/>
      <c r="G19" s="306"/>
    </row>
    <row r="20" spans="1:7" ht="15">
      <c r="A20" s="50" t="s">
        <v>75</v>
      </c>
      <c r="B20" s="291"/>
      <c r="C20" s="291"/>
      <c r="D20" s="31"/>
      <c r="E20" s="51" t="s">
        <v>76</v>
      </c>
      <c r="F20" s="291"/>
      <c r="G20" s="301"/>
    </row>
    <row r="21" spans="1:7" ht="16.5">
      <c r="A21" s="47" t="s">
        <v>77</v>
      </c>
      <c r="B21" s="292">
        <v>0</v>
      </c>
      <c r="C21" s="298">
        <v>0</v>
      </c>
      <c r="D21" s="32"/>
      <c r="E21" s="45" t="s">
        <v>78</v>
      </c>
      <c r="F21" s="307"/>
      <c r="G21" s="308"/>
    </row>
    <row r="22" spans="1:7" ht="16.5">
      <c r="A22" s="27" t="s">
        <v>79</v>
      </c>
      <c r="B22" s="293">
        <v>0</v>
      </c>
      <c r="C22" s="299">
        <v>0</v>
      </c>
      <c r="D22" s="32"/>
      <c r="E22" s="46" t="s">
        <v>80</v>
      </c>
      <c r="F22" s="307">
        <v>36801.37</v>
      </c>
      <c r="G22" s="308">
        <v>86942</v>
      </c>
    </row>
    <row r="23" spans="1:7" ht="16.5">
      <c r="A23" s="47"/>
      <c r="B23" s="292"/>
      <c r="C23" s="298"/>
      <c r="D23" s="32"/>
      <c r="E23" s="45" t="s">
        <v>81</v>
      </c>
      <c r="F23" s="307"/>
      <c r="G23" s="308"/>
    </row>
    <row r="24" spans="1:7" ht="16.5" customHeight="1">
      <c r="A24" s="27" t="s">
        <v>82</v>
      </c>
      <c r="B24" s="293">
        <v>21405590.71</v>
      </c>
      <c r="C24" s="299">
        <v>12954541.08</v>
      </c>
      <c r="D24" s="32"/>
      <c r="E24" s="45" t="s">
        <v>83</v>
      </c>
      <c r="F24" s="307"/>
      <c r="G24" s="308"/>
    </row>
    <row r="25" spans="1:7" ht="33">
      <c r="A25" s="47"/>
      <c r="B25" s="292"/>
      <c r="C25" s="298"/>
      <c r="D25" s="32"/>
      <c r="E25" s="28" t="s">
        <v>84</v>
      </c>
      <c r="F25" s="349"/>
      <c r="G25" s="350"/>
    </row>
    <row r="26" spans="1:7" ht="16.5">
      <c r="A26" s="47" t="s">
        <v>85</v>
      </c>
      <c r="B26" s="292">
        <v>38469654.99</v>
      </c>
      <c r="C26" s="298">
        <v>18580536</v>
      </c>
      <c r="D26" s="32"/>
      <c r="E26" s="53"/>
      <c r="F26" s="307"/>
      <c r="G26" s="308"/>
    </row>
    <row r="27" spans="1:7" ht="16.5">
      <c r="A27" s="47" t="s">
        <v>86</v>
      </c>
      <c r="B27" s="292">
        <v>121937.5</v>
      </c>
      <c r="C27" s="292">
        <v>121937.5</v>
      </c>
      <c r="D27" s="32"/>
      <c r="E27" s="45" t="s">
        <v>87</v>
      </c>
      <c r="F27" s="307">
        <v>2501665.07</v>
      </c>
      <c r="G27" s="308">
        <v>2501665</v>
      </c>
    </row>
    <row r="28" spans="1:7" ht="33">
      <c r="A28" s="27" t="s">
        <v>88</v>
      </c>
      <c r="B28" s="293">
        <v>-20966157.1</v>
      </c>
      <c r="C28" s="293">
        <v>-19509968</v>
      </c>
      <c r="D28" s="32"/>
      <c r="E28" s="53"/>
      <c r="F28" s="307"/>
      <c r="G28" s="308"/>
    </row>
    <row r="29" spans="1:7" ht="16.5">
      <c r="A29" s="47" t="s">
        <v>89</v>
      </c>
      <c r="B29" s="292">
        <v>8422241.21</v>
      </c>
      <c r="C29" s="292">
        <v>8531518</v>
      </c>
      <c r="D29" s="31"/>
      <c r="E29" s="56"/>
      <c r="F29" s="295"/>
      <c r="G29" s="306"/>
    </row>
    <row r="30" spans="1:7" ht="33">
      <c r="A30" s="27" t="s">
        <v>91</v>
      </c>
      <c r="B30" s="293">
        <v>0</v>
      </c>
      <c r="C30" s="293">
        <v>0</v>
      </c>
      <c r="D30" s="31"/>
      <c r="E30" s="56"/>
      <c r="F30" s="291"/>
      <c r="G30" s="301"/>
    </row>
    <row r="31" spans="1:7" ht="16.5">
      <c r="A31" s="47" t="s">
        <v>93</v>
      </c>
      <c r="B31" s="292">
        <v>0</v>
      </c>
      <c r="C31" s="292">
        <v>0</v>
      </c>
      <c r="D31" s="31"/>
      <c r="E31" s="56"/>
      <c r="F31" s="309"/>
      <c r="G31" s="310"/>
    </row>
    <row r="32" spans="1:7" ht="15">
      <c r="A32" s="52"/>
      <c r="B32" s="295"/>
      <c r="C32" s="295"/>
      <c r="D32" s="31"/>
      <c r="E32" s="56"/>
      <c r="F32" s="291"/>
      <c r="G32" s="301"/>
    </row>
    <row r="33" spans="1:7" ht="15">
      <c r="A33" s="52" t="s">
        <v>96</v>
      </c>
      <c r="B33" s="296">
        <f>SUM(B21:B32)</f>
        <v>47453267.31</v>
      </c>
      <c r="C33" s="296">
        <f>SUM(C21:C32)-1</f>
        <v>20678563.58</v>
      </c>
      <c r="D33" s="31"/>
      <c r="E33" s="42" t="s">
        <v>90</v>
      </c>
      <c r="F33" s="351">
        <f>SUM(F21:F32)</f>
        <v>2538466.44</v>
      </c>
      <c r="G33" s="353">
        <f>SUM(G21:G32)</f>
        <v>2588607</v>
      </c>
    </row>
    <row r="34" spans="1:7" ht="15">
      <c r="A34" s="52"/>
      <c r="B34" s="295"/>
      <c r="C34" s="295"/>
      <c r="D34" s="31"/>
      <c r="E34" s="56"/>
      <c r="F34" s="307"/>
      <c r="G34" s="308"/>
    </row>
    <row r="35" spans="1:7" ht="15">
      <c r="A35" s="50" t="s">
        <v>98</v>
      </c>
      <c r="B35" s="296">
        <f>+B18+B33</f>
        <v>68523767.49000001</v>
      </c>
      <c r="C35" s="296">
        <f>+C18+C33</f>
        <v>39566343.58</v>
      </c>
      <c r="D35" s="31"/>
      <c r="E35" s="51" t="s">
        <v>92</v>
      </c>
      <c r="F35" s="309">
        <f>+F33+F18</f>
        <v>20026583.44</v>
      </c>
      <c r="G35" s="310">
        <f>+G33+G18+1</f>
        <v>16393994</v>
      </c>
    </row>
    <row r="36" spans="1:7" ht="15">
      <c r="A36" s="29"/>
      <c r="B36" s="294"/>
      <c r="C36" s="294"/>
      <c r="D36" s="31"/>
      <c r="E36" s="56"/>
      <c r="F36" s="291"/>
      <c r="G36" s="301"/>
    </row>
    <row r="37" spans="1:7" ht="16.5">
      <c r="A37" s="29"/>
      <c r="B37" s="294"/>
      <c r="C37" s="294"/>
      <c r="D37" s="31"/>
      <c r="E37" s="54" t="s">
        <v>94</v>
      </c>
      <c r="F37" s="292"/>
      <c r="G37" s="302"/>
    </row>
    <row r="38" spans="1:7" ht="16.5">
      <c r="A38" s="29"/>
      <c r="B38" s="294"/>
      <c r="C38" s="294"/>
      <c r="D38" s="31"/>
      <c r="E38" s="51" t="s">
        <v>95</v>
      </c>
      <c r="F38" s="292"/>
      <c r="G38" s="302"/>
    </row>
    <row r="39" spans="1:7" ht="16.5">
      <c r="A39" s="29"/>
      <c r="B39" s="294"/>
      <c r="C39" s="294"/>
      <c r="D39" s="31"/>
      <c r="E39" s="45" t="s">
        <v>36</v>
      </c>
      <c r="F39" s="292">
        <v>77494825.94</v>
      </c>
      <c r="G39" s="302">
        <v>77494826</v>
      </c>
    </row>
    <row r="40" spans="1:7" ht="16.5">
      <c r="A40" s="29"/>
      <c r="B40" s="294"/>
      <c r="C40" s="294"/>
      <c r="D40" s="31"/>
      <c r="E40" s="45" t="s">
        <v>97</v>
      </c>
      <c r="F40" s="292"/>
      <c r="G40" s="302"/>
    </row>
    <row r="41" spans="1:7" ht="16.5">
      <c r="A41" s="29"/>
      <c r="B41" s="294"/>
      <c r="C41" s="294"/>
      <c r="D41" s="31"/>
      <c r="E41" s="45" t="s">
        <v>99</v>
      </c>
      <c r="F41" s="292"/>
      <c r="G41" s="302"/>
    </row>
    <row r="42" spans="1:7" ht="16.5">
      <c r="A42" s="52"/>
      <c r="B42" s="295"/>
      <c r="C42" s="295"/>
      <c r="D42" s="31"/>
      <c r="E42" s="51" t="s">
        <v>100</v>
      </c>
      <c r="F42" s="311">
        <f>SUM(F43:F47)</f>
        <v>-34073941.74000001</v>
      </c>
      <c r="G42" s="534">
        <f>SUM(G43:G47)</f>
        <v>-59398775.03</v>
      </c>
    </row>
    <row r="43" spans="1:7" ht="16.5">
      <c r="A43" s="52"/>
      <c r="B43" s="295"/>
      <c r="C43" s="295"/>
      <c r="D43" s="31"/>
      <c r="E43" s="45" t="s">
        <v>101</v>
      </c>
      <c r="F43" s="292">
        <v>-1643166.38</v>
      </c>
      <c r="G43" s="302">
        <v>5988681</v>
      </c>
    </row>
    <row r="44" spans="1:7" ht="16.5">
      <c r="A44" s="52"/>
      <c r="B44" s="295"/>
      <c r="C44" s="295"/>
      <c r="D44" s="31"/>
      <c r="E44" s="45" t="s">
        <v>102</v>
      </c>
      <c r="F44" s="292">
        <v>-60730094.24</v>
      </c>
      <c r="G44" s="302">
        <v>-66718775.03</v>
      </c>
    </row>
    <row r="45" spans="1:7" ht="16.5">
      <c r="A45" s="29"/>
      <c r="B45" s="294"/>
      <c r="C45" s="294"/>
      <c r="D45" s="31"/>
      <c r="E45" s="45" t="s">
        <v>103</v>
      </c>
      <c r="F45" s="294">
        <v>28299318.88</v>
      </c>
      <c r="G45" s="305">
        <v>1331319</v>
      </c>
    </row>
    <row r="46" spans="1:7" ht="16.5">
      <c r="A46" s="29"/>
      <c r="B46" s="294"/>
      <c r="C46" s="294"/>
      <c r="D46" s="31"/>
      <c r="E46" s="45" t="s">
        <v>104</v>
      </c>
      <c r="F46" s="294">
        <v>0</v>
      </c>
      <c r="G46" s="305">
        <v>0</v>
      </c>
    </row>
    <row r="47" spans="1:9" ht="16.5">
      <c r="A47" s="29"/>
      <c r="B47" s="294"/>
      <c r="C47" s="294"/>
      <c r="D47" s="31"/>
      <c r="E47" s="45" t="s">
        <v>105</v>
      </c>
      <c r="F47" s="294">
        <v>0</v>
      </c>
      <c r="G47" s="305">
        <v>0</v>
      </c>
      <c r="I47" t="s">
        <v>169</v>
      </c>
    </row>
    <row r="48" spans="1:7" ht="33">
      <c r="A48" s="29"/>
      <c r="B48" s="294"/>
      <c r="C48" s="294"/>
      <c r="D48" s="31"/>
      <c r="E48" s="26" t="s">
        <v>106</v>
      </c>
      <c r="F48" s="296">
        <v>5076300</v>
      </c>
      <c r="G48" s="352">
        <v>5076300</v>
      </c>
    </row>
    <row r="49" spans="1:7" ht="16.5">
      <c r="A49" s="63"/>
      <c r="B49" s="294"/>
      <c r="C49" s="294"/>
      <c r="D49" s="30"/>
      <c r="E49" s="45" t="s">
        <v>107</v>
      </c>
      <c r="F49" s="290"/>
      <c r="G49" s="300"/>
    </row>
    <row r="50" spans="1:7" ht="16.5">
      <c r="A50" s="64"/>
      <c r="B50" s="288"/>
      <c r="C50" s="288"/>
      <c r="D50" s="56"/>
      <c r="E50" s="45" t="s">
        <v>108</v>
      </c>
      <c r="F50" s="295">
        <v>5076300</v>
      </c>
      <c r="G50" s="499">
        <v>5076300</v>
      </c>
    </row>
    <row r="51" spans="1:7" ht="15">
      <c r="A51" s="64"/>
      <c r="B51" s="288"/>
      <c r="C51" s="288"/>
      <c r="D51" s="56"/>
      <c r="E51" s="30"/>
      <c r="F51" s="500"/>
      <c r="G51" s="499"/>
    </row>
    <row r="52" spans="1:7" ht="15">
      <c r="A52" s="64"/>
      <c r="B52" s="288"/>
      <c r="C52" s="288"/>
      <c r="D52" s="56"/>
      <c r="E52" s="55" t="s">
        <v>109</v>
      </c>
      <c r="F52" s="501">
        <f>+F39+F42+F48</f>
        <v>48497184.19999999</v>
      </c>
      <c r="G52" s="502">
        <v>23172351</v>
      </c>
    </row>
    <row r="53" spans="1:7" ht="15">
      <c r="A53" s="64"/>
      <c r="B53" s="288"/>
      <c r="C53" s="288"/>
      <c r="D53" s="56"/>
      <c r="E53" s="55"/>
      <c r="F53" s="500"/>
      <c r="G53" s="499"/>
    </row>
    <row r="54" spans="1:7" ht="15">
      <c r="A54" s="64"/>
      <c r="B54" s="288"/>
      <c r="C54" s="288"/>
      <c r="D54" s="56"/>
      <c r="E54" s="51" t="s">
        <v>110</v>
      </c>
      <c r="F54" s="501">
        <f>+F52+F35-1</f>
        <v>68523766.63999999</v>
      </c>
      <c r="G54" s="502">
        <f>+G52+G35-1</f>
        <v>39566344</v>
      </c>
    </row>
    <row r="55" spans="1:7" ht="15.75" thickBot="1">
      <c r="A55" s="65"/>
      <c r="B55" s="297"/>
      <c r="C55" s="297"/>
      <c r="D55" s="44"/>
      <c r="E55" s="44"/>
      <c r="F55" s="503"/>
      <c r="G55" s="504"/>
    </row>
    <row r="60" spans="1:6" ht="15">
      <c r="A60" s="648" t="s">
        <v>663</v>
      </c>
      <c r="B60" s="649"/>
      <c r="E60" s="648" t="s">
        <v>661</v>
      </c>
      <c r="F60" s="649"/>
    </row>
    <row r="61" spans="1:6" ht="15">
      <c r="A61" s="647" t="s">
        <v>662</v>
      </c>
      <c r="B61" s="647"/>
      <c r="E61" s="647" t="s">
        <v>673</v>
      </c>
      <c r="F61" s="647"/>
    </row>
    <row r="62" spans="1:6" ht="15">
      <c r="A62" s="647" t="s">
        <v>672</v>
      </c>
      <c r="B62" s="647"/>
      <c r="E62" s="647" t="s">
        <v>674</v>
      </c>
      <c r="F62" s="647"/>
    </row>
  </sheetData>
  <sheetProtection/>
  <mergeCells count="6">
    <mergeCell ref="A61:B61"/>
    <mergeCell ref="A62:B62"/>
    <mergeCell ref="A60:B60"/>
    <mergeCell ref="E60:F60"/>
    <mergeCell ref="E61:F61"/>
    <mergeCell ref="E62:F62"/>
  </mergeCells>
  <printOptions/>
  <pageMargins left="0.2755905511811024" right="0.15748031496062992" top="0.3937007874015748" bottom="0.5118110236220472" header="0.31496062992125984" footer="0.31496062992125984"/>
  <pageSetup fitToHeight="0" fitToWidth="1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D30" sqref="D30"/>
    </sheetView>
  </sheetViews>
  <sheetFormatPr defaultColWidth="11.421875" defaultRowHeight="15"/>
  <cols>
    <col min="1" max="1" width="1.421875" style="87" customWidth="1"/>
    <col min="2" max="2" width="51.7109375" style="87" customWidth="1"/>
    <col min="3" max="3" width="30.8515625" style="87" customWidth="1"/>
    <col min="4" max="4" width="32.7109375" style="87" customWidth="1"/>
    <col min="5" max="16384" width="11.421875" style="87" customWidth="1"/>
  </cols>
  <sheetData>
    <row r="1" spans="1:4" s="110" customFormat="1" ht="15">
      <c r="A1" s="671" t="s">
        <v>168</v>
      </c>
      <c r="B1" s="671"/>
      <c r="C1" s="671"/>
      <c r="D1" s="671"/>
    </row>
    <row r="2" spans="1:4" s="111" customFormat="1" ht="15.75">
      <c r="A2" s="671" t="s">
        <v>290</v>
      </c>
      <c r="B2" s="671"/>
      <c r="C2" s="671"/>
      <c r="D2" s="671"/>
    </row>
    <row r="3" spans="1:9" s="111" customFormat="1" ht="15.75">
      <c r="A3" s="671" t="s">
        <v>656</v>
      </c>
      <c r="B3" s="671"/>
      <c r="C3" s="671"/>
      <c r="D3" s="671"/>
      <c r="E3" s="492"/>
      <c r="F3" s="492"/>
      <c r="G3" s="492"/>
      <c r="H3" s="492"/>
      <c r="I3" s="492"/>
    </row>
    <row r="4" spans="1:4" s="111" customFormat="1" ht="15.75">
      <c r="A4" s="671" t="s">
        <v>460</v>
      </c>
      <c r="B4" s="671"/>
      <c r="C4" s="671"/>
      <c r="D4" s="671"/>
    </row>
    <row r="5" spans="1:4" s="112" customFormat="1" ht="15.75" thickBot="1">
      <c r="A5" s="672" t="s">
        <v>121</v>
      </c>
      <c r="B5" s="672"/>
      <c r="C5" s="672"/>
      <c r="D5" s="672"/>
    </row>
    <row r="6" spans="1:5" s="108" customFormat="1" ht="27" customHeight="1" thickBot="1">
      <c r="A6" s="716" t="s">
        <v>274</v>
      </c>
      <c r="B6" s="717"/>
      <c r="C6" s="205"/>
      <c r="D6" s="554">
        <v>14774499.01</v>
      </c>
      <c r="E6" s="555"/>
    </row>
    <row r="7" spans="1:4" s="208" customFormat="1" ht="9.75" customHeight="1">
      <c r="A7" s="514"/>
      <c r="B7" s="206"/>
      <c r="C7" s="207"/>
      <c r="D7" s="207"/>
    </row>
    <row r="8" spans="1:4" s="208" customFormat="1" ht="17.25" customHeight="1" thickBot="1">
      <c r="A8" s="515" t="s">
        <v>275</v>
      </c>
      <c r="B8" s="210"/>
      <c r="C8" s="211"/>
      <c r="D8" s="211"/>
    </row>
    <row r="9" spans="1:4" ht="19.5" customHeight="1" thickBot="1">
      <c r="A9" s="212" t="s">
        <v>276</v>
      </c>
      <c r="B9" s="213"/>
      <c r="C9" s="214"/>
      <c r="D9" s="556">
        <f>SUM(C10:C14)</f>
        <v>1904</v>
      </c>
    </row>
    <row r="10" spans="1:4" ht="19.5" customHeight="1">
      <c r="A10" s="118"/>
      <c r="B10" s="121" t="s">
        <v>277</v>
      </c>
      <c r="C10" s="268"/>
      <c r="D10" s="115"/>
    </row>
    <row r="11" spans="1:4" ht="33" customHeight="1">
      <c r="A11" s="118"/>
      <c r="B11" s="121" t="s">
        <v>278</v>
      </c>
      <c r="C11" s="268"/>
      <c r="D11" s="115"/>
    </row>
    <row r="12" spans="1:4" ht="19.5" customHeight="1">
      <c r="A12" s="120"/>
      <c r="B12" s="121" t="s">
        <v>279</v>
      </c>
      <c r="C12" s="268"/>
      <c r="D12" s="115"/>
    </row>
    <row r="13" spans="1:4" ht="19.5" customHeight="1">
      <c r="A13" s="120"/>
      <c r="B13" s="121" t="s">
        <v>280</v>
      </c>
      <c r="C13" s="268">
        <v>1904</v>
      </c>
      <c r="D13" s="115"/>
    </row>
    <row r="14" spans="1:4" ht="24.75" customHeight="1" thickBot="1">
      <c r="A14" s="215" t="s">
        <v>281</v>
      </c>
      <c r="B14" s="216"/>
      <c r="C14" s="269"/>
      <c r="D14" s="122"/>
    </row>
    <row r="15" spans="1:4" ht="7.5" customHeight="1">
      <c r="A15" s="120"/>
      <c r="B15" s="121"/>
      <c r="C15" s="204"/>
      <c r="D15" s="115"/>
    </row>
    <row r="16" spans="1:4" ht="19.5" customHeight="1" thickBot="1">
      <c r="A16" s="209" t="s">
        <v>287</v>
      </c>
      <c r="B16" s="119"/>
      <c r="C16" s="204"/>
      <c r="D16" s="115"/>
    </row>
    <row r="17" spans="1:4" ht="19.5" customHeight="1" thickBot="1">
      <c r="A17" s="212" t="s">
        <v>295</v>
      </c>
      <c r="B17" s="213"/>
      <c r="C17" s="214"/>
      <c r="D17" s="556">
        <f>SUM(C18:C22)</f>
        <v>0</v>
      </c>
    </row>
    <row r="18" spans="1:4" ht="19.5" customHeight="1">
      <c r="A18" s="120"/>
      <c r="B18" s="121" t="s">
        <v>282</v>
      </c>
      <c r="C18" s="204"/>
      <c r="D18" s="115"/>
    </row>
    <row r="19" spans="1:4" ht="19.5" customHeight="1">
      <c r="A19" s="120"/>
      <c r="B19" s="121" t="s">
        <v>283</v>
      </c>
      <c r="C19" s="204"/>
      <c r="D19" s="115"/>
    </row>
    <row r="20" spans="1:4" ht="19.5" customHeight="1">
      <c r="A20" s="120"/>
      <c r="B20" s="121" t="s">
        <v>284</v>
      </c>
      <c r="C20" s="204"/>
      <c r="D20" s="115"/>
    </row>
    <row r="21" spans="1:4" ht="19.5" customHeight="1">
      <c r="A21" s="116" t="s">
        <v>285</v>
      </c>
      <c r="B21" s="121"/>
      <c r="C21" s="204"/>
      <c r="D21" s="115"/>
    </row>
    <row r="22" spans="1:4" ht="19.5" customHeight="1" thickBot="1">
      <c r="A22" s="120"/>
      <c r="B22" s="121"/>
      <c r="C22" s="115"/>
      <c r="D22" s="115"/>
    </row>
    <row r="23" spans="1:4" ht="26.25" customHeight="1" thickBot="1">
      <c r="A23" s="217" t="s">
        <v>286</v>
      </c>
      <c r="B23" s="218"/>
      <c r="C23" s="219"/>
      <c r="D23" s="423">
        <f>+D6+D9-D17</f>
        <v>14776403.01</v>
      </c>
    </row>
    <row r="27" spans="2:4" ht="14.25">
      <c r="B27" s="87" t="s">
        <v>707</v>
      </c>
      <c r="C27" s="673" t="s">
        <v>671</v>
      </c>
      <c r="D27" s="673"/>
    </row>
    <row r="28" spans="2:4" ht="14.25">
      <c r="B28" s="87" t="s">
        <v>705</v>
      </c>
      <c r="C28" s="673" t="s">
        <v>689</v>
      </c>
      <c r="D28" s="673"/>
    </row>
    <row r="29" spans="2:4" ht="14.25">
      <c r="B29" s="87" t="s">
        <v>708</v>
      </c>
      <c r="C29" s="673" t="s">
        <v>690</v>
      </c>
      <c r="D29" s="673"/>
    </row>
  </sheetData>
  <sheetProtection/>
  <mergeCells count="9">
    <mergeCell ref="C28:D28"/>
    <mergeCell ref="C29:D29"/>
    <mergeCell ref="C27:D27"/>
    <mergeCell ref="A6:B6"/>
    <mergeCell ref="A1:D1"/>
    <mergeCell ref="A3:D3"/>
    <mergeCell ref="A2:D2"/>
    <mergeCell ref="A4:D4"/>
    <mergeCell ref="A5:D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6.140625" style="91" customWidth="1"/>
    <col min="2" max="2" width="39.57421875" style="91" bestFit="1" customWidth="1"/>
    <col min="3" max="3" width="15.00390625" style="91" customWidth="1"/>
    <col min="4" max="4" width="13.7109375" style="91" customWidth="1"/>
    <col min="5" max="5" width="14.28125" style="91" customWidth="1"/>
    <col min="6" max="7" width="13.7109375" style="91" customWidth="1"/>
    <col min="8" max="8" width="15.140625" style="91" customWidth="1"/>
    <col min="9" max="9" width="13.7109375" style="91" customWidth="1"/>
    <col min="10" max="16384" width="11.421875" style="91" customWidth="1"/>
  </cols>
  <sheetData>
    <row r="1" spans="1:9" s="110" customFormat="1" ht="15">
      <c r="A1" s="671" t="s">
        <v>168</v>
      </c>
      <c r="B1" s="671"/>
      <c r="C1" s="671"/>
      <c r="D1" s="671"/>
      <c r="E1" s="671"/>
      <c r="F1" s="671"/>
      <c r="G1" s="671"/>
      <c r="H1" s="671"/>
      <c r="I1" s="671"/>
    </row>
    <row r="2" spans="1:9" s="111" customFormat="1" ht="15.75">
      <c r="A2" s="671" t="s">
        <v>156</v>
      </c>
      <c r="B2" s="671"/>
      <c r="C2" s="671"/>
      <c r="D2" s="671"/>
      <c r="E2" s="671"/>
      <c r="F2" s="671"/>
      <c r="G2" s="671"/>
      <c r="H2" s="671"/>
      <c r="I2" s="671"/>
    </row>
    <row r="3" spans="1:9" s="111" customFormat="1" ht="15.75">
      <c r="A3" s="671" t="s">
        <v>371</v>
      </c>
      <c r="B3" s="671"/>
      <c r="C3" s="671"/>
      <c r="D3" s="671"/>
      <c r="E3" s="671"/>
      <c r="F3" s="671"/>
      <c r="G3" s="671"/>
      <c r="H3" s="671"/>
      <c r="I3" s="671"/>
    </row>
    <row r="4" spans="1:9" s="111" customFormat="1" ht="15.75">
      <c r="A4" s="671" t="s">
        <v>656</v>
      </c>
      <c r="B4" s="671"/>
      <c r="C4" s="671"/>
      <c r="D4" s="671"/>
      <c r="E4" s="671"/>
      <c r="F4" s="671"/>
      <c r="G4" s="671"/>
      <c r="H4" s="671"/>
      <c r="I4" s="671"/>
    </row>
    <row r="5" spans="1:9" s="111" customFormat="1" ht="15.75">
      <c r="A5" s="671" t="s">
        <v>462</v>
      </c>
      <c r="B5" s="671"/>
      <c r="C5" s="671"/>
      <c r="D5" s="671"/>
      <c r="E5" s="671"/>
      <c r="F5" s="671"/>
      <c r="G5" s="671"/>
      <c r="H5" s="671"/>
      <c r="I5" s="671"/>
    </row>
    <row r="6" spans="1:9" s="112" customFormat="1" ht="15.75" thickBot="1">
      <c r="A6" s="672" t="s">
        <v>121</v>
      </c>
      <c r="B6" s="672"/>
      <c r="C6" s="672"/>
      <c r="D6" s="672"/>
      <c r="E6" s="672"/>
      <c r="F6" s="672"/>
      <c r="G6" s="672"/>
      <c r="H6" s="672"/>
      <c r="I6" s="672"/>
    </row>
    <row r="7" spans="1:9" s="158" customFormat="1" ht="53.25" customHeight="1">
      <c r="A7" s="703" t="s">
        <v>157</v>
      </c>
      <c r="B7" s="704"/>
      <c r="C7" s="126" t="s">
        <v>240</v>
      </c>
      <c r="D7" s="157" t="s">
        <v>158</v>
      </c>
      <c r="E7" s="549" t="s">
        <v>241</v>
      </c>
      <c r="F7" s="183" t="s">
        <v>355</v>
      </c>
      <c r="G7" s="183" t="s">
        <v>356</v>
      </c>
      <c r="H7" s="126" t="s">
        <v>367</v>
      </c>
      <c r="I7" s="549" t="s">
        <v>243</v>
      </c>
    </row>
    <row r="8" spans="1:9" s="159" customFormat="1" ht="13.5" thickBot="1">
      <c r="A8" s="718" t="s">
        <v>159</v>
      </c>
      <c r="B8" s="719"/>
      <c r="C8" s="128" t="s">
        <v>215</v>
      </c>
      <c r="D8" s="127" t="s">
        <v>216</v>
      </c>
      <c r="E8" s="127" t="s">
        <v>160</v>
      </c>
      <c r="F8" s="184" t="s">
        <v>217</v>
      </c>
      <c r="G8" s="184" t="s">
        <v>218</v>
      </c>
      <c r="H8" s="127" t="s">
        <v>366</v>
      </c>
      <c r="I8" s="127" t="s">
        <v>368</v>
      </c>
    </row>
    <row r="9" spans="1:9" ht="30" customHeight="1">
      <c r="A9" s="160">
        <v>1000</v>
      </c>
      <c r="B9" s="135" t="s">
        <v>22</v>
      </c>
      <c r="C9" s="496">
        <f>+'[2]CPCA-II-09-A.'!C10</f>
        <v>48392176.86</v>
      </c>
      <c r="D9" s="416">
        <f>+'[2]CPCA-II-09-A.'!D10</f>
        <v>0</v>
      </c>
      <c r="E9" s="416">
        <f>+C9+D9</f>
        <v>48392176.86</v>
      </c>
      <c r="F9" s="496">
        <f>+'[2]CPCA-II-09-A.'!F10</f>
        <v>11773480.740000002</v>
      </c>
      <c r="G9" s="496">
        <f>+'[2]CPCA-II-09-A.'!G10</f>
        <v>10562987.360000001</v>
      </c>
      <c r="H9" s="496">
        <f>+'[2]CPCA-II-09-A.'!H10</f>
        <v>36618696.12</v>
      </c>
      <c r="I9" s="438">
        <f>+F9/E9</f>
        <v>0.24329305900127268</v>
      </c>
    </row>
    <row r="10" spans="1:9" ht="30" customHeight="1">
      <c r="A10" s="160">
        <v>2000</v>
      </c>
      <c r="B10" s="135" t="s">
        <v>23</v>
      </c>
      <c r="C10" s="496">
        <f>+'[2]CPCA-II-09-A.'!C45</f>
        <v>1314313.2100000002</v>
      </c>
      <c r="D10" s="416">
        <f>+'[2]CPCA-II-09-A.'!D45</f>
        <v>0</v>
      </c>
      <c r="E10" s="416">
        <f aca="true" t="shared" si="0" ref="E10:E17">+C10+D10</f>
        <v>1314313.2100000002</v>
      </c>
      <c r="F10" s="496">
        <f>+'[2]CPCA-II-09-A.'!F45</f>
        <v>602367.14</v>
      </c>
      <c r="G10" s="496">
        <f>+'[2]CPCA-II-09-A.'!G45</f>
        <v>602367.14</v>
      </c>
      <c r="H10" s="496">
        <f>+'[2]CPCA-II-09-A.'!H45</f>
        <v>711946.0700000002</v>
      </c>
      <c r="I10" s="438">
        <f>+F10/E10</f>
        <v>0.4583132357012526</v>
      </c>
    </row>
    <row r="11" spans="1:9" ht="30" customHeight="1">
      <c r="A11" s="160">
        <v>3000</v>
      </c>
      <c r="B11" s="135" t="s">
        <v>24</v>
      </c>
      <c r="C11" s="496">
        <f>+'[2]CPCA-II-09-A.'!C59</f>
        <v>14012004.19</v>
      </c>
      <c r="D11" s="416">
        <f>+'[2]CPCA-II-09-A.'!D59</f>
        <v>0</v>
      </c>
      <c r="E11" s="416">
        <f t="shared" si="0"/>
        <v>14012004.19</v>
      </c>
      <c r="F11" s="416">
        <f>+'[2]CPCA-II-09-A.'!F59</f>
        <v>3281342.37</v>
      </c>
      <c r="G11" s="416">
        <f>+'[2]CPCA-II-09-A.'!G59</f>
        <v>3268387.1700000004</v>
      </c>
      <c r="H11" s="416">
        <f>+'[2]CPCA-II-09-A.'!H59</f>
        <v>10730661.82</v>
      </c>
      <c r="I11" s="438">
        <f>+F11/E11</f>
        <v>0.23418080136900105</v>
      </c>
    </row>
    <row r="12" spans="1:9" ht="30" customHeight="1">
      <c r="A12" s="160">
        <v>4000</v>
      </c>
      <c r="B12" s="135" t="s">
        <v>161</v>
      </c>
      <c r="C12" s="496">
        <v>0</v>
      </c>
      <c r="D12" s="416">
        <v>0</v>
      </c>
      <c r="E12" s="416">
        <f t="shared" si="0"/>
        <v>0</v>
      </c>
      <c r="F12" s="416"/>
      <c r="G12" s="416"/>
      <c r="H12" s="416">
        <f aca="true" t="shared" si="1" ref="H12:H17">+E12-F12</f>
        <v>0</v>
      </c>
      <c r="I12" s="438"/>
    </row>
    <row r="13" spans="1:9" ht="30" customHeight="1">
      <c r="A13" s="160">
        <v>5000</v>
      </c>
      <c r="B13" s="135" t="s">
        <v>162</v>
      </c>
      <c r="C13" s="416">
        <f>+'[2]CPCA-II-09-A.'!C96</f>
        <v>100964148.17</v>
      </c>
      <c r="D13" s="416">
        <f>+'[2]CPCA-II-09-A.'!D96</f>
        <v>0</v>
      </c>
      <c r="E13" s="416">
        <f t="shared" si="0"/>
        <v>100964148.17</v>
      </c>
      <c r="F13" s="416">
        <v>669602</v>
      </c>
      <c r="G13" s="416">
        <v>669602</v>
      </c>
      <c r="H13" s="416">
        <v>100294546</v>
      </c>
      <c r="I13" s="438">
        <f>+F13/E13</f>
        <v>0.006632076951439702</v>
      </c>
    </row>
    <row r="14" spans="1:9" ht="30" customHeight="1">
      <c r="A14" s="160">
        <v>6000</v>
      </c>
      <c r="B14" s="135" t="s">
        <v>51</v>
      </c>
      <c r="C14" s="496">
        <v>0</v>
      </c>
      <c r="D14" s="416">
        <v>0</v>
      </c>
      <c r="E14" s="416">
        <f t="shared" si="0"/>
        <v>0</v>
      </c>
      <c r="F14" s="416"/>
      <c r="G14" s="416"/>
      <c r="H14" s="416">
        <f t="shared" si="1"/>
        <v>0</v>
      </c>
      <c r="I14" s="438"/>
    </row>
    <row r="15" spans="1:9" ht="30" customHeight="1">
      <c r="A15" s="160">
        <v>7000</v>
      </c>
      <c r="B15" s="135" t="s">
        <v>163</v>
      </c>
      <c r="C15" s="416">
        <v>0</v>
      </c>
      <c r="D15" s="416">
        <v>0</v>
      </c>
      <c r="E15" s="416">
        <f t="shared" si="0"/>
        <v>0</v>
      </c>
      <c r="F15" s="416"/>
      <c r="G15" s="416"/>
      <c r="H15" s="416">
        <f t="shared" si="1"/>
        <v>0</v>
      </c>
      <c r="I15" s="438"/>
    </row>
    <row r="16" spans="1:9" ht="30" customHeight="1">
      <c r="A16" s="160">
        <v>8000</v>
      </c>
      <c r="B16" s="135" t="s">
        <v>11</v>
      </c>
      <c r="C16" s="416">
        <v>0</v>
      </c>
      <c r="D16" s="416">
        <v>0</v>
      </c>
      <c r="E16" s="416">
        <f t="shared" si="0"/>
        <v>0</v>
      </c>
      <c r="F16" s="416"/>
      <c r="G16" s="416"/>
      <c r="H16" s="416">
        <f t="shared" si="1"/>
        <v>0</v>
      </c>
      <c r="I16" s="438"/>
    </row>
    <row r="17" spans="1:9" ht="30" customHeight="1" thickBot="1">
      <c r="A17" s="161">
        <v>9000</v>
      </c>
      <c r="B17" s="137" t="s">
        <v>164</v>
      </c>
      <c r="C17" s="418">
        <v>0</v>
      </c>
      <c r="D17" s="418">
        <v>0</v>
      </c>
      <c r="E17" s="419">
        <f t="shared" si="0"/>
        <v>0</v>
      </c>
      <c r="F17" s="418"/>
      <c r="G17" s="418"/>
      <c r="H17" s="419">
        <f t="shared" si="1"/>
        <v>0</v>
      </c>
      <c r="I17" s="439"/>
    </row>
    <row r="18" spans="1:9" ht="30" customHeight="1" thickBot="1">
      <c r="A18" s="155"/>
      <c r="B18" s="156" t="s">
        <v>165</v>
      </c>
      <c r="C18" s="418">
        <f aca="true" t="shared" si="2" ref="C18:H18">SUM(C9:C17)</f>
        <v>164682642.43</v>
      </c>
      <c r="D18" s="418">
        <f t="shared" si="2"/>
        <v>0</v>
      </c>
      <c r="E18" s="418">
        <f t="shared" si="2"/>
        <v>164682642.43</v>
      </c>
      <c r="F18" s="560">
        <f t="shared" si="2"/>
        <v>16326792.250000004</v>
      </c>
      <c r="G18" s="560">
        <f t="shared" si="2"/>
        <v>15103343.670000002</v>
      </c>
      <c r="H18" s="560">
        <f t="shared" si="2"/>
        <v>148355850.01</v>
      </c>
      <c r="I18" s="561">
        <f>+F18/E18</f>
        <v>0.09914094168691681</v>
      </c>
    </row>
    <row r="19" spans="3:9" ht="15">
      <c r="C19" s="437" t="s">
        <v>169</v>
      </c>
      <c r="D19" s="562" t="s">
        <v>169</v>
      </c>
      <c r="E19" s="562" t="s">
        <v>169</v>
      </c>
      <c r="F19" s="562" t="s">
        <v>169</v>
      </c>
      <c r="G19" s="562" t="s">
        <v>169</v>
      </c>
      <c r="H19" s="562" t="s">
        <v>169</v>
      </c>
      <c r="I19" s="563"/>
    </row>
    <row r="22" spans="2:9" ht="15">
      <c r="B22" s="125" t="s">
        <v>665</v>
      </c>
      <c r="C22" s="564"/>
      <c r="D22" s="564"/>
      <c r="E22" s="564"/>
      <c r="F22" s="564"/>
      <c r="G22" s="720" t="s">
        <v>664</v>
      </c>
      <c r="H22" s="720"/>
      <c r="I22" s="720"/>
    </row>
    <row r="23" spans="2:9" ht="15">
      <c r="B23" s="125" t="s">
        <v>691</v>
      </c>
      <c r="G23" s="707" t="s">
        <v>689</v>
      </c>
      <c r="H23" s="707"/>
      <c r="I23" s="707"/>
    </row>
    <row r="24" spans="2:9" ht="15">
      <c r="B24" s="125" t="s">
        <v>704</v>
      </c>
      <c r="G24" s="707" t="s">
        <v>690</v>
      </c>
      <c r="H24" s="707"/>
      <c r="I24" s="707"/>
    </row>
  </sheetData>
  <sheetProtection/>
  <mergeCells count="11">
    <mergeCell ref="G23:I23"/>
    <mergeCell ref="G24:I24"/>
    <mergeCell ref="G22:I22"/>
    <mergeCell ref="A1:I1"/>
    <mergeCell ref="A6:I6"/>
    <mergeCell ref="A3:I3"/>
    <mergeCell ref="A8:B8"/>
    <mergeCell ref="A4:I4"/>
    <mergeCell ref="A2:I2"/>
    <mergeCell ref="A5:I5"/>
    <mergeCell ref="A7:B7"/>
  </mergeCell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="90" zoomScaleNormal="90" zoomScalePageLayoutView="0" workbookViewId="0" topLeftCell="A1">
      <pane ySplit="9" topLeftCell="A82" activePane="bottomLeft" state="frozen"/>
      <selection pane="topLeft" activeCell="A1" sqref="A1"/>
      <selection pane="bottomLeft" activeCell="H107" sqref="H107"/>
    </sheetView>
  </sheetViews>
  <sheetFormatPr defaultColWidth="11.421875" defaultRowHeight="15"/>
  <cols>
    <col min="1" max="1" width="8.140625" style="125" customWidth="1"/>
    <col min="2" max="2" width="47.140625" style="91" customWidth="1"/>
    <col min="3" max="3" width="17.421875" style="91" customWidth="1"/>
    <col min="4" max="4" width="15.7109375" style="91" customWidth="1"/>
    <col min="5" max="5" width="18.00390625" style="91" customWidth="1"/>
    <col min="6" max="6" width="17.28125" style="91" customWidth="1"/>
    <col min="7" max="7" width="17.421875" style="91" customWidth="1"/>
    <col min="8" max="9" width="15.7109375" style="91" customWidth="1"/>
  </cols>
  <sheetData>
    <row r="1" spans="1:9" s="110" customFormat="1" ht="15">
      <c r="A1" s="671" t="s">
        <v>168</v>
      </c>
      <c r="B1" s="671"/>
      <c r="C1" s="671"/>
      <c r="D1" s="671"/>
      <c r="E1" s="671"/>
      <c r="F1" s="671"/>
      <c r="G1" s="671"/>
      <c r="H1" s="671"/>
      <c r="I1" s="671"/>
    </row>
    <row r="2" spans="1:9" s="111" customFormat="1" ht="15.75">
      <c r="A2" s="671" t="s">
        <v>156</v>
      </c>
      <c r="B2" s="671"/>
      <c r="C2" s="671"/>
      <c r="D2" s="671"/>
      <c r="E2" s="671"/>
      <c r="F2" s="671"/>
      <c r="G2" s="671"/>
      <c r="H2" s="671"/>
      <c r="I2" s="671"/>
    </row>
    <row r="3" spans="1:9" s="111" customFormat="1" ht="15.75">
      <c r="A3" s="671" t="s">
        <v>170</v>
      </c>
      <c r="B3" s="671"/>
      <c r="C3" s="671"/>
      <c r="D3" s="671"/>
      <c r="E3" s="671"/>
      <c r="F3" s="671"/>
      <c r="G3" s="671"/>
      <c r="H3" s="671"/>
      <c r="I3" s="671"/>
    </row>
    <row r="4" spans="1:9" s="111" customFormat="1" ht="15.75">
      <c r="A4" s="671" t="s">
        <v>656</v>
      </c>
      <c r="B4" s="671"/>
      <c r="C4" s="671"/>
      <c r="D4" s="671"/>
      <c r="E4" s="671"/>
      <c r="F4" s="671"/>
      <c r="G4" s="671"/>
      <c r="H4" s="671"/>
      <c r="I4" s="671"/>
    </row>
    <row r="5" spans="1:9" s="111" customFormat="1" ht="15.75">
      <c r="A5" s="671" t="s">
        <v>463</v>
      </c>
      <c r="B5" s="671"/>
      <c r="C5" s="671"/>
      <c r="D5" s="671"/>
      <c r="E5" s="671"/>
      <c r="F5" s="671"/>
      <c r="G5" s="671"/>
      <c r="H5" s="671"/>
      <c r="I5" s="671"/>
    </row>
    <row r="6" spans="1:9" s="112" customFormat="1" ht="15.75" thickBot="1">
      <c r="A6" s="672" t="s">
        <v>121</v>
      </c>
      <c r="B6" s="672"/>
      <c r="C6" s="672"/>
      <c r="D6" s="672"/>
      <c r="E6" s="672"/>
      <c r="F6" s="672"/>
      <c r="G6" s="672"/>
      <c r="H6" s="672"/>
      <c r="I6" s="672"/>
    </row>
    <row r="7" spans="1:9" ht="38.25">
      <c r="A7" s="703" t="s">
        <v>157</v>
      </c>
      <c r="B7" s="704"/>
      <c r="C7" s="126" t="s">
        <v>240</v>
      </c>
      <c r="D7" s="157" t="s">
        <v>158</v>
      </c>
      <c r="E7" s="549" t="s">
        <v>241</v>
      </c>
      <c r="F7" s="183" t="s">
        <v>355</v>
      </c>
      <c r="G7" s="183" t="s">
        <v>356</v>
      </c>
      <c r="H7" s="126" t="s">
        <v>367</v>
      </c>
      <c r="I7" s="549" t="s">
        <v>243</v>
      </c>
    </row>
    <row r="8" spans="1:9" ht="18" customHeight="1" thickBot="1">
      <c r="A8" s="718" t="s">
        <v>192</v>
      </c>
      <c r="B8" s="719"/>
      <c r="C8" s="128" t="s">
        <v>215</v>
      </c>
      <c r="D8" s="127" t="s">
        <v>216</v>
      </c>
      <c r="E8" s="127" t="s">
        <v>160</v>
      </c>
      <c r="F8" s="184" t="s">
        <v>217</v>
      </c>
      <c r="G8" s="184" t="s">
        <v>218</v>
      </c>
      <c r="H8" s="127" t="s">
        <v>366</v>
      </c>
      <c r="I8" s="127" t="s">
        <v>368</v>
      </c>
    </row>
    <row r="9" spans="1:9" ht="6" customHeight="1">
      <c r="A9" s="459"/>
      <c r="B9" s="162"/>
      <c r="C9" s="163"/>
      <c r="D9" s="163"/>
      <c r="E9" s="163"/>
      <c r="F9" s="163"/>
      <c r="G9" s="163"/>
      <c r="H9" s="163"/>
      <c r="I9" s="163"/>
    </row>
    <row r="10" spans="1:11" s="12" customFormat="1" ht="15" customHeight="1">
      <c r="A10" s="460">
        <v>1000</v>
      </c>
      <c r="B10" s="452" t="s">
        <v>171</v>
      </c>
      <c r="C10" s="464">
        <f>SUM(C11:C42)</f>
        <v>48392176.86</v>
      </c>
      <c r="D10" s="464">
        <f>SUM(D11:D42)</f>
        <v>0</v>
      </c>
      <c r="E10" s="464">
        <f>SUM(E11:E42)</f>
        <v>48392176.86</v>
      </c>
      <c r="F10" s="464">
        <f>SUM(F11:F42)</f>
        <v>11773480.740000002</v>
      </c>
      <c r="G10" s="464">
        <f>SUM(G11:G42)</f>
        <v>10562987.360000001</v>
      </c>
      <c r="H10" s="465">
        <f>+E10-F10</f>
        <v>36618696.12</v>
      </c>
      <c r="I10" s="469">
        <f>+F10/E10</f>
        <v>0.24329305900127268</v>
      </c>
      <c r="J10" s="466"/>
      <c r="K10" s="466"/>
    </row>
    <row r="11" spans="1:11" ht="15" customHeight="1">
      <c r="A11" s="454">
        <v>1100</v>
      </c>
      <c r="B11" s="453" t="s">
        <v>172</v>
      </c>
      <c r="C11" s="457"/>
      <c r="D11" s="442"/>
      <c r="E11" s="442"/>
      <c r="F11" s="442"/>
      <c r="G11" s="442"/>
      <c r="H11" s="442"/>
      <c r="I11" s="451"/>
      <c r="J11" s="441"/>
      <c r="K11" s="441"/>
    </row>
    <row r="12" spans="1:11" ht="15" customHeight="1">
      <c r="A12" s="454">
        <v>113</v>
      </c>
      <c r="B12" s="453" t="s">
        <v>173</v>
      </c>
      <c r="C12" s="448"/>
      <c r="D12" s="440"/>
      <c r="E12" s="440"/>
      <c r="F12" s="440"/>
      <c r="G12" s="440"/>
      <c r="H12" s="440"/>
      <c r="I12" s="451"/>
      <c r="J12" s="441"/>
      <c r="K12" s="441"/>
    </row>
    <row r="13" spans="1:11" ht="15" customHeight="1">
      <c r="A13" s="454">
        <v>11301</v>
      </c>
      <c r="B13" s="453" t="s">
        <v>174</v>
      </c>
      <c r="C13" s="447">
        <v>28805590.71</v>
      </c>
      <c r="D13" s="440">
        <v>0</v>
      </c>
      <c r="E13" s="440">
        <f>+C13+D13</f>
        <v>28805590.71</v>
      </c>
      <c r="F13" s="440">
        <v>7041301.33</v>
      </c>
      <c r="G13" s="440">
        <v>7041301.33</v>
      </c>
      <c r="H13" s="440">
        <f>+E13-F13</f>
        <v>21764289.380000003</v>
      </c>
      <c r="I13" s="451">
        <f>+F13/E13</f>
        <v>0.24444217793997808</v>
      </c>
      <c r="J13" s="441"/>
      <c r="K13" s="441"/>
    </row>
    <row r="14" spans="1:11" ht="15" customHeight="1">
      <c r="A14" s="454">
        <v>11303</v>
      </c>
      <c r="B14" s="453" t="s">
        <v>502</v>
      </c>
      <c r="C14" s="447">
        <v>1552975.41</v>
      </c>
      <c r="D14" s="440">
        <v>0</v>
      </c>
      <c r="E14" s="440">
        <f>+C14+D14</f>
        <v>1552975.41</v>
      </c>
      <c r="F14" s="440">
        <v>335179.48</v>
      </c>
      <c r="G14" s="440">
        <v>335179.48</v>
      </c>
      <c r="H14" s="440">
        <f>+E14-F14</f>
        <v>1217795.93</v>
      </c>
      <c r="I14" s="451">
        <f>+F14/E14</f>
        <v>0.21583051337561102</v>
      </c>
      <c r="J14" s="441"/>
      <c r="K14" s="441"/>
    </row>
    <row r="15" spans="1:11" ht="15" customHeight="1">
      <c r="A15" s="454">
        <v>11306</v>
      </c>
      <c r="B15" s="453" t="s">
        <v>175</v>
      </c>
      <c r="C15" s="447"/>
      <c r="D15" s="440"/>
      <c r="E15" s="440"/>
      <c r="F15" s="440"/>
      <c r="G15" s="440"/>
      <c r="H15" s="440"/>
      <c r="I15" s="451"/>
      <c r="J15" s="441"/>
      <c r="K15" s="441"/>
    </row>
    <row r="16" spans="1:11" ht="15" customHeight="1">
      <c r="A16" s="454">
        <v>11307</v>
      </c>
      <c r="B16" s="453" t="s">
        <v>176</v>
      </c>
      <c r="C16" s="447"/>
      <c r="D16" s="440"/>
      <c r="E16" s="440"/>
      <c r="F16" s="440"/>
      <c r="G16" s="440"/>
      <c r="H16" s="440"/>
      <c r="I16" s="451"/>
      <c r="J16" s="441"/>
      <c r="K16" s="441"/>
    </row>
    <row r="17" spans="1:11" ht="15" customHeight="1">
      <c r="A17" s="454">
        <v>11309</v>
      </c>
      <c r="B17" s="453" t="s">
        <v>177</v>
      </c>
      <c r="C17" s="447"/>
      <c r="D17" s="440"/>
      <c r="E17" s="440"/>
      <c r="F17" s="440"/>
      <c r="G17" s="440"/>
      <c r="H17" s="440"/>
      <c r="I17" s="451"/>
      <c r="J17" s="441"/>
      <c r="K17" s="441"/>
    </row>
    <row r="18" spans="1:11" ht="15" customHeight="1">
      <c r="A18" s="454">
        <v>11310</v>
      </c>
      <c r="B18" s="453" t="s">
        <v>178</v>
      </c>
      <c r="C18" s="447"/>
      <c r="D18" s="440"/>
      <c r="E18" s="440"/>
      <c r="F18" s="440"/>
      <c r="G18" s="440"/>
      <c r="H18" s="440"/>
      <c r="I18" s="451"/>
      <c r="J18" s="441"/>
      <c r="K18" s="441"/>
    </row>
    <row r="19" spans="1:11" ht="15" customHeight="1">
      <c r="A19" s="454">
        <v>121</v>
      </c>
      <c r="B19" s="453" t="s">
        <v>179</v>
      </c>
      <c r="C19" s="447"/>
      <c r="D19" s="440"/>
      <c r="E19" s="440"/>
      <c r="F19" s="440"/>
      <c r="G19" s="440"/>
      <c r="H19" s="440"/>
      <c r="I19" s="451"/>
      <c r="J19" s="441"/>
      <c r="K19" s="441"/>
    </row>
    <row r="20" spans="1:11" ht="15" customHeight="1">
      <c r="A20" s="454">
        <v>12101</v>
      </c>
      <c r="B20" s="453" t="s">
        <v>180</v>
      </c>
      <c r="C20" s="447">
        <v>1312554.27</v>
      </c>
      <c r="D20" s="440">
        <v>0</v>
      </c>
      <c r="E20" s="440">
        <f>+C20+D20</f>
        <v>1312554.27</v>
      </c>
      <c r="F20" s="440">
        <v>368464.88</v>
      </c>
      <c r="G20" s="440">
        <v>368464.88</v>
      </c>
      <c r="H20" s="440">
        <f>+E20-F20</f>
        <v>944089.39</v>
      </c>
      <c r="I20" s="451">
        <f>+F20/E20</f>
        <v>0.2807235391493565</v>
      </c>
      <c r="J20" s="441"/>
      <c r="K20" s="441"/>
    </row>
    <row r="21" spans="1:11" ht="15" customHeight="1">
      <c r="A21" s="454">
        <v>122</v>
      </c>
      <c r="B21" s="453" t="s">
        <v>181</v>
      </c>
      <c r="C21" s="447"/>
      <c r="D21" s="440"/>
      <c r="E21" s="440"/>
      <c r="F21" s="440"/>
      <c r="G21" s="440"/>
      <c r="H21" s="440"/>
      <c r="I21" s="451"/>
      <c r="J21" s="441"/>
      <c r="K21" s="441"/>
    </row>
    <row r="22" spans="1:11" ht="15" customHeight="1">
      <c r="A22" s="454">
        <v>12201</v>
      </c>
      <c r="B22" s="453" t="s">
        <v>181</v>
      </c>
      <c r="C22" s="447"/>
      <c r="D22" s="440"/>
      <c r="E22" s="440"/>
      <c r="F22" s="440"/>
      <c r="G22" s="440"/>
      <c r="H22" s="440"/>
      <c r="I22" s="451"/>
      <c r="J22" s="441"/>
      <c r="K22" s="441"/>
    </row>
    <row r="23" spans="1:11" ht="15" customHeight="1">
      <c r="A23" s="454">
        <v>1300</v>
      </c>
      <c r="B23" s="453" t="s">
        <v>182</v>
      </c>
      <c r="C23" s="447"/>
      <c r="D23" s="440"/>
      <c r="E23" s="440"/>
      <c r="F23" s="440"/>
      <c r="G23" s="440"/>
      <c r="H23" s="440"/>
      <c r="I23" s="451"/>
      <c r="J23" s="441"/>
      <c r="K23" s="441"/>
    </row>
    <row r="24" spans="1:11" ht="15" customHeight="1">
      <c r="A24" s="454">
        <v>131</v>
      </c>
      <c r="B24" s="453" t="s">
        <v>183</v>
      </c>
      <c r="C24" s="447"/>
      <c r="D24" s="440"/>
      <c r="E24" s="440"/>
      <c r="F24" s="440"/>
      <c r="G24" s="440"/>
      <c r="H24" s="440"/>
      <c r="I24" s="451"/>
      <c r="J24" s="441"/>
      <c r="K24" s="441"/>
    </row>
    <row r="25" spans="1:11" ht="15" customHeight="1">
      <c r="A25" s="454">
        <v>13101</v>
      </c>
      <c r="B25" s="453" t="s">
        <v>184</v>
      </c>
      <c r="C25" s="447"/>
      <c r="D25" s="440"/>
      <c r="E25" s="440"/>
      <c r="F25" s="440"/>
      <c r="G25" s="440"/>
      <c r="H25" s="440"/>
      <c r="I25" s="451"/>
      <c r="J25" s="441"/>
      <c r="K25" s="441"/>
    </row>
    <row r="26" spans="1:11" ht="15" customHeight="1">
      <c r="A26" s="454">
        <v>132</v>
      </c>
      <c r="B26" s="453" t="s">
        <v>185</v>
      </c>
      <c r="C26" s="447"/>
      <c r="D26" s="440"/>
      <c r="E26" s="440"/>
      <c r="F26" s="440"/>
      <c r="G26" s="440"/>
      <c r="H26" s="440"/>
      <c r="I26" s="451"/>
      <c r="J26" s="441"/>
      <c r="K26" s="441"/>
    </row>
    <row r="27" spans="1:11" ht="15" customHeight="1">
      <c r="A27" s="454">
        <v>13201</v>
      </c>
      <c r="B27" s="453" t="s">
        <v>186</v>
      </c>
      <c r="C27" s="447">
        <v>2712182.48</v>
      </c>
      <c r="D27" s="440">
        <v>0</v>
      </c>
      <c r="E27" s="440">
        <f>+C27+D27</f>
        <v>2712182.48</v>
      </c>
      <c r="F27" s="440">
        <v>984600.56</v>
      </c>
      <c r="G27" s="440">
        <v>984600.56</v>
      </c>
      <c r="H27" s="440">
        <f>+E27-F27</f>
        <v>1727581.92</v>
      </c>
      <c r="I27" s="451">
        <f>+F27/E27</f>
        <v>0.36302887702452824</v>
      </c>
      <c r="J27" s="441"/>
      <c r="K27" s="441"/>
    </row>
    <row r="28" spans="1:11" ht="15" customHeight="1">
      <c r="A28" s="454">
        <v>13202</v>
      </c>
      <c r="B28" s="453" t="s">
        <v>187</v>
      </c>
      <c r="C28" s="447">
        <v>3971280.91</v>
      </c>
      <c r="D28" s="440">
        <v>0</v>
      </c>
      <c r="E28" s="440">
        <f>+C28+D28</f>
        <v>3971280.91</v>
      </c>
      <c r="F28" s="440">
        <v>992746.12</v>
      </c>
      <c r="G28" s="440">
        <v>11408.37</v>
      </c>
      <c r="H28" s="440">
        <f>+E28-F28</f>
        <v>2978534.79</v>
      </c>
      <c r="I28" s="451">
        <f>+F28/E28</f>
        <v>0.24998133914430143</v>
      </c>
      <c r="J28" s="441"/>
      <c r="K28" s="441"/>
    </row>
    <row r="29" spans="1:11" ht="15" customHeight="1">
      <c r="A29" s="454">
        <v>13203</v>
      </c>
      <c r="B29" s="453" t="s">
        <v>188</v>
      </c>
      <c r="C29" s="447"/>
      <c r="D29" s="440"/>
      <c r="E29" s="440"/>
      <c r="F29" s="440"/>
      <c r="G29" s="440"/>
      <c r="H29" s="440"/>
      <c r="I29" s="451"/>
      <c r="J29" s="441"/>
      <c r="K29" s="441"/>
    </row>
    <row r="30" spans="1:11" ht="15" customHeight="1">
      <c r="A30" s="454">
        <v>13204</v>
      </c>
      <c r="B30" s="453" t="s">
        <v>189</v>
      </c>
      <c r="C30" s="447"/>
      <c r="D30" s="440"/>
      <c r="E30" s="440"/>
      <c r="F30" s="440"/>
      <c r="G30" s="440"/>
      <c r="H30" s="440"/>
      <c r="I30" s="451"/>
      <c r="J30" s="441"/>
      <c r="K30" s="441"/>
    </row>
    <row r="31" spans="1:11" ht="15" customHeight="1">
      <c r="A31" s="454">
        <v>13301</v>
      </c>
      <c r="B31" s="453" t="s">
        <v>503</v>
      </c>
      <c r="C31" s="447">
        <v>144762.11</v>
      </c>
      <c r="D31" s="440">
        <v>0</v>
      </c>
      <c r="E31" s="440">
        <f>+C31+D31</f>
        <v>144762.11</v>
      </c>
      <c r="F31" s="440">
        <v>25270.41</v>
      </c>
      <c r="G31" s="440">
        <v>25270.41</v>
      </c>
      <c r="H31" s="440">
        <f>+E31-F31</f>
        <v>119491.69999999998</v>
      </c>
      <c r="I31" s="451">
        <f>+F31/E31</f>
        <v>0.17456508474489632</v>
      </c>
      <c r="J31" s="441"/>
      <c r="K31" s="441"/>
    </row>
    <row r="32" spans="1:11" ht="15" customHeight="1">
      <c r="A32" s="454">
        <v>134</v>
      </c>
      <c r="B32" s="453" t="s">
        <v>190</v>
      </c>
      <c r="C32" s="447"/>
      <c r="D32" s="440"/>
      <c r="E32" s="440"/>
      <c r="F32" s="440"/>
      <c r="G32" s="440"/>
      <c r="H32" s="440"/>
      <c r="I32" s="450"/>
      <c r="J32" s="441"/>
      <c r="K32" s="441"/>
    </row>
    <row r="33" spans="1:11" ht="15" customHeight="1">
      <c r="A33" s="454">
        <v>13403</v>
      </c>
      <c r="B33" s="453" t="s">
        <v>191</v>
      </c>
      <c r="C33" s="447"/>
      <c r="D33" s="440"/>
      <c r="E33" s="440"/>
      <c r="F33" s="440"/>
      <c r="G33" s="440"/>
      <c r="H33" s="440"/>
      <c r="I33" s="450"/>
      <c r="J33" s="441"/>
      <c r="K33" s="441"/>
    </row>
    <row r="34" spans="1:11" ht="15" customHeight="1">
      <c r="A34" s="454">
        <v>14101</v>
      </c>
      <c r="B34" s="453" t="s">
        <v>504</v>
      </c>
      <c r="C34" s="447">
        <v>2853267.45</v>
      </c>
      <c r="D34" s="440">
        <v>0</v>
      </c>
      <c r="E34" s="440">
        <f aca="true" t="shared" si="0" ref="E34:E94">+C34+D34</f>
        <v>2853267.45</v>
      </c>
      <c r="F34" s="440">
        <v>694356.65</v>
      </c>
      <c r="G34" s="440">
        <v>694356.65</v>
      </c>
      <c r="H34" s="440">
        <f aca="true" t="shared" si="1" ref="H34:H42">+E34-F34</f>
        <v>2158910.8000000003</v>
      </c>
      <c r="I34" s="451">
        <f aca="true" t="shared" si="2" ref="I34:I94">+F34/E34</f>
        <v>0.24335491227785183</v>
      </c>
      <c r="J34" s="441"/>
      <c r="K34" s="441"/>
    </row>
    <row r="35" spans="1:11" ht="15" customHeight="1">
      <c r="A35" s="454">
        <v>14201</v>
      </c>
      <c r="B35" s="453" t="s">
        <v>505</v>
      </c>
      <c r="C35" s="447">
        <v>1488737.89</v>
      </c>
      <c r="D35" s="440">
        <v>0</v>
      </c>
      <c r="E35" s="440">
        <f t="shared" si="0"/>
        <v>1488737.89</v>
      </c>
      <c r="F35" s="440">
        <v>229155.63</v>
      </c>
      <c r="G35" s="440">
        <v>0</v>
      </c>
      <c r="H35" s="440">
        <f t="shared" si="1"/>
        <v>1259582.2599999998</v>
      </c>
      <c r="I35" s="451">
        <f t="shared" si="2"/>
        <v>0.1539261085106123</v>
      </c>
      <c r="J35" s="441"/>
      <c r="K35" s="441"/>
    </row>
    <row r="36" spans="1:11" ht="15" customHeight="1">
      <c r="A36" s="454">
        <v>14301</v>
      </c>
      <c r="B36" s="453" t="s">
        <v>506</v>
      </c>
      <c r="C36" s="447">
        <v>2033612.37</v>
      </c>
      <c r="D36" s="440">
        <v>0</v>
      </c>
      <c r="E36" s="440">
        <f t="shared" si="0"/>
        <v>2033612.37</v>
      </c>
      <c r="F36" s="440">
        <v>287458.73</v>
      </c>
      <c r="G36" s="440">
        <v>287458.73</v>
      </c>
      <c r="H36" s="440">
        <f t="shared" si="1"/>
        <v>1746153.6400000001</v>
      </c>
      <c r="I36" s="451">
        <f t="shared" si="2"/>
        <v>0.14135374776462437</v>
      </c>
      <c r="J36" s="441"/>
      <c r="K36" s="441"/>
    </row>
    <row r="37" spans="1:11" ht="15" customHeight="1">
      <c r="A37" s="454">
        <v>15101</v>
      </c>
      <c r="B37" s="453" t="s">
        <v>507</v>
      </c>
      <c r="C37" s="447">
        <v>1717326.05</v>
      </c>
      <c r="D37" s="440">
        <v>0</v>
      </c>
      <c r="E37" s="440">
        <f t="shared" si="0"/>
        <v>1717326.05</v>
      </c>
      <c r="F37" s="440">
        <v>423782.01</v>
      </c>
      <c r="G37" s="440">
        <v>423782.01</v>
      </c>
      <c r="H37" s="440">
        <f t="shared" si="1"/>
        <v>1293544.04</v>
      </c>
      <c r="I37" s="451">
        <f t="shared" si="2"/>
        <v>0.24676852133000604</v>
      </c>
      <c r="J37" s="441"/>
      <c r="K37" s="441"/>
    </row>
    <row r="38" spans="1:11" ht="15" customHeight="1">
      <c r="A38" s="454">
        <v>15201</v>
      </c>
      <c r="B38" s="453" t="s">
        <v>683</v>
      </c>
      <c r="C38" s="447"/>
      <c r="D38" s="440"/>
      <c r="E38" s="440"/>
      <c r="F38" s="440"/>
      <c r="G38" s="440"/>
      <c r="H38" s="440"/>
      <c r="I38" s="451"/>
      <c r="J38" s="441"/>
      <c r="K38" s="441"/>
    </row>
    <row r="39" spans="1:11" ht="15" customHeight="1">
      <c r="A39" s="454">
        <v>15303</v>
      </c>
      <c r="B39" s="453" t="s">
        <v>508</v>
      </c>
      <c r="C39" s="447">
        <v>66000</v>
      </c>
      <c r="D39" s="440">
        <v>0</v>
      </c>
      <c r="E39" s="440">
        <f t="shared" si="0"/>
        <v>66000</v>
      </c>
      <c r="F39" s="440">
        <v>16500</v>
      </c>
      <c r="G39" s="440">
        <v>16500</v>
      </c>
      <c r="H39" s="440">
        <f t="shared" si="1"/>
        <v>49500</v>
      </c>
      <c r="I39" s="451">
        <f t="shared" si="2"/>
        <v>0.25</v>
      </c>
      <c r="J39" s="441"/>
      <c r="K39" s="441"/>
    </row>
    <row r="40" spans="1:11" ht="15" customHeight="1">
      <c r="A40" s="454">
        <v>15404</v>
      </c>
      <c r="B40" s="453" t="s">
        <v>509</v>
      </c>
      <c r="C40" s="449">
        <v>558357.25</v>
      </c>
      <c r="D40" s="446">
        <v>0</v>
      </c>
      <c r="E40" s="440">
        <f t="shared" si="0"/>
        <v>558357.25</v>
      </c>
      <c r="F40" s="446">
        <v>214750.21</v>
      </c>
      <c r="G40" s="446">
        <v>214750.21</v>
      </c>
      <c r="H40" s="440">
        <f t="shared" si="1"/>
        <v>343607.04000000004</v>
      </c>
      <c r="I40" s="451">
        <f t="shared" si="2"/>
        <v>0.38461076667312905</v>
      </c>
      <c r="J40" s="441"/>
      <c r="K40" s="441"/>
    </row>
    <row r="41" spans="1:11" ht="15" customHeight="1">
      <c r="A41" s="454">
        <v>15513</v>
      </c>
      <c r="B41" s="453" t="s">
        <v>510</v>
      </c>
      <c r="C41" s="449">
        <v>62700</v>
      </c>
      <c r="D41" s="446">
        <v>0</v>
      </c>
      <c r="E41" s="440">
        <f t="shared" si="0"/>
        <v>62700</v>
      </c>
      <c r="F41" s="446">
        <v>14520</v>
      </c>
      <c r="G41" s="446">
        <v>14520</v>
      </c>
      <c r="H41" s="440">
        <f t="shared" si="1"/>
        <v>48180</v>
      </c>
      <c r="I41" s="451">
        <f>+F41/E41</f>
        <v>0.23157894736842105</v>
      </c>
      <c r="J41" s="441"/>
      <c r="K41" s="441"/>
    </row>
    <row r="42" spans="1:11" ht="15" customHeight="1">
      <c r="A42" s="454">
        <v>15901</v>
      </c>
      <c r="B42" s="453" t="s">
        <v>511</v>
      </c>
      <c r="C42" s="449">
        <v>1112829.96</v>
      </c>
      <c r="D42" s="446">
        <v>0</v>
      </c>
      <c r="E42" s="440">
        <f t="shared" si="0"/>
        <v>1112829.96</v>
      </c>
      <c r="F42" s="446">
        <v>145394.73</v>
      </c>
      <c r="G42" s="446">
        <v>145394.73</v>
      </c>
      <c r="H42" s="440">
        <f t="shared" si="1"/>
        <v>967435.23</v>
      </c>
      <c r="I42" s="451">
        <f t="shared" si="2"/>
        <v>0.13065314129393138</v>
      </c>
      <c r="J42" s="441"/>
      <c r="K42" s="441"/>
    </row>
    <row r="43" spans="1:11" ht="15" customHeight="1">
      <c r="A43" s="565">
        <v>17102</v>
      </c>
      <c r="B43" s="566" t="s">
        <v>684</v>
      </c>
      <c r="C43" s="449"/>
      <c r="D43" s="446"/>
      <c r="E43" s="440"/>
      <c r="F43" s="446"/>
      <c r="G43" s="446"/>
      <c r="H43" s="440"/>
      <c r="I43" s="451"/>
      <c r="J43" s="441"/>
      <c r="K43" s="441"/>
    </row>
    <row r="44" spans="1:11" ht="15" customHeight="1">
      <c r="A44" s="454"/>
      <c r="B44" s="453"/>
      <c r="C44" s="449"/>
      <c r="D44" s="446"/>
      <c r="E44" s="440"/>
      <c r="F44" s="446"/>
      <c r="G44" s="446"/>
      <c r="H44" s="440"/>
      <c r="I44" s="451"/>
      <c r="J44" s="441"/>
      <c r="K44" s="441"/>
    </row>
    <row r="45" spans="1:11" s="12" customFormat="1" ht="15" customHeight="1">
      <c r="A45" s="460">
        <v>2000</v>
      </c>
      <c r="B45" s="452" t="s">
        <v>512</v>
      </c>
      <c r="C45" s="467">
        <f>SUM(C46:C57)</f>
        <v>1314313.2100000002</v>
      </c>
      <c r="D45" s="468">
        <v>0</v>
      </c>
      <c r="E45" s="465">
        <f t="shared" si="0"/>
        <v>1314313.2100000002</v>
      </c>
      <c r="F45" s="467">
        <f>SUM(F46:F57)</f>
        <v>602367.14</v>
      </c>
      <c r="G45" s="467">
        <f>SUM(G46:G57)</f>
        <v>602367.14</v>
      </c>
      <c r="H45" s="465">
        <f>+E45-F45</f>
        <v>711946.0700000002</v>
      </c>
      <c r="I45" s="469">
        <f t="shared" si="2"/>
        <v>0.4583132357012526</v>
      </c>
      <c r="J45" s="466"/>
      <c r="K45" s="466"/>
    </row>
    <row r="46" spans="1:11" ht="15" customHeight="1">
      <c r="A46" s="454" t="s">
        <v>513</v>
      </c>
      <c r="B46" s="455" t="s">
        <v>514</v>
      </c>
      <c r="C46" s="449">
        <v>73192.87</v>
      </c>
      <c r="D46" s="446">
        <v>0</v>
      </c>
      <c r="E46" s="440">
        <f t="shared" si="0"/>
        <v>73192.87</v>
      </c>
      <c r="F46" s="446">
        <v>86222.57</v>
      </c>
      <c r="G46" s="446">
        <v>86222.57</v>
      </c>
      <c r="H46" s="440">
        <f>+E46-F46</f>
        <v>-13029.700000000012</v>
      </c>
      <c r="I46" s="451">
        <f t="shared" si="2"/>
        <v>1.1780187059203993</v>
      </c>
      <c r="J46" s="441"/>
      <c r="K46" s="441"/>
    </row>
    <row r="47" spans="1:11" ht="15" customHeight="1">
      <c r="A47" s="454" t="s">
        <v>515</v>
      </c>
      <c r="B47" s="455" t="s">
        <v>516</v>
      </c>
      <c r="C47" s="449">
        <v>2712.06</v>
      </c>
      <c r="D47" s="446">
        <v>0</v>
      </c>
      <c r="E47" s="440">
        <f t="shared" si="0"/>
        <v>2712.06</v>
      </c>
      <c r="F47" s="446">
        <v>212.06000000000003</v>
      </c>
      <c r="G47" s="446">
        <v>212.06000000000003</v>
      </c>
      <c r="H47" s="440">
        <f aca="true" t="shared" si="3" ref="H47:H94">+E47-F47</f>
        <v>2500</v>
      </c>
      <c r="I47" s="451">
        <f t="shared" si="2"/>
        <v>0.07819148543911272</v>
      </c>
      <c r="J47" s="441"/>
      <c r="K47" s="441"/>
    </row>
    <row r="48" spans="1:11" ht="15" customHeight="1" thickBot="1">
      <c r="A48" s="567" t="s">
        <v>517</v>
      </c>
      <c r="B48" s="568" t="s">
        <v>518</v>
      </c>
      <c r="C48" s="569">
        <v>60866.03</v>
      </c>
      <c r="D48" s="570">
        <v>0</v>
      </c>
      <c r="E48" s="443">
        <f t="shared" si="0"/>
        <v>60866.03</v>
      </c>
      <c r="F48" s="570">
        <v>20426.03</v>
      </c>
      <c r="G48" s="570">
        <v>20426.03</v>
      </c>
      <c r="H48" s="443">
        <f t="shared" si="3"/>
        <v>40440</v>
      </c>
      <c r="I48" s="571">
        <f t="shared" si="2"/>
        <v>0.335589983443967</v>
      </c>
      <c r="J48" s="441"/>
      <c r="K48" s="441"/>
    </row>
    <row r="49" spans="1:11" ht="15" customHeight="1">
      <c r="A49" s="565">
        <v>21601</v>
      </c>
      <c r="B49" s="572" t="s">
        <v>685</v>
      </c>
      <c r="C49" s="449"/>
      <c r="D49" s="446"/>
      <c r="E49" s="440"/>
      <c r="F49" s="446"/>
      <c r="G49" s="446"/>
      <c r="H49" s="440"/>
      <c r="I49" s="451"/>
      <c r="J49" s="441"/>
      <c r="K49" s="441"/>
    </row>
    <row r="50" spans="1:11" ht="15" customHeight="1">
      <c r="A50" s="454" t="s">
        <v>519</v>
      </c>
      <c r="B50" s="455" t="s">
        <v>520</v>
      </c>
      <c r="C50" s="449">
        <v>580893.3700000001</v>
      </c>
      <c r="D50" s="446">
        <v>0</v>
      </c>
      <c r="E50" s="440">
        <f t="shared" si="0"/>
        <v>580893.3700000001</v>
      </c>
      <c r="F50" s="446">
        <v>177041.89</v>
      </c>
      <c r="G50" s="446">
        <v>177041.89</v>
      </c>
      <c r="H50" s="440">
        <f t="shared" si="3"/>
        <v>403851.4800000001</v>
      </c>
      <c r="I50" s="451">
        <f t="shared" si="2"/>
        <v>0.3047751948003813</v>
      </c>
      <c r="J50" s="441"/>
      <c r="K50" s="441"/>
    </row>
    <row r="51" spans="1:11" ht="15" customHeight="1">
      <c r="A51" s="454" t="s">
        <v>521</v>
      </c>
      <c r="B51" s="455" t="s">
        <v>522</v>
      </c>
      <c r="C51" s="449">
        <v>15258.599999999999</v>
      </c>
      <c r="D51" s="446">
        <v>0</v>
      </c>
      <c r="E51" s="440">
        <f t="shared" si="0"/>
        <v>15258.599999999999</v>
      </c>
      <c r="F51" s="446">
        <v>3068.65</v>
      </c>
      <c r="G51" s="446">
        <v>3068.65</v>
      </c>
      <c r="H51" s="440">
        <f t="shared" si="3"/>
        <v>12189.949999999999</v>
      </c>
      <c r="I51" s="451">
        <f t="shared" si="2"/>
        <v>0.20110953822762248</v>
      </c>
      <c r="J51" s="441"/>
      <c r="K51" s="441"/>
    </row>
    <row r="52" spans="1:11" ht="15" customHeight="1">
      <c r="A52" s="454" t="s">
        <v>523</v>
      </c>
      <c r="B52" s="455" t="s">
        <v>524</v>
      </c>
      <c r="C52" s="449">
        <v>91652.78</v>
      </c>
      <c r="D52" s="446">
        <v>0</v>
      </c>
      <c r="E52" s="440">
        <f t="shared" si="0"/>
        <v>91652.78</v>
      </c>
      <c r="F52" s="446">
        <v>93296.86</v>
      </c>
      <c r="G52" s="446">
        <v>93296.86</v>
      </c>
      <c r="H52" s="440">
        <f t="shared" si="3"/>
        <v>-1644.0800000000017</v>
      </c>
      <c r="I52" s="451">
        <f t="shared" si="2"/>
        <v>1.0179381356462947</v>
      </c>
      <c r="J52" s="441"/>
      <c r="K52" s="441"/>
    </row>
    <row r="53" spans="1:11" ht="15" customHeight="1">
      <c r="A53" s="454" t="s">
        <v>525</v>
      </c>
      <c r="B53" s="455" t="s">
        <v>526</v>
      </c>
      <c r="C53" s="449">
        <v>368288.01999999996</v>
      </c>
      <c r="D53" s="446">
        <v>0</v>
      </c>
      <c r="E53" s="440">
        <f t="shared" si="0"/>
        <v>368288.01999999996</v>
      </c>
      <c r="F53" s="446">
        <v>91511.78000000001</v>
      </c>
      <c r="G53" s="446">
        <v>91511.78000000001</v>
      </c>
      <c r="H53" s="440">
        <f t="shared" si="3"/>
        <v>276776.23999999993</v>
      </c>
      <c r="I53" s="451">
        <f t="shared" si="2"/>
        <v>0.24847884001222745</v>
      </c>
      <c r="J53" s="441"/>
      <c r="K53" s="441"/>
    </row>
    <row r="54" spans="1:11" ht="15" customHeight="1">
      <c r="A54" s="454" t="s">
        <v>527</v>
      </c>
      <c r="B54" s="455" t="s">
        <v>528</v>
      </c>
      <c r="C54" s="449">
        <v>25997.55</v>
      </c>
      <c r="D54" s="446">
        <v>0</v>
      </c>
      <c r="E54" s="440">
        <f t="shared" si="0"/>
        <v>25997.55</v>
      </c>
      <c r="F54" s="446">
        <v>20309.55</v>
      </c>
      <c r="G54" s="446">
        <v>20309.55</v>
      </c>
      <c r="H54" s="440">
        <f t="shared" si="3"/>
        <v>5688</v>
      </c>
      <c r="I54" s="451">
        <f t="shared" si="2"/>
        <v>0.7812101524951389</v>
      </c>
      <c r="J54" s="441"/>
      <c r="K54" s="441"/>
    </row>
    <row r="55" spans="1:11" ht="15" customHeight="1">
      <c r="A55" s="565">
        <v>29101</v>
      </c>
      <c r="B55" s="572" t="s">
        <v>686</v>
      </c>
      <c r="C55" s="449"/>
      <c r="D55" s="446"/>
      <c r="E55" s="440"/>
      <c r="F55" s="446"/>
      <c r="G55" s="446"/>
      <c r="H55" s="440"/>
      <c r="I55" s="451"/>
      <c r="J55" s="441"/>
      <c r="K55" s="441"/>
    </row>
    <row r="56" spans="1:11" ht="15" customHeight="1">
      <c r="A56" s="454" t="s">
        <v>529</v>
      </c>
      <c r="B56" s="455" t="s">
        <v>530</v>
      </c>
      <c r="C56" s="449">
        <v>50038.36</v>
      </c>
      <c r="D56" s="446">
        <v>0</v>
      </c>
      <c r="E56" s="440">
        <f t="shared" si="0"/>
        <v>50038.36</v>
      </c>
      <c r="F56" s="446">
        <v>78955.65</v>
      </c>
      <c r="G56" s="446">
        <v>78955.65</v>
      </c>
      <c r="H56" s="440">
        <f t="shared" si="3"/>
        <v>-28917.289999999994</v>
      </c>
      <c r="I56" s="451">
        <f t="shared" si="2"/>
        <v>1.5779024332532081</v>
      </c>
      <c r="J56" s="441"/>
      <c r="K56" s="441"/>
    </row>
    <row r="57" spans="1:11" ht="15" customHeight="1">
      <c r="A57" s="454" t="s">
        <v>531</v>
      </c>
      <c r="B57" s="455" t="s">
        <v>532</v>
      </c>
      <c r="C57" s="449">
        <v>45413.57</v>
      </c>
      <c r="D57" s="446">
        <v>0</v>
      </c>
      <c r="E57" s="440">
        <f t="shared" si="0"/>
        <v>45413.57</v>
      </c>
      <c r="F57" s="446">
        <v>31322.100000000006</v>
      </c>
      <c r="G57" s="446">
        <v>31322.100000000006</v>
      </c>
      <c r="H57" s="440">
        <f t="shared" si="3"/>
        <v>14091.469999999994</v>
      </c>
      <c r="I57" s="451">
        <f t="shared" si="2"/>
        <v>0.6897079441233095</v>
      </c>
      <c r="J57" s="441"/>
      <c r="K57" s="441"/>
    </row>
    <row r="58" spans="1:11" ht="15" customHeight="1">
      <c r="A58" s="454"/>
      <c r="B58" s="455"/>
      <c r="C58" s="449"/>
      <c r="D58" s="446"/>
      <c r="E58" s="440"/>
      <c r="F58" s="446"/>
      <c r="G58" s="446"/>
      <c r="H58" s="440"/>
      <c r="I58" s="451"/>
      <c r="J58" s="441"/>
      <c r="K58" s="441"/>
    </row>
    <row r="59" spans="1:11" s="12" customFormat="1" ht="15" customHeight="1">
      <c r="A59" s="460">
        <v>3000</v>
      </c>
      <c r="B59" s="470" t="s">
        <v>603</v>
      </c>
      <c r="C59" s="467">
        <f>SUM(C60:C94)</f>
        <v>14012004.19</v>
      </c>
      <c r="D59" s="468">
        <v>0</v>
      </c>
      <c r="E59" s="467">
        <f>SUM(E60:E94)</f>
        <v>14012004.19</v>
      </c>
      <c r="F59" s="467">
        <f>SUM(F60:F94)</f>
        <v>3281342.37</v>
      </c>
      <c r="G59" s="467">
        <f>SUM(G60:G94)</f>
        <v>3268387.1700000004</v>
      </c>
      <c r="H59" s="465">
        <f>+E59-F59</f>
        <v>10730661.82</v>
      </c>
      <c r="I59" s="469">
        <f>+F59/E59</f>
        <v>0.23418080136900105</v>
      </c>
      <c r="J59" s="466"/>
      <c r="K59" s="466"/>
    </row>
    <row r="60" spans="1:11" ht="15" customHeight="1">
      <c r="A60" s="454" t="s">
        <v>533</v>
      </c>
      <c r="B60" s="455" t="s">
        <v>534</v>
      </c>
      <c r="C60" s="449">
        <v>1417332.6700000004</v>
      </c>
      <c r="D60" s="446">
        <v>0</v>
      </c>
      <c r="E60" s="440">
        <f t="shared" si="0"/>
        <v>1417332.6700000004</v>
      </c>
      <c r="F60" s="446">
        <v>257697.59000000008</v>
      </c>
      <c r="G60" s="446">
        <v>257697.59000000008</v>
      </c>
      <c r="H60" s="440">
        <f t="shared" si="3"/>
        <v>1159635.0800000003</v>
      </c>
      <c r="I60" s="451">
        <f t="shared" si="2"/>
        <v>0.18181870456707952</v>
      </c>
      <c r="J60" s="441"/>
      <c r="K60" s="441"/>
    </row>
    <row r="61" spans="1:11" ht="15" customHeight="1">
      <c r="A61" s="454" t="s">
        <v>535</v>
      </c>
      <c r="B61" s="455" t="s">
        <v>536</v>
      </c>
      <c r="C61" s="449">
        <v>11247.44</v>
      </c>
      <c r="D61" s="446">
        <v>0</v>
      </c>
      <c r="E61" s="440">
        <f t="shared" si="0"/>
        <v>11247.44</v>
      </c>
      <c r="F61" s="446">
        <v>3408.6499999999996</v>
      </c>
      <c r="G61" s="446">
        <v>3408.6499999999996</v>
      </c>
      <c r="H61" s="440">
        <f t="shared" si="3"/>
        <v>7838.790000000001</v>
      </c>
      <c r="I61" s="451">
        <f t="shared" si="2"/>
        <v>0.3030600741146429</v>
      </c>
      <c r="J61" s="441"/>
      <c r="K61" s="441"/>
    </row>
    <row r="62" spans="1:11" ht="15" customHeight="1">
      <c r="A62" s="454" t="s">
        <v>537</v>
      </c>
      <c r="B62" s="455" t="s">
        <v>538</v>
      </c>
      <c r="C62" s="449">
        <v>300178.08999999997</v>
      </c>
      <c r="D62" s="446">
        <v>0</v>
      </c>
      <c r="E62" s="440">
        <f t="shared" si="0"/>
        <v>300178.08999999997</v>
      </c>
      <c r="F62" s="446">
        <v>73617.35</v>
      </c>
      <c r="G62" s="446">
        <v>73617.35</v>
      </c>
      <c r="H62" s="440">
        <f t="shared" si="3"/>
        <v>226560.73999999996</v>
      </c>
      <c r="I62" s="451">
        <f t="shared" si="2"/>
        <v>0.24524558071510152</v>
      </c>
      <c r="J62" s="441"/>
      <c r="K62" s="441"/>
    </row>
    <row r="63" spans="1:11" ht="15" customHeight="1">
      <c r="A63" s="454" t="s">
        <v>539</v>
      </c>
      <c r="B63" s="455" t="s">
        <v>540</v>
      </c>
      <c r="C63" s="449">
        <v>1375.0700000000004</v>
      </c>
      <c r="D63" s="446">
        <v>0</v>
      </c>
      <c r="E63" s="440">
        <f t="shared" si="0"/>
        <v>1375.0700000000004</v>
      </c>
      <c r="F63" s="446">
        <v>1375.0700000000004</v>
      </c>
      <c r="G63" s="446">
        <v>1375.0700000000004</v>
      </c>
      <c r="H63" s="440">
        <f t="shared" si="3"/>
        <v>0</v>
      </c>
      <c r="I63" s="451">
        <f t="shared" si="2"/>
        <v>1</v>
      </c>
      <c r="J63" s="441"/>
      <c r="K63" s="441"/>
    </row>
    <row r="64" spans="1:11" ht="15" customHeight="1">
      <c r="A64" s="454" t="s">
        <v>541</v>
      </c>
      <c r="B64" s="455" t="s">
        <v>542</v>
      </c>
      <c r="C64" s="449">
        <v>1911964.27</v>
      </c>
      <c r="D64" s="446">
        <v>0</v>
      </c>
      <c r="E64" s="440">
        <f t="shared" si="0"/>
        <v>1911964.27</v>
      </c>
      <c r="F64" s="446">
        <v>486099.01999999996</v>
      </c>
      <c r="G64" s="446">
        <v>486099.01999999996</v>
      </c>
      <c r="H64" s="440">
        <f t="shared" si="3"/>
        <v>1425865.25</v>
      </c>
      <c r="I64" s="451">
        <f t="shared" si="2"/>
        <v>0.2542406401768167</v>
      </c>
      <c r="J64" s="441"/>
      <c r="K64" s="441"/>
    </row>
    <row r="65" spans="1:11" ht="15" customHeight="1">
      <c r="A65" s="454" t="s">
        <v>543</v>
      </c>
      <c r="B65" s="455" t="s">
        <v>544</v>
      </c>
      <c r="C65" s="446">
        <v>80575.17</v>
      </c>
      <c r="D65" s="446">
        <v>0</v>
      </c>
      <c r="E65" s="440">
        <f t="shared" si="0"/>
        <v>80575.17</v>
      </c>
      <c r="F65" s="446">
        <v>24753.77</v>
      </c>
      <c r="G65" s="446">
        <v>24753.77</v>
      </c>
      <c r="H65" s="440">
        <f t="shared" si="3"/>
        <v>55821.399999999994</v>
      </c>
      <c r="I65" s="451">
        <f t="shared" si="2"/>
        <v>0.3072133760313506</v>
      </c>
      <c r="J65" s="441"/>
      <c r="K65" s="441"/>
    </row>
    <row r="66" spans="1:11" ht="15" customHeight="1">
      <c r="A66" s="454" t="s">
        <v>545</v>
      </c>
      <c r="B66" s="455" t="s">
        <v>546</v>
      </c>
      <c r="C66" s="446">
        <v>5940.86</v>
      </c>
      <c r="D66" s="446">
        <v>0</v>
      </c>
      <c r="E66" s="440">
        <f t="shared" si="0"/>
        <v>5940.86</v>
      </c>
      <c r="F66" s="446">
        <v>2161.6699999999996</v>
      </c>
      <c r="G66" s="446">
        <v>2161.6699999999996</v>
      </c>
      <c r="H66" s="440">
        <f t="shared" si="3"/>
        <v>3779.19</v>
      </c>
      <c r="I66" s="451">
        <f t="shared" si="2"/>
        <v>0.3638648276512154</v>
      </c>
      <c r="J66" s="441"/>
      <c r="K66" s="441"/>
    </row>
    <row r="67" spans="1:11" s="91" customFormat="1" ht="15" customHeight="1">
      <c r="A67" s="461" t="s">
        <v>547</v>
      </c>
      <c r="B67" s="435" t="s">
        <v>548</v>
      </c>
      <c r="C67" s="440">
        <v>110668.48000000003</v>
      </c>
      <c r="D67" s="446">
        <v>0</v>
      </c>
      <c r="E67" s="440">
        <f t="shared" si="0"/>
        <v>110668.48000000003</v>
      </c>
      <c r="F67" s="440">
        <v>25213.439999999995</v>
      </c>
      <c r="G67" s="440">
        <v>25213.439999999995</v>
      </c>
      <c r="H67" s="440">
        <f t="shared" si="3"/>
        <v>85455.04000000004</v>
      </c>
      <c r="I67" s="451">
        <f t="shared" si="2"/>
        <v>0.22782855606221383</v>
      </c>
      <c r="J67" s="444"/>
      <c r="K67" s="444"/>
    </row>
    <row r="68" spans="1:11" ht="15" customHeight="1">
      <c r="A68" s="462" t="s">
        <v>549</v>
      </c>
      <c r="B68" s="456" t="s">
        <v>550</v>
      </c>
      <c r="C68" s="458">
        <v>74880</v>
      </c>
      <c r="D68" s="446">
        <v>0</v>
      </c>
      <c r="E68" s="440">
        <f t="shared" si="0"/>
        <v>74880</v>
      </c>
      <c r="F68" s="458">
        <v>18720</v>
      </c>
      <c r="G68" s="458">
        <v>12480</v>
      </c>
      <c r="H68" s="440">
        <v>12480</v>
      </c>
      <c r="I68" s="451">
        <f t="shared" si="2"/>
        <v>0.25</v>
      </c>
      <c r="J68" s="445"/>
      <c r="K68" s="445"/>
    </row>
    <row r="69" spans="1:11" ht="15" customHeight="1">
      <c r="A69" s="462" t="s">
        <v>551</v>
      </c>
      <c r="B69" s="456" t="s">
        <v>552</v>
      </c>
      <c r="C69" s="458">
        <v>74953.11</v>
      </c>
      <c r="D69" s="446">
        <v>0</v>
      </c>
      <c r="E69" s="440">
        <f t="shared" si="0"/>
        <v>74953.11</v>
      </c>
      <c r="F69" s="458">
        <v>13045.11</v>
      </c>
      <c r="G69" s="458">
        <v>13045.11</v>
      </c>
      <c r="H69" s="440">
        <f t="shared" si="3"/>
        <v>61908</v>
      </c>
      <c r="I69" s="451">
        <f t="shared" si="2"/>
        <v>0.17404361206626384</v>
      </c>
      <c r="J69" s="445"/>
      <c r="K69" s="445"/>
    </row>
    <row r="70" spans="1:9" s="445" customFormat="1" ht="15" customHeight="1">
      <c r="A70" s="573" t="s">
        <v>553</v>
      </c>
      <c r="B70" s="574" t="s">
        <v>554</v>
      </c>
      <c r="C70" s="458">
        <v>114417.84</v>
      </c>
      <c r="D70" s="446">
        <v>0</v>
      </c>
      <c r="E70" s="440">
        <f t="shared" si="0"/>
        <v>114417.84</v>
      </c>
      <c r="F70" s="458">
        <v>68726.30999999998</v>
      </c>
      <c r="G70" s="458">
        <v>64511.11</v>
      </c>
      <c r="H70" s="440">
        <f t="shared" si="3"/>
        <v>45691.53000000001</v>
      </c>
      <c r="I70" s="451">
        <f t="shared" si="2"/>
        <v>0.600660788562343</v>
      </c>
    </row>
    <row r="71" spans="1:9" s="445" customFormat="1" ht="15" customHeight="1">
      <c r="A71" s="573" t="s">
        <v>555</v>
      </c>
      <c r="B71" s="574" t="s">
        <v>556</v>
      </c>
      <c r="C71" s="458">
        <v>156705.12</v>
      </c>
      <c r="D71" s="446">
        <v>0</v>
      </c>
      <c r="E71" s="440">
        <f t="shared" si="0"/>
        <v>156705.12</v>
      </c>
      <c r="F71" s="458">
        <v>78352.56</v>
      </c>
      <c r="G71" s="458">
        <v>78352.56</v>
      </c>
      <c r="H71" s="440">
        <f t="shared" si="3"/>
        <v>78352.56</v>
      </c>
      <c r="I71" s="451">
        <f t="shared" si="2"/>
        <v>0.5</v>
      </c>
    </row>
    <row r="72" spans="1:9" s="445" customFormat="1" ht="15" customHeight="1">
      <c r="A72" s="573" t="s">
        <v>557</v>
      </c>
      <c r="B72" s="574" t="s">
        <v>558</v>
      </c>
      <c r="C72" s="458">
        <v>2450507.9699999997</v>
      </c>
      <c r="D72" s="446">
        <v>0</v>
      </c>
      <c r="E72" s="440">
        <f t="shared" si="0"/>
        <v>2450507.9699999997</v>
      </c>
      <c r="F72" s="458">
        <v>649238.71</v>
      </c>
      <c r="G72" s="458">
        <v>649238.71</v>
      </c>
      <c r="H72" s="440">
        <f t="shared" si="3"/>
        <v>1801269.2599999998</v>
      </c>
      <c r="I72" s="451">
        <f t="shared" si="2"/>
        <v>0.2649404604874638</v>
      </c>
    </row>
    <row r="73" spans="1:9" s="445" customFormat="1" ht="15" customHeight="1">
      <c r="A73" s="573" t="s">
        <v>559</v>
      </c>
      <c r="B73" s="574" t="s">
        <v>560</v>
      </c>
      <c r="C73" s="458">
        <v>22076</v>
      </c>
      <c r="D73" s="446">
        <v>0</v>
      </c>
      <c r="E73" s="440">
        <f t="shared" si="0"/>
        <v>22076</v>
      </c>
      <c r="F73" s="458">
        <v>12076</v>
      </c>
      <c r="G73" s="458">
        <v>12076</v>
      </c>
      <c r="H73" s="440">
        <f t="shared" si="3"/>
        <v>10000</v>
      </c>
      <c r="I73" s="451">
        <f t="shared" si="2"/>
        <v>0.547019387570212</v>
      </c>
    </row>
    <row r="74" spans="1:9" s="445" customFormat="1" ht="15" customHeight="1">
      <c r="A74" s="573" t="s">
        <v>561</v>
      </c>
      <c r="B74" s="574" t="s">
        <v>562</v>
      </c>
      <c r="C74" s="458">
        <v>11386.4</v>
      </c>
      <c r="D74" s="446">
        <v>0</v>
      </c>
      <c r="E74" s="440">
        <f t="shared" si="0"/>
        <v>11386.4</v>
      </c>
      <c r="F74" s="458">
        <v>7500</v>
      </c>
      <c r="G74" s="458">
        <v>5000</v>
      </c>
      <c r="H74" s="440">
        <f>+E74-F74</f>
        <v>3886.3999999999996</v>
      </c>
      <c r="I74" s="451">
        <f t="shared" si="2"/>
        <v>0.6586805311599804</v>
      </c>
    </row>
    <row r="75" spans="1:9" s="445" customFormat="1" ht="15" customHeight="1">
      <c r="A75" s="573" t="s">
        <v>563</v>
      </c>
      <c r="B75" s="574" t="s">
        <v>564</v>
      </c>
      <c r="C75" s="458">
        <v>3558.6</v>
      </c>
      <c r="D75" s="446">
        <v>0</v>
      </c>
      <c r="E75" s="440">
        <f t="shared" si="0"/>
        <v>3558.6</v>
      </c>
      <c r="F75" s="458">
        <v>889.6500000000002</v>
      </c>
      <c r="G75" s="458">
        <v>889.6500000000002</v>
      </c>
      <c r="H75" s="440">
        <f t="shared" si="3"/>
        <v>2668.95</v>
      </c>
      <c r="I75" s="451">
        <f t="shared" si="2"/>
        <v>0.25000000000000006</v>
      </c>
    </row>
    <row r="76" spans="1:9" s="445" customFormat="1" ht="15" customHeight="1">
      <c r="A76" s="573" t="s">
        <v>565</v>
      </c>
      <c r="B76" s="574" t="s">
        <v>566</v>
      </c>
      <c r="C76" s="458">
        <v>157700.25</v>
      </c>
      <c r="D76" s="446">
        <v>0</v>
      </c>
      <c r="E76" s="440">
        <f t="shared" si="0"/>
        <v>157700.25</v>
      </c>
      <c r="F76" s="458">
        <v>40519.499999999985</v>
      </c>
      <c r="G76" s="458">
        <v>40519.499999999985</v>
      </c>
      <c r="H76" s="440">
        <f t="shared" si="3"/>
        <v>117180.75000000001</v>
      </c>
      <c r="I76" s="451">
        <f t="shared" si="2"/>
        <v>0.25693998582754296</v>
      </c>
    </row>
    <row r="77" spans="1:9" s="445" customFormat="1" ht="15" customHeight="1">
      <c r="A77" s="573" t="s">
        <v>567</v>
      </c>
      <c r="B77" s="574" t="s">
        <v>568</v>
      </c>
      <c r="C77" s="458">
        <v>2350.95</v>
      </c>
      <c r="D77" s="446">
        <v>0</v>
      </c>
      <c r="E77" s="440">
        <f t="shared" si="0"/>
        <v>2350.95</v>
      </c>
      <c r="F77" s="458">
        <v>0</v>
      </c>
      <c r="G77" s="458">
        <v>0</v>
      </c>
      <c r="H77" s="440">
        <f t="shared" si="3"/>
        <v>2350.95</v>
      </c>
      <c r="I77" s="451">
        <f t="shared" si="2"/>
        <v>0</v>
      </c>
    </row>
    <row r="78" spans="1:9" s="445" customFormat="1" ht="15" customHeight="1">
      <c r="A78" s="573" t="s">
        <v>569</v>
      </c>
      <c r="B78" s="574" t="s">
        <v>570</v>
      </c>
      <c r="C78" s="458">
        <v>165635.80000000002</v>
      </c>
      <c r="D78" s="446">
        <v>0</v>
      </c>
      <c r="E78" s="440">
        <f t="shared" si="0"/>
        <v>165635.80000000002</v>
      </c>
      <c r="F78" s="458">
        <v>35673.11</v>
      </c>
      <c r="G78" s="458">
        <v>35673.11</v>
      </c>
      <c r="H78" s="440">
        <f t="shared" si="3"/>
        <v>129962.69000000002</v>
      </c>
      <c r="I78" s="451">
        <f t="shared" si="2"/>
        <v>0.2153707712946114</v>
      </c>
    </row>
    <row r="79" spans="1:9" s="445" customFormat="1" ht="15" customHeight="1">
      <c r="A79" s="573" t="s">
        <v>571</v>
      </c>
      <c r="B79" s="574" t="s">
        <v>572</v>
      </c>
      <c r="C79" s="458">
        <v>1680120.21</v>
      </c>
      <c r="D79" s="446">
        <v>0</v>
      </c>
      <c r="E79" s="440">
        <f t="shared" si="0"/>
        <v>1680120.21</v>
      </c>
      <c r="F79" s="458">
        <v>436824.10000000003</v>
      </c>
      <c r="G79" s="458">
        <v>436824.10000000003</v>
      </c>
      <c r="H79" s="440">
        <f t="shared" si="3"/>
        <v>1243296.1099999999</v>
      </c>
      <c r="I79" s="451">
        <f t="shared" si="2"/>
        <v>0.25999574161422656</v>
      </c>
    </row>
    <row r="80" spans="1:9" s="445" customFormat="1" ht="15" customHeight="1">
      <c r="A80" s="573" t="s">
        <v>573</v>
      </c>
      <c r="B80" s="574" t="s">
        <v>574</v>
      </c>
      <c r="C80" s="458">
        <v>109933.65000000001</v>
      </c>
      <c r="D80" s="446">
        <v>0</v>
      </c>
      <c r="E80" s="440">
        <f t="shared" si="0"/>
        <v>109933.65000000001</v>
      </c>
      <c r="F80" s="458">
        <v>49325.020000000004</v>
      </c>
      <c r="G80" s="458">
        <v>49325.020000000004</v>
      </c>
      <c r="H80" s="440">
        <f t="shared" si="3"/>
        <v>60608.630000000005</v>
      </c>
      <c r="I80" s="451">
        <f t="shared" si="2"/>
        <v>0.4486799082901368</v>
      </c>
    </row>
    <row r="81" spans="1:9" s="445" customFormat="1" ht="15" customHeight="1">
      <c r="A81" s="573" t="s">
        <v>575</v>
      </c>
      <c r="B81" s="574" t="s">
        <v>576</v>
      </c>
      <c r="C81" s="458">
        <v>11510.560000000003</v>
      </c>
      <c r="D81" s="446">
        <v>0</v>
      </c>
      <c r="E81" s="440">
        <f t="shared" si="0"/>
        <v>11510.560000000003</v>
      </c>
      <c r="F81" s="458">
        <v>14253.16</v>
      </c>
      <c r="G81" s="458">
        <v>14253.16</v>
      </c>
      <c r="H81" s="440">
        <f t="shared" si="3"/>
        <v>-2742.5999999999967</v>
      </c>
      <c r="I81" s="451">
        <f t="shared" si="2"/>
        <v>1.2382681641900999</v>
      </c>
    </row>
    <row r="82" spans="1:9" s="445" customFormat="1" ht="15" customHeight="1">
      <c r="A82" s="573" t="s">
        <v>577</v>
      </c>
      <c r="B82" s="574" t="s">
        <v>578</v>
      </c>
      <c r="C82" s="458">
        <v>19068.2</v>
      </c>
      <c r="D82" s="446">
        <v>0</v>
      </c>
      <c r="E82" s="440">
        <f t="shared" si="0"/>
        <v>19068.2</v>
      </c>
      <c r="F82" s="458">
        <v>5000</v>
      </c>
      <c r="G82" s="458">
        <v>5000</v>
      </c>
      <c r="H82" s="440">
        <f t="shared" si="3"/>
        <v>14068.2</v>
      </c>
      <c r="I82" s="451">
        <f t="shared" si="2"/>
        <v>0.26221667488278916</v>
      </c>
    </row>
    <row r="83" spans="1:9" s="445" customFormat="1" ht="15" customHeight="1">
      <c r="A83" s="573" t="s">
        <v>579</v>
      </c>
      <c r="B83" s="574" t="s">
        <v>580</v>
      </c>
      <c r="C83" s="458">
        <v>219892.99</v>
      </c>
      <c r="D83" s="446">
        <v>0</v>
      </c>
      <c r="E83" s="440">
        <f t="shared" si="0"/>
        <v>219892.99</v>
      </c>
      <c r="F83" s="458">
        <v>120924.26999999999</v>
      </c>
      <c r="G83" s="458">
        <v>120924.26999999999</v>
      </c>
      <c r="H83" s="440">
        <f t="shared" si="3"/>
        <v>98968.72</v>
      </c>
      <c r="I83" s="451">
        <f t="shared" si="2"/>
        <v>0.5499232604004338</v>
      </c>
    </row>
    <row r="84" spans="1:9" s="445" customFormat="1" ht="15" customHeight="1">
      <c r="A84" s="573" t="s">
        <v>581</v>
      </c>
      <c r="B84" s="574" t="s">
        <v>582</v>
      </c>
      <c r="C84" s="458">
        <v>21589.47</v>
      </c>
      <c r="D84" s="446">
        <v>0</v>
      </c>
      <c r="E84" s="440">
        <f t="shared" si="0"/>
        <v>21589.47</v>
      </c>
      <c r="F84" s="458">
        <v>922.8600000000001</v>
      </c>
      <c r="G84" s="458">
        <v>922.8600000000001</v>
      </c>
      <c r="H84" s="440">
        <f t="shared" si="3"/>
        <v>20666.61</v>
      </c>
      <c r="I84" s="451">
        <f t="shared" si="2"/>
        <v>0.042745838596315706</v>
      </c>
    </row>
    <row r="85" spans="1:9" s="445" customFormat="1" ht="15" customHeight="1">
      <c r="A85" s="575">
        <v>36301</v>
      </c>
      <c r="B85" s="576" t="s">
        <v>687</v>
      </c>
      <c r="C85" s="458">
        <v>0</v>
      </c>
      <c r="D85" s="446"/>
      <c r="E85" s="440"/>
      <c r="F85" s="458"/>
      <c r="G85" s="458"/>
      <c r="H85" s="440"/>
      <c r="I85" s="451"/>
    </row>
    <row r="86" spans="1:9" s="445" customFormat="1" ht="15" customHeight="1">
      <c r="A86" s="573" t="s">
        <v>583</v>
      </c>
      <c r="B86" s="574" t="s">
        <v>584</v>
      </c>
      <c r="C86" s="458">
        <v>1425817.05</v>
      </c>
      <c r="D86" s="446">
        <v>0</v>
      </c>
      <c r="E86" s="440">
        <f t="shared" si="0"/>
        <v>1425817.05</v>
      </c>
      <c r="F86" s="458">
        <v>287253.06</v>
      </c>
      <c r="G86" s="458">
        <v>287253.06</v>
      </c>
      <c r="H86" s="440">
        <f t="shared" si="3"/>
        <v>1138563.99</v>
      </c>
      <c r="I86" s="451">
        <f t="shared" si="2"/>
        <v>0.20146558073491966</v>
      </c>
    </row>
    <row r="87" spans="1:9" s="445" customFormat="1" ht="15" customHeight="1" thickBot="1">
      <c r="A87" s="577" t="s">
        <v>585</v>
      </c>
      <c r="B87" s="578" t="s">
        <v>586</v>
      </c>
      <c r="C87" s="579">
        <v>111598</v>
      </c>
      <c r="D87" s="570">
        <v>0</v>
      </c>
      <c r="E87" s="443">
        <f t="shared" si="0"/>
        <v>111598</v>
      </c>
      <c r="F87" s="579">
        <v>3078.140000000001</v>
      </c>
      <c r="G87" s="579">
        <v>3078.140000000001</v>
      </c>
      <c r="H87" s="443">
        <f t="shared" si="3"/>
        <v>108519.86</v>
      </c>
      <c r="I87" s="571">
        <f t="shared" si="2"/>
        <v>0.027582393949712368</v>
      </c>
    </row>
    <row r="88" spans="1:9" s="445" customFormat="1" ht="15" customHeight="1">
      <c r="A88" s="573" t="s">
        <v>587</v>
      </c>
      <c r="B88" s="574" t="s">
        <v>588</v>
      </c>
      <c r="C88" s="458">
        <v>13305.02</v>
      </c>
      <c r="D88" s="446">
        <v>0</v>
      </c>
      <c r="E88" s="440">
        <f t="shared" si="0"/>
        <v>13305.02</v>
      </c>
      <c r="F88" s="458">
        <v>670.7600000000011</v>
      </c>
      <c r="G88" s="458">
        <v>670.7600000000011</v>
      </c>
      <c r="H88" s="440">
        <f t="shared" si="3"/>
        <v>12634.259999999998</v>
      </c>
      <c r="I88" s="451">
        <f t="shared" si="2"/>
        <v>0.050414054244187614</v>
      </c>
    </row>
    <row r="89" spans="1:9" s="445" customFormat="1" ht="15" customHeight="1">
      <c r="A89" s="573" t="s">
        <v>589</v>
      </c>
      <c r="B89" s="574" t="s">
        <v>590</v>
      </c>
      <c r="C89" s="458">
        <v>129044.85</v>
      </c>
      <c r="D89" s="446">
        <v>0</v>
      </c>
      <c r="E89" s="440">
        <f t="shared" si="0"/>
        <v>129044.85</v>
      </c>
      <c r="F89" s="458">
        <f>20294.56+39546.3</f>
        <v>59840.86</v>
      </c>
      <c r="G89" s="458">
        <f>20294.56+39546.3</f>
        <v>59840.86</v>
      </c>
      <c r="H89" s="440">
        <f t="shared" si="3"/>
        <v>69203.99</v>
      </c>
      <c r="I89" s="451">
        <f t="shared" si="2"/>
        <v>0.46372141158674673</v>
      </c>
    </row>
    <row r="90" spans="1:9" s="445" customFormat="1" ht="15" customHeight="1">
      <c r="A90" s="573" t="s">
        <v>591</v>
      </c>
      <c r="B90" s="574" t="s">
        <v>592</v>
      </c>
      <c r="C90" s="458">
        <v>192439.86000000002</v>
      </c>
      <c r="D90" s="446">
        <v>0</v>
      </c>
      <c r="E90" s="440">
        <f t="shared" si="0"/>
        <v>192439.86000000002</v>
      </c>
      <c r="F90" s="458">
        <v>23842.81</v>
      </c>
      <c r="G90" s="458">
        <v>23842.81</v>
      </c>
      <c r="H90" s="440">
        <f t="shared" si="3"/>
        <v>168597.05000000002</v>
      </c>
      <c r="I90" s="451">
        <f t="shared" si="2"/>
        <v>0.1238974607443593</v>
      </c>
    </row>
    <row r="91" spans="1:9" s="445" customFormat="1" ht="15" customHeight="1">
      <c r="A91" s="573" t="s">
        <v>593</v>
      </c>
      <c r="B91" s="574" t="s">
        <v>594</v>
      </c>
      <c r="C91" s="458">
        <v>15000</v>
      </c>
      <c r="D91" s="446">
        <v>0</v>
      </c>
      <c r="E91" s="440">
        <f t="shared" si="0"/>
        <v>15000</v>
      </c>
      <c r="F91" s="458">
        <v>15000</v>
      </c>
      <c r="G91" s="458">
        <v>15000</v>
      </c>
      <c r="H91" s="440">
        <f t="shared" si="3"/>
        <v>0</v>
      </c>
      <c r="I91" s="451">
        <f t="shared" si="2"/>
        <v>1</v>
      </c>
    </row>
    <row r="92" spans="1:9" s="445" customFormat="1" ht="15" customHeight="1">
      <c r="A92" s="573" t="s">
        <v>595</v>
      </c>
      <c r="B92" s="574" t="s">
        <v>596</v>
      </c>
      <c r="C92" s="458">
        <v>358886.78</v>
      </c>
      <c r="D92" s="446">
        <v>0</v>
      </c>
      <c r="E92" s="440">
        <f t="shared" si="0"/>
        <v>358886.78</v>
      </c>
      <c r="F92" s="458">
        <v>141645.18</v>
      </c>
      <c r="G92" s="458">
        <v>141645.18</v>
      </c>
      <c r="H92" s="440">
        <f t="shared" si="3"/>
        <v>217241.60000000003</v>
      </c>
      <c r="I92" s="451">
        <f t="shared" si="2"/>
        <v>0.39467929133527846</v>
      </c>
    </row>
    <row r="93" spans="1:9" s="445" customFormat="1" ht="15" customHeight="1">
      <c r="A93" s="573" t="s">
        <v>597</v>
      </c>
      <c r="B93" s="574" t="s">
        <v>598</v>
      </c>
      <c r="C93" s="458">
        <v>1595460</v>
      </c>
      <c r="D93" s="446">
        <v>0</v>
      </c>
      <c r="E93" s="440">
        <f t="shared" si="0"/>
        <v>1595460</v>
      </c>
      <c r="F93" s="458">
        <v>66626.64000000001</v>
      </c>
      <c r="G93" s="458">
        <v>66626.64000000001</v>
      </c>
      <c r="H93" s="440">
        <f t="shared" si="3"/>
        <v>1528833.3599999999</v>
      </c>
      <c r="I93" s="451">
        <f t="shared" si="2"/>
        <v>0.04176014440976271</v>
      </c>
    </row>
    <row r="94" spans="1:9" s="445" customFormat="1" ht="15" customHeight="1">
      <c r="A94" s="573" t="s">
        <v>599</v>
      </c>
      <c r="B94" s="574" t="s">
        <v>600</v>
      </c>
      <c r="C94" s="458">
        <v>1034883.4600000002</v>
      </c>
      <c r="D94" s="446">
        <v>0</v>
      </c>
      <c r="E94" s="440">
        <f t="shared" si="0"/>
        <v>1034883.4600000002</v>
      </c>
      <c r="F94" s="580">
        <v>257068</v>
      </c>
      <c r="G94" s="580">
        <v>257068</v>
      </c>
      <c r="H94" s="440">
        <f t="shared" si="3"/>
        <v>777815.4600000002</v>
      </c>
      <c r="I94" s="451">
        <f t="shared" si="2"/>
        <v>0.2484028491478644</v>
      </c>
    </row>
    <row r="95" spans="1:9" s="445" customFormat="1" ht="15" customHeight="1">
      <c r="A95" s="573"/>
      <c r="B95" s="574"/>
      <c r="C95" s="581"/>
      <c r="D95" s="446"/>
      <c r="E95" s="440"/>
      <c r="F95" s="580"/>
      <c r="G95" s="580"/>
      <c r="H95" s="440"/>
      <c r="I95" s="451"/>
    </row>
    <row r="96" spans="1:9" s="585" customFormat="1" ht="15" customHeight="1">
      <c r="A96" s="582">
        <v>5000</v>
      </c>
      <c r="B96" s="583" t="s">
        <v>602</v>
      </c>
      <c r="C96" s="584">
        <f aca="true" t="shared" si="4" ref="C96:H96">SUM(C97:C103)</f>
        <v>100964148.17</v>
      </c>
      <c r="D96" s="584">
        <f t="shared" si="4"/>
        <v>0</v>
      </c>
      <c r="E96" s="584">
        <f t="shared" si="4"/>
        <v>100964148.17</v>
      </c>
      <c r="F96" s="584">
        <f t="shared" si="4"/>
        <v>669602</v>
      </c>
      <c r="G96" s="584">
        <f t="shared" si="4"/>
        <v>669602</v>
      </c>
      <c r="H96" s="584">
        <f t="shared" si="4"/>
        <v>100294546.17</v>
      </c>
      <c r="I96" s="451">
        <f aca="true" t="shared" si="5" ref="I96:I103">+F96/E96</f>
        <v>0.006632076951439702</v>
      </c>
    </row>
    <row r="97" spans="1:9" s="445" customFormat="1" ht="15" customHeight="1">
      <c r="A97" s="573">
        <v>5513</v>
      </c>
      <c r="B97" s="574" t="s">
        <v>605</v>
      </c>
      <c r="C97" s="472">
        <v>594326.58</v>
      </c>
      <c r="D97" s="446">
        <v>0</v>
      </c>
      <c r="E97" s="440">
        <f aca="true" t="shared" si="6" ref="E97:E104">+C97+D97</f>
        <v>594326.58</v>
      </c>
      <c r="F97" s="458">
        <v>0</v>
      </c>
      <c r="G97" s="458">
        <v>0</v>
      </c>
      <c r="H97" s="440">
        <f aca="true" t="shared" si="7" ref="H97:H104">+E97-F97</f>
        <v>594326.58</v>
      </c>
      <c r="I97" s="451">
        <f t="shared" si="5"/>
        <v>0</v>
      </c>
    </row>
    <row r="98" spans="1:9" s="445" customFormat="1" ht="15" customHeight="1">
      <c r="A98" s="573">
        <v>5514</v>
      </c>
      <c r="B98" s="574" t="s">
        <v>606</v>
      </c>
      <c r="C98" s="458">
        <v>777276.5</v>
      </c>
      <c r="D98" s="446">
        <v>0</v>
      </c>
      <c r="E98" s="440">
        <f t="shared" si="6"/>
        <v>777276.5</v>
      </c>
      <c r="F98" s="458">
        <v>0</v>
      </c>
      <c r="G98" s="458">
        <v>0</v>
      </c>
      <c r="H98" s="440">
        <f t="shared" si="7"/>
        <v>777276.5</v>
      </c>
      <c r="I98" s="451">
        <f t="shared" si="5"/>
        <v>0</v>
      </c>
    </row>
    <row r="99" spans="1:9" s="445" customFormat="1" ht="15" customHeight="1">
      <c r="A99" s="573">
        <v>5599</v>
      </c>
      <c r="B99" s="574" t="s">
        <v>601</v>
      </c>
      <c r="C99" s="458">
        <v>29445.09</v>
      </c>
      <c r="D99" s="446">
        <v>0</v>
      </c>
      <c r="E99" s="440">
        <f t="shared" si="6"/>
        <v>29445.09</v>
      </c>
      <c r="F99" s="458">
        <v>0</v>
      </c>
      <c r="G99" s="458">
        <v>0</v>
      </c>
      <c r="H99" s="440">
        <f t="shared" si="7"/>
        <v>29445.09</v>
      </c>
      <c r="I99" s="451">
        <f t="shared" si="5"/>
        <v>0</v>
      </c>
    </row>
    <row r="100" spans="1:9" s="445" customFormat="1" ht="15" customHeight="1">
      <c r="A100" s="575">
        <v>59301</v>
      </c>
      <c r="B100" s="576" t="s">
        <v>688</v>
      </c>
      <c r="C100" s="458"/>
      <c r="D100" s="446"/>
      <c r="E100" s="440"/>
      <c r="F100" s="458"/>
      <c r="G100" s="458"/>
      <c r="H100" s="440"/>
      <c r="I100" s="451"/>
    </row>
    <row r="101" spans="1:9" s="445" customFormat="1" ht="15" customHeight="1">
      <c r="A101" s="573">
        <v>51501</v>
      </c>
      <c r="B101" s="574" t="s">
        <v>701</v>
      </c>
      <c r="C101" s="458">
        <v>669602</v>
      </c>
      <c r="D101" s="446">
        <v>0</v>
      </c>
      <c r="E101" s="440">
        <f t="shared" si="6"/>
        <v>669602</v>
      </c>
      <c r="F101" s="458">
        <v>669602</v>
      </c>
      <c r="G101" s="458">
        <v>669602</v>
      </c>
      <c r="H101" s="440">
        <f t="shared" si="7"/>
        <v>0</v>
      </c>
      <c r="I101" s="451">
        <f t="shared" si="5"/>
        <v>1</v>
      </c>
    </row>
    <row r="102" spans="1:9" s="445" customFormat="1" ht="15" customHeight="1">
      <c r="A102" s="573">
        <v>56501</v>
      </c>
      <c r="B102" s="574" t="s">
        <v>702</v>
      </c>
      <c r="C102" s="458">
        <v>98470166</v>
      </c>
      <c r="D102" s="446"/>
      <c r="E102" s="440">
        <f t="shared" si="6"/>
        <v>98470166</v>
      </c>
      <c r="F102" s="458"/>
      <c r="G102" s="458"/>
      <c r="H102" s="440">
        <f t="shared" si="7"/>
        <v>98470166</v>
      </c>
      <c r="I102" s="451">
        <f t="shared" si="5"/>
        <v>0</v>
      </c>
    </row>
    <row r="103" spans="1:9" s="445" customFormat="1" ht="15" customHeight="1">
      <c r="A103" s="573">
        <v>54101</v>
      </c>
      <c r="B103" s="574" t="s">
        <v>712</v>
      </c>
      <c r="C103" s="458">
        <v>423332</v>
      </c>
      <c r="D103" s="446"/>
      <c r="E103" s="440">
        <f t="shared" si="6"/>
        <v>423332</v>
      </c>
      <c r="F103" s="458"/>
      <c r="G103" s="458"/>
      <c r="H103" s="440">
        <f t="shared" si="7"/>
        <v>423332</v>
      </c>
      <c r="I103" s="451">
        <f t="shared" si="5"/>
        <v>0</v>
      </c>
    </row>
    <row r="104" spans="1:9" s="585" customFormat="1" ht="15" customHeight="1" thickBot="1">
      <c r="A104" s="586"/>
      <c r="B104" s="587" t="s">
        <v>604</v>
      </c>
      <c r="C104" s="588">
        <f>+C96+C59+C45+C10</f>
        <v>164682642.43</v>
      </c>
      <c r="D104" s="589">
        <f>SUM(D10:D101)</f>
        <v>0</v>
      </c>
      <c r="E104" s="471">
        <f t="shared" si="6"/>
        <v>164682642.43</v>
      </c>
      <c r="F104" s="590">
        <f>+F10+F45+F59+F96</f>
        <v>16326792.250000004</v>
      </c>
      <c r="G104" s="590">
        <f>+G10+G45+G59+G96</f>
        <v>15103343.670000002</v>
      </c>
      <c r="H104" s="591">
        <f t="shared" si="7"/>
        <v>148355850.18</v>
      </c>
      <c r="I104" s="592">
        <f>+F104/E104</f>
        <v>0.09914094168691681</v>
      </c>
    </row>
    <row r="105" spans="1:9" s="445" customFormat="1" ht="12.75">
      <c r="A105" s="593"/>
      <c r="B105" s="594"/>
      <c r="C105" s="594"/>
      <c r="D105" s="594"/>
      <c r="E105" s="594"/>
      <c r="F105" s="594"/>
      <c r="G105" s="594"/>
      <c r="H105" s="594"/>
      <c r="I105" s="595"/>
    </row>
    <row r="106" spans="1:9" s="445" customFormat="1" ht="12.75">
      <c r="A106" s="593"/>
      <c r="B106" s="594"/>
      <c r="C106" s="596"/>
      <c r="D106" s="596"/>
      <c r="E106" s="596"/>
      <c r="F106" s="596"/>
      <c r="G106" s="596"/>
      <c r="H106" s="596"/>
      <c r="I106" s="596"/>
    </row>
    <row r="107" spans="1:9" s="445" customFormat="1" ht="12.75">
      <c r="A107" s="593"/>
      <c r="B107" s="463"/>
      <c r="C107" s="594"/>
      <c r="D107" s="594"/>
      <c r="E107" s="594"/>
      <c r="F107" s="594"/>
      <c r="G107" s="594"/>
      <c r="H107" s="594"/>
      <c r="I107" s="595"/>
    </row>
    <row r="108" spans="1:9" s="445" customFormat="1" ht="12.75">
      <c r="A108" s="593"/>
      <c r="B108" s="597" t="s">
        <v>671</v>
      </c>
      <c r="C108" s="597"/>
      <c r="D108" s="597"/>
      <c r="E108" s="597"/>
      <c r="F108" s="722" t="s">
        <v>671</v>
      </c>
      <c r="G108" s="722"/>
      <c r="H108" s="597"/>
      <c r="I108" s="597"/>
    </row>
    <row r="109" spans="1:9" s="445" customFormat="1" ht="12.75">
      <c r="A109" s="593"/>
      <c r="B109" s="594" t="s">
        <v>705</v>
      </c>
      <c r="C109" s="594"/>
      <c r="D109" s="594"/>
      <c r="E109" s="594"/>
      <c r="F109" s="721" t="s">
        <v>689</v>
      </c>
      <c r="G109" s="721"/>
      <c r="H109" s="594"/>
      <c r="I109" s="595"/>
    </row>
    <row r="110" spans="1:9" s="445" customFormat="1" ht="12.75">
      <c r="A110" s="593"/>
      <c r="B110" s="594" t="s">
        <v>706</v>
      </c>
      <c r="C110" s="594"/>
      <c r="D110" s="594"/>
      <c r="E110" s="594"/>
      <c r="F110" s="721" t="s">
        <v>703</v>
      </c>
      <c r="G110" s="721"/>
      <c r="H110" s="594"/>
      <c r="I110" s="595"/>
    </row>
    <row r="111" spans="1:9" s="445" customFormat="1" ht="12.75">
      <c r="A111" s="593"/>
      <c r="B111" s="594"/>
      <c r="C111" s="594"/>
      <c r="D111" s="594"/>
      <c r="E111" s="594"/>
      <c r="F111" s="594"/>
      <c r="G111" s="594"/>
      <c r="H111" s="594"/>
      <c r="I111" s="595"/>
    </row>
    <row r="112" spans="1:9" s="445" customFormat="1" ht="12.75">
      <c r="A112" s="593"/>
      <c r="B112" s="594"/>
      <c r="C112" s="594"/>
      <c r="D112" s="594"/>
      <c r="E112" s="594"/>
      <c r="F112" s="594"/>
      <c r="G112" s="594"/>
      <c r="H112" s="594"/>
      <c r="I112" s="595"/>
    </row>
    <row r="113" spans="1:9" s="445" customFormat="1" ht="12.75">
      <c r="A113" s="593"/>
      <c r="B113" s="594"/>
      <c r="C113" s="594"/>
      <c r="D113" s="594"/>
      <c r="E113" s="594"/>
      <c r="F113" s="594"/>
      <c r="G113" s="594"/>
      <c r="H113" s="594"/>
      <c r="I113" s="595"/>
    </row>
    <row r="114" spans="1:9" s="445" customFormat="1" ht="12.75">
      <c r="A114" s="593"/>
      <c r="B114" s="594"/>
      <c r="C114" s="594"/>
      <c r="D114" s="594"/>
      <c r="E114" s="594"/>
      <c r="F114" s="594"/>
      <c r="G114" s="594"/>
      <c r="H114" s="594"/>
      <c r="I114" s="595"/>
    </row>
    <row r="115" spans="1:9" s="445" customFormat="1" ht="12.75">
      <c r="A115" s="593"/>
      <c r="B115" s="594"/>
      <c r="C115" s="594"/>
      <c r="D115" s="594"/>
      <c r="E115" s="594"/>
      <c r="F115" s="594"/>
      <c r="G115" s="594"/>
      <c r="H115" s="594"/>
      <c r="I115" s="595"/>
    </row>
    <row r="116" spans="1:9" s="445" customFormat="1" ht="12.75">
      <c r="A116" s="593"/>
      <c r="B116" s="594"/>
      <c r="C116" s="594"/>
      <c r="D116" s="594"/>
      <c r="E116" s="594"/>
      <c r="F116" s="594"/>
      <c r="G116" s="594"/>
      <c r="H116" s="594"/>
      <c r="I116" s="595"/>
    </row>
    <row r="117" spans="1:9" s="445" customFormat="1" ht="12.75">
      <c r="A117" s="593"/>
      <c r="B117" s="594"/>
      <c r="C117" s="594"/>
      <c r="D117" s="594"/>
      <c r="E117" s="594"/>
      <c r="F117" s="594"/>
      <c r="G117" s="594"/>
      <c r="H117" s="594"/>
      <c r="I117" s="595"/>
    </row>
    <row r="118" spans="1:9" s="445" customFormat="1" ht="12.75">
      <c r="A118" s="593"/>
      <c r="B118" s="594"/>
      <c r="C118" s="594"/>
      <c r="D118" s="594"/>
      <c r="E118" s="594"/>
      <c r="F118" s="594"/>
      <c r="G118" s="594"/>
      <c r="H118" s="594"/>
      <c r="I118" s="595"/>
    </row>
    <row r="119" spans="1:9" s="445" customFormat="1" ht="12.75">
      <c r="A119" s="593"/>
      <c r="B119" s="594"/>
      <c r="C119" s="594"/>
      <c r="D119" s="594"/>
      <c r="E119" s="594"/>
      <c r="F119" s="594"/>
      <c r="G119" s="594"/>
      <c r="H119" s="594"/>
      <c r="I119" s="595"/>
    </row>
    <row r="120" spans="1:9" s="445" customFormat="1" ht="12.75">
      <c r="A120" s="593"/>
      <c r="B120" s="594"/>
      <c r="C120" s="594"/>
      <c r="D120" s="594"/>
      <c r="E120" s="594"/>
      <c r="F120" s="594"/>
      <c r="G120" s="594"/>
      <c r="H120" s="594"/>
      <c r="I120" s="595"/>
    </row>
    <row r="121" spans="1:9" s="445" customFormat="1" ht="12.75">
      <c r="A121" s="593"/>
      <c r="B121" s="594"/>
      <c r="C121" s="594"/>
      <c r="D121" s="594"/>
      <c r="E121" s="594"/>
      <c r="F121" s="594"/>
      <c r="G121" s="594"/>
      <c r="H121" s="594"/>
      <c r="I121" s="595"/>
    </row>
    <row r="122" spans="1:9" s="445" customFormat="1" ht="12.75">
      <c r="A122" s="593"/>
      <c r="B122" s="594"/>
      <c r="C122" s="594"/>
      <c r="D122" s="594"/>
      <c r="E122" s="594"/>
      <c r="F122" s="594"/>
      <c r="G122" s="594"/>
      <c r="H122" s="594"/>
      <c r="I122" s="594"/>
    </row>
    <row r="123" spans="1:9" s="445" customFormat="1" ht="12.75">
      <c r="A123" s="593"/>
      <c r="B123" s="594"/>
      <c r="C123" s="594"/>
      <c r="D123" s="594"/>
      <c r="E123" s="594"/>
      <c r="F123" s="594"/>
      <c r="G123" s="594"/>
      <c r="H123" s="594"/>
      <c r="I123" s="594"/>
    </row>
    <row r="124" spans="1:9" s="445" customFormat="1" ht="12.75">
      <c r="A124" s="593"/>
      <c r="B124" s="594"/>
      <c r="C124" s="594"/>
      <c r="D124" s="594"/>
      <c r="E124" s="594"/>
      <c r="F124" s="594"/>
      <c r="G124" s="594"/>
      <c r="H124" s="594"/>
      <c r="I124" s="594"/>
    </row>
    <row r="125" spans="1:9" s="445" customFormat="1" ht="12.75">
      <c r="A125" s="593"/>
      <c r="B125" s="594"/>
      <c r="C125" s="594"/>
      <c r="D125" s="594"/>
      <c r="E125" s="594"/>
      <c r="F125" s="594"/>
      <c r="G125" s="594"/>
      <c r="H125" s="594"/>
      <c r="I125" s="594"/>
    </row>
    <row r="126" spans="1:9" s="445" customFormat="1" ht="12.75">
      <c r="A126" s="593"/>
      <c r="B126" s="594"/>
      <c r="C126" s="594"/>
      <c r="D126" s="594"/>
      <c r="E126" s="594"/>
      <c r="F126" s="594"/>
      <c r="G126" s="594"/>
      <c r="H126" s="594"/>
      <c r="I126" s="594"/>
    </row>
    <row r="127" spans="1:9" s="445" customFormat="1" ht="12.75">
      <c r="A127" s="593"/>
      <c r="B127" s="594"/>
      <c r="C127" s="594"/>
      <c r="D127" s="594"/>
      <c r="E127" s="594"/>
      <c r="F127" s="594"/>
      <c r="G127" s="594"/>
      <c r="H127" s="594"/>
      <c r="I127" s="594"/>
    </row>
    <row r="128" spans="1:9" s="445" customFormat="1" ht="12.75">
      <c r="A128" s="593"/>
      <c r="B128" s="594"/>
      <c r="C128" s="594"/>
      <c r="D128" s="594"/>
      <c r="E128" s="594"/>
      <c r="F128" s="594"/>
      <c r="G128" s="594"/>
      <c r="H128" s="594"/>
      <c r="I128" s="594"/>
    </row>
    <row r="129" spans="1:9" s="445" customFormat="1" ht="12.75">
      <c r="A129" s="593"/>
      <c r="B129" s="594"/>
      <c r="C129" s="594"/>
      <c r="D129" s="594"/>
      <c r="E129" s="594"/>
      <c r="F129" s="594"/>
      <c r="G129" s="594"/>
      <c r="H129" s="594"/>
      <c r="I129" s="594"/>
    </row>
    <row r="130" spans="1:9" s="445" customFormat="1" ht="12.75">
      <c r="A130" s="593"/>
      <c r="B130" s="594"/>
      <c r="C130" s="594"/>
      <c r="D130" s="594"/>
      <c r="E130" s="594"/>
      <c r="F130" s="594"/>
      <c r="G130" s="594"/>
      <c r="H130" s="594"/>
      <c r="I130" s="594"/>
    </row>
    <row r="131" spans="1:9" s="445" customFormat="1" ht="12.75">
      <c r="A131" s="593"/>
      <c r="B131" s="594"/>
      <c r="C131" s="594"/>
      <c r="D131" s="594"/>
      <c r="E131" s="594"/>
      <c r="F131" s="594"/>
      <c r="G131" s="594"/>
      <c r="H131" s="594"/>
      <c r="I131" s="594"/>
    </row>
    <row r="132" spans="1:9" s="445" customFormat="1" ht="12.75">
      <c r="A132" s="593"/>
      <c r="B132" s="594"/>
      <c r="C132" s="594"/>
      <c r="D132" s="594"/>
      <c r="E132" s="594"/>
      <c r="F132" s="594"/>
      <c r="G132" s="594"/>
      <c r="H132" s="594"/>
      <c r="I132" s="594"/>
    </row>
    <row r="133" spans="1:9" ht="15">
      <c r="A133" s="548"/>
      <c r="B133" s="87"/>
      <c r="C133" s="87"/>
      <c r="D133" s="87"/>
      <c r="E133" s="87"/>
      <c r="F133" s="87"/>
      <c r="G133" s="87"/>
      <c r="H133" s="87"/>
      <c r="I133" s="87"/>
    </row>
    <row r="134" spans="1:9" ht="15">
      <c r="A134" s="548"/>
      <c r="B134" s="87"/>
      <c r="C134" s="87"/>
      <c r="D134" s="87"/>
      <c r="E134" s="87"/>
      <c r="F134" s="87"/>
      <c r="G134" s="87"/>
      <c r="H134" s="87"/>
      <c r="I134" s="87"/>
    </row>
    <row r="135" spans="1:9" ht="15">
      <c r="A135" s="548"/>
      <c r="B135" s="87"/>
      <c r="C135" s="87"/>
      <c r="D135" s="87"/>
      <c r="E135" s="87"/>
      <c r="F135" s="87"/>
      <c r="G135" s="87"/>
      <c r="H135" s="87"/>
      <c r="I135" s="87"/>
    </row>
    <row r="136" spans="1:9" ht="15">
      <c r="A136" s="548"/>
      <c r="B136" s="87"/>
      <c r="C136" s="87"/>
      <c r="D136" s="87"/>
      <c r="E136" s="87"/>
      <c r="F136" s="87"/>
      <c r="G136" s="87"/>
      <c r="H136" s="87"/>
      <c r="I136" s="87"/>
    </row>
    <row r="137" spans="1:9" ht="15">
      <c r="A137" s="548"/>
      <c r="B137" s="87"/>
      <c r="C137" s="87"/>
      <c r="D137" s="87"/>
      <c r="E137" s="87"/>
      <c r="F137" s="87"/>
      <c r="G137" s="87"/>
      <c r="H137" s="87"/>
      <c r="I137" s="87"/>
    </row>
    <row r="138" spans="1:9" ht="15">
      <c r="A138" s="548"/>
      <c r="B138" s="87"/>
      <c r="C138" s="87"/>
      <c r="D138" s="87"/>
      <c r="E138" s="87"/>
      <c r="F138" s="87"/>
      <c r="G138" s="87"/>
      <c r="H138" s="87"/>
      <c r="I138" s="87"/>
    </row>
    <row r="139" spans="1:9" ht="15">
      <c r="A139" s="548"/>
      <c r="B139" s="87"/>
      <c r="C139" s="87"/>
      <c r="D139" s="87"/>
      <c r="E139" s="87"/>
      <c r="F139" s="87"/>
      <c r="G139" s="87"/>
      <c r="H139" s="87"/>
      <c r="I139" s="87"/>
    </row>
    <row r="140" spans="1:9" ht="15">
      <c r="A140" s="548"/>
      <c r="B140" s="87"/>
      <c r="C140" s="87"/>
      <c r="D140" s="87"/>
      <c r="E140" s="87"/>
      <c r="F140" s="87"/>
      <c r="G140" s="87"/>
      <c r="H140" s="87"/>
      <c r="I140" s="87"/>
    </row>
    <row r="141" spans="1:9" ht="15">
      <c r="A141" s="548"/>
      <c r="B141" s="87"/>
      <c r="C141" s="87"/>
      <c r="D141" s="87"/>
      <c r="E141" s="87"/>
      <c r="F141" s="87"/>
      <c r="G141" s="87"/>
      <c r="H141" s="87"/>
      <c r="I141" s="87"/>
    </row>
    <row r="142" spans="1:9" ht="15">
      <c r="A142" s="548"/>
      <c r="B142" s="87"/>
      <c r="C142" s="87"/>
      <c r="D142" s="87"/>
      <c r="E142" s="87"/>
      <c r="F142" s="87"/>
      <c r="G142" s="87"/>
      <c r="H142" s="87"/>
      <c r="I142" s="87"/>
    </row>
    <row r="143" spans="1:9" ht="15">
      <c r="A143" s="548"/>
      <c r="B143" s="87"/>
      <c r="C143" s="87"/>
      <c r="D143" s="87"/>
      <c r="E143" s="87"/>
      <c r="F143" s="87"/>
      <c r="G143" s="87"/>
      <c r="H143" s="87"/>
      <c r="I143" s="87"/>
    </row>
    <row r="144" spans="1:9" ht="15">
      <c r="A144" s="548"/>
      <c r="B144" s="87"/>
      <c r="C144" s="87"/>
      <c r="D144" s="87"/>
      <c r="E144" s="87"/>
      <c r="F144" s="87"/>
      <c r="G144" s="87"/>
      <c r="H144" s="87"/>
      <c r="I144" s="87"/>
    </row>
    <row r="145" spans="1:9" ht="15">
      <c r="A145" s="548"/>
      <c r="B145" s="87"/>
      <c r="C145" s="87"/>
      <c r="D145" s="87"/>
      <c r="E145" s="87"/>
      <c r="F145" s="87"/>
      <c r="G145" s="87"/>
      <c r="H145" s="87"/>
      <c r="I145" s="87"/>
    </row>
    <row r="146" spans="1:9" ht="15">
      <c r="A146" s="548"/>
      <c r="B146" s="87"/>
      <c r="C146" s="87"/>
      <c r="D146" s="87"/>
      <c r="E146" s="87"/>
      <c r="F146" s="87"/>
      <c r="G146" s="87"/>
      <c r="H146" s="87"/>
      <c r="I146" s="87"/>
    </row>
    <row r="147" spans="1:9" ht="15">
      <c r="A147" s="548"/>
      <c r="B147" s="87"/>
      <c r="C147" s="87"/>
      <c r="D147" s="87"/>
      <c r="E147" s="87"/>
      <c r="F147" s="87"/>
      <c r="G147" s="87"/>
      <c r="H147" s="87"/>
      <c r="I147" s="87"/>
    </row>
    <row r="148" spans="1:9" ht="15">
      <c r="A148" s="548"/>
      <c r="B148" s="87"/>
      <c r="C148" s="87"/>
      <c r="D148" s="87"/>
      <c r="E148" s="87"/>
      <c r="F148" s="87"/>
      <c r="G148" s="87"/>
      <c r="H148" s="87"/>
      <c r="I148" s="87"/>
    </row>
    <row r="149" spans="1:9" ht="15">
      <c r="A149" s="548"/>
      <c r="B149" s="87"/>
      <c r="C149" s="87"/>
      <c r="D149" s="87"/>
      <c r="E149" s="87"/>
      <c r="F149" s="87"/>
      <c r="G149" s="87"/>
      <c r="H149" s="87"/>
      <c r="I149" s="87"/>
    </row>
    <row r="150" spans="1:9" ht="15">
      <c r="A150" s="548"/>
      <c r="B150" s="87"/>
      <c r="C150" s="87"/>
      <c r="D150" s="87"/>
      <c r="E150" s="87"/>
      <c r="F150" s="87"/>
      <c r="G150" s="87"/>
      <c r="H150" s="87"/>
      <c r="I150" s="87"/>
    </row>
    <row r="151" spans="1:9" ht="15">
      <c r="A151" s="548"/>
      <c r="B151" s="87"/>
      <c r="C151" s="87"/>
      <c r="D151" s="87"/>
      <c r="E151" s="87"/>
      <c r="F151" s="87"/>
      <c r="G151" s="87"/>
      <c r="H151" s="87"/>
      <c r="I151" s="87"/>
    </row>
    <row r="152" spans="1:9" ht="15">
      <c r="A152" s="548"/>
      <c r="B152" s="87"/>
      <c r="C152" s="87"/>
      <c r="D152" s="87"/>
      <c r="E152" s="87"/>
      <c r="F152" s="87"/>
      <c r="G152" s="87"/>
      <c r="H152" s="87"/>
      <c r="I152" s="87"/>
    </row>
    <row r="153" spans="1:9" ht="15">
      <c r="A153" s="548"/>
      <c r="B153" s="87"/>
      <c r="C153" s="87"/>
      <c r="D153" s="87"/>
      <c r="E153" s="87"/>
      <c r="F153" s="87"/>
      <c r="G153" s="87"/>
      <c r="H153" s="87"/>
      <c r="I153" s="87"/>
    </row>
  </sheetData>
  <sheetProtection/>
  <mergeCells count="11">
    <mergeCell ref="F109:G109"/>
    <mergeCell ref="F110:G110"/>
    <mergeCell ref="F108:G108"/>
    <mergeCell ref="A1:I1"/>
    <mergeCell ref="A7:B7"/>
    <mergeCell ref="A8:B8"/>
    <mergeCell ref="A4:I4"/>
    <mergeCell ref="A2:I2"/>
    <mergeCell ref="A3:I3"/>
    <mergeCell ref="A5:I5"/>
    <mergeCell ref="A6:I6"/>
  </mergeCells>
  <printOptions/>
  <pageMargins left="0.2755905511811024" right="0.2755905511811024" top="0.5118110236220472" bottom="0.1968503937007874" header="0.31496062992125984" footer="0.15748031496062992"/>
  <pageSetup fitToHeight="0" fitToWidth="1" horizontalDpi="600" verticalDpi="600" orientation="landscape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6.140625" style="91" customWidth="1"/>
    <col min="2" max="2" width="39.57421875" style="91" bestFit="1" customWidth="1"/>
    <col min="3" max="3" width="15.7109375" style="91" customWidth="1"/>
    <col min="4" max="4" width="13.7109375" style="91" customWidth="1"/>
    <col min="5" max="5" width="14.8515625" style="91" customWidth="1"/>
    <col min="6" max="7" width="13.7109375" style="91" customWidth="1"/>
    <col min="8" max="8" width="16.00390625" style="91" customWidth="1"/>
    <col min="9" max="16384" width="11.421875" style="91" customWidth="1"/>
  </cols>
  <sheetData>
    <row r="1" spans="1:8" s="110" customFormat="1" ht="15">
      <c r="A1" s="671" t="s">
        <v>168</v>
      </c>
      <c r="B1" s="671"/>
      <c r="C1" s="671"/>
      <c r="D1" s="671"/>
      <c r="E1" s="671"/>
      <c r="F1" s="671"/>
      <c r="G1" s="671"/>
      <c r="H1" s="671"/>
    </row>
    <row r="2" spans="1:8" s="111" customFormat="1" ht="15.75">
      <c r="A2" s="671" t="s">
        <v>156</v>
      </c>
      <c r="B2" s="671"/>
      <c r="C2" s="671"/>
      <c r="D2" s="671"/>
      <c r="E2" s="671"/>
      <c r="F2" s="671"/>
      <c r="G2" s="671"/>
      <c r="H2" s="671"/>
    </row>
    <row r="3" spans="1:8" s="111" customFormat="1" ht="15.75">
      <c r="A3" s="671" t="s">
        <v>372</v>
      </c>
      <c r="B3" s="671"/>
      <c r="C3" s="671"/>
      <c r="D3" s="671"/>
      <c r="E3" s="671"/>
      <c r="F3" s="671"/>
      <c r="G3" s="671"/>
      <c r="H3" s="671"/>
    </row>
    <row r="4" spans="1:9" s="111" customFormat="1" ht="15.75">
      <c r="A4" s="671" t="s">
        <v>656</v>
      </c>
      <c r="B4" s="671"/>
      <c r="C4" s="671"/>
      <c r="D4" s="671"/>
      <c r="E4" s="671"/>
      <c r="F4" s="671"/>
      <c r="G4" s="671"/>
      <c r="H4" s="671"/>
      <c r="I4" s="492"/>
    </row>
    <row r="5" spans="1:8" s="111" customFormat="1" ht="15.75">
      <c r="A5" s="671" t="s">
        <v>463</v>
      </c>
      <c r="B5" s="671"/>
      <c r="C5" s="671"/>
      <c r="D5" s="671"/>
      <c r="E5" s="671"/>
      <c r="F5" s="671"/>
      <c r="G5" s="671"/>
      <c r="H5" s="671"/>
    </row>
    <row r="6" spans="1:8" s="112" customFormat="1" ht="15.75" thickBot="1">
      <c r="A6" s="672" t="s">
        <v>121</v>
      </c>
      <c r="B6" s="672"/>
      <c r="C6" s="672"/>
      <c r="D6" s="672"/>
      <c r="E6" s="672"/>
      <c r="F6" s="672"/>
      <c r="G6" s="672"/>
      <c r="H6" s="672"/>
    </row>
    <row r="7" spans="1:8" s="158" customFormat="1" ht="53.25" customHeight="1">
      <c r="A7" s="703" t="s">
        <v>113</v>
      </c>
      <c r="B7" s="704"/>
      <c r="C7" s="126" t="s">
        <v>240</v>
      </c>
      <c r="D7" s="157" t="s">
        <v>158</v>
      </c>
      <c r="E7" s="549" t="s">
        <v>241</v>
      </c>
      <c r="F7" s="183" t="s">
        <v>355</v>
      </c>
      <c r="G7" s="183" t="s">
        <v>356</v>
      </c>
      <c r="H7" s="126" t="s">
        <v>367</v>
      </c>
    </row>
    <row r="8" spans="1:8" s="159" customFormat="1" ht="13.5" thickBot="1">
      <c r="A8" s="718"/>
      <c r="B8" s="719"/>
      <c r="C8" s="128" t="s">
        <v>215</v>
      </c>
      <c r="D8" s="127" t="s">
        <v>216</v>
      </c>
      <c r="E8" s="127" t="s">
        <v>160</v>
      </c>
      <c r="F8" s="184" t="s">
        <v>217</v>
      </c>
      <c r="G8" s="184" t="s">
        <v>218</v>
      </c>
      <c r="H8" s="127" t="s">
        <v>366</v>
      </c>
    </row>
    <row r="9" spans="1:10" s="436" customFormat="1" ht="30" customHeight="1">
      <c r="A9" s="160"/>
      <c r="B9" s="135" t="s">
        <v>373</v>
      </c>
      <c r="C9" s="440">
        <v>63718494.26</v>
      </c>
      <c r="D9" s="440">
        <v>0</v>
      </c>
      <c r="E9" s="440">
        <v>63718494.26</v>
      </c>
      <c r="F9" s="440">
        <v>15657190.250000002</v>
      </c>
      <c r="G9" s="440">
        <v>14433742</v>
      </c>
      <c r="H9" s="440">
        <f>+E9-F9</f>
        <v>48061304.01</v>
      </c>
      <c r="I9" s="598"/>
      <c r="J9" s="598"/>
    </row>
    <row r="10" spans="1:10" s="436" customFormat="1" ht="30" customHeight="1">
      <c r="A10" s="160"/>
      <c r="B10" s="135"/>
      <c r="C10" s="440"/>
      <c r="D10" s="440"/>
      <c r="E10" s="440"/>
      <c r="F10" s="440"/>
      <c r="G10" s="440"/>
      <c r="H10" s="440"/>
      <c r="I10" s="598"/>
      <c r="J10" s="598"/>
    </row>
    <row r="11" spans="1:10" s="436" customFormat="1" ht="30" customHeight="1">
      <c r="A11" s="160"/>
      <c r="B11" s="135" t="s">
        <v>374</v>
      </c>
      <c r="C11" s="440">
        <v>100964148.17</v>
      </c>
      <c r="D11" s="440">
        <v>0</v>
      </c>
      <c r="E11" s="440">
        <v>100964148.17</v>
      </c>
      <c r="F11" s="440">
        <v>669602</v>
      </c>
      <c r="G11" s="440">
        <v>669602</v>
      </c>
      <c r="H11" s="440">
        <f>+E11-F11</f>
        <v>100294546.17</v>
      </c>
      <c r="I11" s="598"/>
      <c r="J11" s="598"/>
    </row>
    <row r="12" spans="1:10" s="436" customFormat="1" ht="30" customHeight="1">
      <c r="A12" s="160"/>
      <c r="B12" s="135"/>
      <c r="C12" s="440"/>
      <c r="D12" s="440"/>
      <c r="E12" s="440"/>
      <c r="F12" s="440"/>
      <c r="G12" s="440"/>
      <c r="H12" s="440"/>
      <c r="I12" s="598"/>
      <c r="J12" s="598"/>
    </row>
    <row r="13" spans="1:8" s="436" customFormat="1" ht="30" customHeight="1">
      <c r="A13" s="160"/>
      <c r="B13" s="135" t="s">
        <v>375</v>
      </c>
      <c r="C13" s="440">
        <v>0</v>
      </c>
      <c r="D13" s="440">
        <v>0</v>
      </c>
      <c r="E13" s="440">
        <f>+C13+D13</f>
        <v>0</v>
      </c>
      <c r="F13" s="440">
        <v>0</v>
      </c>
      <c r="G13" s="440">
        <v>0</v>
      </c>
      <c r="H13" s="440">
        <f>+E13-F13</f>
        <v>0</v>
      </c>
    </row>
    <row r="14" spans="1:8" s="436" customFormat="1" ht="30" customHeight="1">
      <c r="A14" s="160"/>
      <c r="B14" s="135"/>
      <c r="C14" s="440"/>
      <c r="D14" s="440"/>
      <c r="E14" s="440"/>
      <c r="F14" s="440"/>
      <c r="G14" s="440"/>
      <c r="H14" s="440"/>
    </row>
    <row r="15" spans="1:8" s="436" customFormat="1" ht="30" customHeight="1">
      <c r="A15" s="160"/>
      <c r="B15" s="135"/>
      <c r="C15" s="440"/>
      <c r="D15" s="440"/>
      <c r="E15" s="440"/>
      <c r="F15" s="440"/>
      <c r="G15" s="440"/>
      <c r="H15" s="440"/>
    </row>
    <row r="16" spans="1:8" s="436" customFormat="1" ht="30" customHeight="1">
      <c r="A16" s="160"/>
      <c r="B16" s="135"/>
      <c r="C16" s="440"/>
      <c r="D16" s="440"/>
      <c r="E16" s="440"/>
      <c r="F16" s="440"/>
      <c r="G16" s="440"/>
      <c r="H16" s="440"/>
    </row>
    <row r="17" spans="1:8" s="436" customFormat="1" ht="30" customHeight="1" thickBot="1">
      <c r="A17" s="161"/>
      <c r="B17" s="137"/>
      <c r="C17" s="443"/>
      <c r="D17" s="443"/>
      <c r="E17" s="443"/>
      <c r="F17" s="443"/>
      <c r="G17" s="443"/>
      <c r="H17" s="443"/>
    </row>
    <row r="18" spans="1:8" s="436" customFormat="1" ht="30" customHeight="1" thickBot="1">
      <c r="A18" s="155"/>
      <c r="B18" s="156" t="s">
        <v>165</v>
      </c>
      <c r="C18" s="443">
        <f aca="true" t="shared" si="0" ref="C18:H18">SUM(C9:C17)</f>
        <v>164682642.43</v>
      </c>
      <c r="D18" s="443">
        <f t="shared" si="0"/>
        <v>0</v>
      </c>
      <c r="E18" s="443">
        <f t="shared" si="0"/>
        <v>164682642.43</v>
      </c>
      <c r="F18" s="599">
        <f t="shared" si="0"/>
        <v>16326792.250000002</v>
      </c>
      <c r="G18" s="599">
        <f t="shared" si="0"/>
        <v>15103344</v>
      </c>
      <c r="H18" s="599">
        <f t="shared" si="0"/>
        <v>148355850.18</v>
      </c>
    </row>
    <row r="19" spans="3:8" s="436" customFormat="1" ht="12.75">
      <c r="C19" s="444" t="s">
        <v>169</v>
      </c>
      <c r="D19" s="444" t="s">
        <v>169</v>
      </c>
      <c r="E19" s="444" t="s">
        <v>169</v>
      </c>
      <c r="F19" s="444" t="s">
        <v>169</v>
      </c>
      <c r="G19" s="444" t="s">
        <v>169</v>
      </c>
      <c r="H19" s="444" t="s">
        <v>169</v>
      </c>
    </row>
    <row r="20" spans="3:9" ht="15">
      <c r="C20" s="564"/>
      <c r="D20" s="564"/>
      <c r="E20" s="564"/>
      <c r="F20" s="564"/>
      <c r="G20" s="564"/>
      <c r="H20" s="564" t="s">
        <v>169</v>
      </c>
      <c r="I20" s="564"/>
    </row>
    <row r="21" spans="3:9" ht="15">
      <c r="C21" s="564"/>
      <c r="D21" s="564"/>
      <c r="E21" s="564"/>
      <c r="F21" s="564"/>
      <c r="G21" s="564"/>
      <c r="H21" s="564"/>
      <c r="I21" s="564"/>
    </row>
    <row r="23" spans="2:8" ht="15">
      <c r="B23" s="4" t="s">
        <v>695</v>
      </c>
      <c r="C23" s="4"/>
      <c r="D23" s="4"/>
      <c r="E23" s="4"/>
      <c r="F23" s="659" t="s">
        <v>667</v>
      </c>
      <c r="G23" s="659"/>
      <c r="H23" s="659"/>
    </row>
    <row r="24" spans="2:8" ht="15">
      <c r="B24" s="613" t="s">
        <v>662</v>
      </c>
      <c r="C24" s="4"/>
      <c r="D24" s="4"/>
      <c r="E24" s="4"/>
      <c r="F24" s="660" t="s">
        <v>673</v>
      </c>
      <c r="G24" s="660"/>
      <c r="H24" s="660"/>
    </row>
    <row r="25" spans="2:8" ht="15">
      <c r="B25" s="613" t="s">
        <v>672</v>
      </c>
      <c r="C25" s="4"/>
      <c r="D25" s="4"/>
      <c r="E25" s="4"/>
      <c r="F25" s="660" t="s">
        <v>677</v>
      </c>
      <c r="G25" s="660"/>
      <c r="H25" s="660"/>
    </row>
  </sheetData>
  <sheetProtection/>
  <mergeCells count="11">
    <mergeCell ref="A4:H4"/>
    <mergeCell ref="F23:H23"/>
    <mergeCell ref="F24:H24"/>
    <mergeCell ref="F25:H25"/>
    <mergeCell ref="A7:B7"/>
    <mergeCell ref="A8:B8"/>
    <mergeCell ref="A1:H1"/>
    <mergeCell ref="A2:H2"/>
    <mergeCell ref="A3:H3"/>
    <mergeCell ref="A5:H5"/>
    <mergeCell ref="A6:H6"/>
  </mergeCell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6"/>
  <sheetViews>
    <sheetView view="pageBreakPreview" zoomScaleSheetLayoutView="100" zoomScalePageLayoutView="0" workbookViewId="0" topLeftCell="A10">
      <selection activeCell="A30" sqref="A30"/>
    </sheetView>
  </sheetViews>
  <sheetFormatPr defaultColWidth="11.421875" defaultRowHeight="15"/>
  <cols>
    <col min="1" max="1" width="7.7109375" style="91" customWidth="1"/>
    <col min="2" max="2" width="45.7109375" style="91" customWidth="1"/>
    <col min="3" max="3" width="15.00390625" style="91" customWidth="1"/>
    <col min="4" max="4" width="13.7109375" style="91" customWidth="1"/>
    <col min="5" max="5" width="15.421875" style="91" customWidth="1"/>
    <col min="6" max="7" width="13.7109375" style="91" customWidth="1"/>
    <col min="8" max="8" width="15.421875" style="91" customWidth="1"/>
    <col min="9" max="9" width="18.421875" style="91" customWidth="1"/>
    <col min="10" max="11" width="18.421875" style="604" customWidth="1"/>
    <col min="12" max="16384" width="11.421875" style="91" customWidth="1"/>
  </cols>
  <sheetData>
    <row r="1" spans="1:11" s="110" customFormat="1" ht="15">
      <c r="A1" s="671" t="s">
        <v>168</v>
      </c>
      <c r="B1" s="671"/>
      <c r="C1" s="671"/>
      <c r="D1" s="671"/>
      <c r="E1" s="671"/>
      <c r="F1" s="671"/>
      <c r="G1" s="671"/>
      <c r="H1" s="671"/>
      <c r="J1" s="600"/>
      <c r="K1" s="600"/>
    </row>
    <row r="2" spans="1:11" s="111" customFormat="1" ht="15.75">
      <c r="A2" s="671" t="s">
        <v>156</v>
      </c>
      <c r="B2" s="671"/>
      <c r="C2" s="671"/>
      <c r="D2" s="671"/>
      <c r="E2" s="671"/>
      <c r="F2" s="671"/>
      <c r="G2" s="671"/>
      <c r="H2" s="671"/>
      <c r="J2" s="601"/>
      <c r="K2" s="601"/>
    </row>
    <row r="3" spans="1:11" s="111" customFormat="1" ht="15.75">
      <c r="A3" s="671" t="s">
        <v>378</v>
      </c>
      <c r="B3" s="671"/>
      <c r="C3" s="671"/>
      <c r="D3" s="671"/>
      <c r="E3" s="671"/>
      <c r="F3" s="671"/>
      <c r="G3" s="671"/>
      <c r="H3" s="671"/>
      <c r="J3" s="601"/>
      <c r="K3" s="601"/>
    </row>
    <row r="4" spans="1:11" s="111" customFormat="1" ht="15.75">
      <c r="A4" s="723" t="s">
        <v>656</v>
      </c>
      <c r="B4" s="723"/>
      <c r="C4" s="723"/>
      <c r="D4" s="723"/>
      <c r="E4" s="723"/>
      <c r="F4" s="723"/>
      <c r="G4" s="723"/>
      <c r="H4" s="723"/>
      <c r="J4" s="601"/>
      <c r="K4" s="601"/>
    </row>
    <row r="5" spans="1:11" s="111" customFormat="1" ht="15.75">
      <c r="A5" s="671" t="s">
        <v>463</v>
      </c>
      <c r="B5" s="671"/>
      <c r="C5" s="671"/>
      <c r="D5" s="671"/>
      <c r="E5" s="671"/>
      <c r="F5" s="671"/>
      <c r="G5" s="671"/>
      <c r="H5" s="671"/>
      <c r="J5" s="601"/>
      <c r="K5" s="601"/>
    </row>
    <row r="6" spans="1:11" s="112" customFormat="1" ht="15.75" thickBot="1">
      <c r="A6" s="672" t="s">
        <v>121</v>
      </c>
      <c r="B6" s="672"/>
      <c r="C6" s="672"/>
      <c r="D6" s="672"/>
      <c r="E6" s="672"/>
      <c r="F6" s="672"/>
      <c r="G6" s="672"/>
      <c r="H6" s="672"/>
      <c r="J6" s="602"/>
      <c r="K6" s="602"/>
    </row>
    <row r="7" spans="1:11" s="158" customFormat="1" ht="53.25" customHeight="1">
      <c r="A7" s="703" t="s">
        <v>378</v>
      </c>
      <c r="B7" s="704"/>
      <c r="C7" s="126" t="s">
        <v>240</v>
      </c>
      <c r="D7" s="157" t="s">
        <v>158</v>
      </c>
      <c r="E7" s="549" t="s">
        <v>241</v>
      </c>
      <c r="F7" s="183" t="s">
        <v>355</v>
      </c>
      <c r="G7" s="183" t="s">
        <v>356</v>
      </c>
      <c r="H7" s="126" t="s">
        <v>367</v>
      </c>
      <c r="J7" s="603"/>
      <c r="K7" s="603"/>
    </row>
    <row r="8" spans="1:11" s="159" customFormat="1" ht="13.5" thickBot="1">
      <c r="A8" s="718"/>
      <c r="B8" s="719"/>
      <c r="C8" s="128" t="s">
        <v>215</v>
      </c>
      <c r="D8" s="127" t="s">
        <v>216</v>
      </c>
      <c r="E8" s="127" t="s">
        <v>160</v>
      </c>
      <c r="F8" s="184" t="s">
        <v>217</v>
      </c>
      <c r="G8" s="184" t="s">
        <v>218</v>
      </c>
      <c r="H8" s="127" t="s">
        <v>366</v>
      </c>
      <c r="J8" s="603"/>
      <c r="K8" s="603"/>
    </row>
    <row r="9" spans="1:9" ht="30" customHeight="1">
      <c r="A9" s="160"/>
      <c r="B9" s="135" t="s">
        <v>607</v>
      </c>
      <c r="C9" s="416">
        <f>8229049.73+104462.41+2.27</f>
        <v>8333514.41</v>
      </c>
      <c r="D9" s="416">
        <v>0</v>
      </c>
      <c r="E9" s="416">
        <f aca="true" t="shared" si="0" ref="E9:E19">+C9+D9</f>
        <v>8333514.41</v>
      </c>
      <c r="F9" s="416">
        <v>2005587</v>
      </c>
      <c r="G9" s="416">
        <v>1864339</v>
      </c>
      <c r="H9" s="416">
        <f aca="true" t="shared" si="1" ref="H9:H19">+E9-F9</f>
        <v>6327927.41</v>
      </c>
      <c r="I9" s="604"/>
    </row>
    <row r="10" spans="1:9" ht="30" customHeight="1">
      <c r="A10" s="160"/>
      <c r="B10" s="135" t="s">
        <v>608</v>
      </c>
      <c r="C10" s="416">
        <f>16592335.15+358156.87</f>
        <v>16950492.02</v>
      </c>
      <c r="D10" s="416">
        <v>0</v>
      </c>
      <c r="E10" s="416">
        <f t="shared" si="0"/>
        <v>16950492.02</v>
      </c>
      <c r="F10" s="416">
        <v>4114241</v>
      </c>
      <c r="G10" s="416">
        <v>3766011</v>
      </c>
      <c r="H10" s="416">
        <f t="shared" si="1"/>
        <v>12836251.02</v>
      </c>
      <c r="I10" s="604"/>
    </row>
    <row r="11" spans="1:9" ht="30" customHeight="1">
      <c r="A11" s="160"/>
      <c r="B11" s="135" t="s">
        <v>609</v>
      </c>
      <c r="C11" s="416">
        <f>3106176.43+14923.22</f>
        <v>3121099.6500000004</v>
      </c>
      <c r="D11" s="416">
        <v>0</v>
      </c>
      <c r="E11" s="416">
        <f t="shared" si="0"/>
        <v>3121099.6500000004</v>
      </c>
      <c r="F11" s="416">
        <v>802420</v>
      </c>
      <c r="G11" s="416">
        <v>765361</v>
      </c>
      <c r="H11" s="416">
        <f t="shared" si="1"/>
        <v>2318679.6500000004</v>
      </c>
      <c r="I11" s="604"/>
    </row>
    <row r="12" spans="1:9" ht="30" customHeight="1">
      <c r="A12" s="160"/>
      <c r="B12" s="135" t="s">
        <v>610</v>
      </c>
      <c r="C12" s="416">
        <f>7838662.13+222615.41</f>
        <v>8061277.54</v>
      </c>
      <c r="D12" s="416">
        <v>0</v>
      </c>
      <c r="E12" s="416">
        <f t="shared" si="0"/>
        <v>8061277.54</v>
      </c>
      <c r="F12" s="416">
        <v>1976694</v>
      </c>
      <c r="G12" s="416">
        <v>1788019</v>
      </c>
      <c r="H12" s="416">
        <f t="shared" si="1"/>
        <v>6084583.54</v>
      </c>
      <c r="I12" s="604"/>
    </row>
    <row r="13" spans="1:9" ht="30" customHeight="1">
      <c r="A13" s="160"/>
      <c r="B13" s="135" t="s">
        <v>611</v>
      </c>
      <c r="C13" s="416">
        <f>20900412.04+625440.65</f>
        <v>21525852.689999998</v>
      </c>
      <c r="D13" s="416">
        <v>0</v>
      </c>
      <c r="E13" s="416">
        <f t="shared" si="0"/>
        <v>21525852.689999998</v>
      </c>
      <c r="F13" s="416">
        <v>5058215</v>
      </c>
      <c r="G13" s="416">
        <v>4617371</v>
      </c>
      <c r="H13" s="416">
        <f t="shared" si="1"/>
        <v>16467637.689999998</v>
      </c>
      <c r="I13" s="604"/>
    </row>
    <row r="14" spans="1:9" ht="30" customHeight="1">
      <c r="A14" s="160"/>
      <c r="B14" s="135" t="s">
        <v>612</v>
      </c>
      <c r="C14" s="416">
        <f>1018171.94+59692.81</f>
        <v>1077864.75</v>
      </c>
      <c r="D14" s="416">
        <v>0</v>
      </c>
      <c r="E14" s="416">
        <f t="shared" si="0"/>
        <v>1077864.75</v>
      </c>
      <c r="F14" s="416">
        <v>307101</v>
      </c>
      <c r="G14" s="416">
        <v>284345</v>
      </c>
      <c r="H14" s="416">
        <f t="shared" si="1"/>
        <v>770763.75</v>
      </c>
      <c r="I14" s="604"/>
    </row>
    <row r="15" spans="1:9" ht="30" customHeight="1">
      <c r="A15" s="160"/>
      <c r="B15" s="135" t="s">
        <v>613</v>
      </c>
      <c r="C15" s="416">
        <v>148900.25</v>
      </c>
      <c r="D15" s="416">
        <v>0</v>
      </c>
      <c r="E15" s="416">
        <f t="shared" si="0"/>
        <v>148900.25</v>
      </c>
      <c r="F15" s="416">
        <v>31720</v>
      </c>
      <c r="G15" s="416">
        <v>31720</v>
      </c>
      <c r="H15" s="416">
        <f t="shared" si="1"/>
        <v>117180.25</v>
      </c>
      <c r="I15" s="604"/>
    </row>
    <row r="16" spans="1:9" ht="30" customHeight="1">
      <c r="A16" s="160"/>
      <c r="B16" s="135" t="s">
        <v>614</v>
      </c>
      <c r="C16" s="416">
        <f>1506614.9+831.29</f>
        <v>1507446.19</v>
      </c>
      <c r="D16" s="416">
        <v>0</v>
      </c>
      <c r="E16" s="416">
        <f t="shared" si="0"/>
        <v>1507446.19</v>
      </c>
      <c r="F16" s="416">
        <v>34562</v>
      </c>
      <c r="G16" s="416">
        <v>34562</v>
      </c>
      <c r="H16" s="416">
        <f t="shared" si="1"/>
        <v>1472884.19</v>
      </c>
      <c r="I16" s="604"/>
    </row>
    <row r="17" spans="1:9" ht="30" customHeight="1">
      <c r="A17" s="160"/>
      <c r="B17" s="135" t="s">
        <v>615</v>
      </c>
      <c r="C17" s="416">
        <v>906877.9000000001</v>
      </c>
      <c r="D17" s="416">
        <v>0</v>
      </c>
      <c r="E17" s="416">
        <f t="shared" si="0"/>
        <v>906877.9000000001</v>
      </c>
      <c r="F17" s="416">
        <v>188179</v>
      </c>
      <c r="G17" s="416">
        <v>177854</v>
      </c>
      <c r="H17" s="416">
        <f t="shared" si="1"/>
        <v>718698.9000000001</v>
      </c>
      <c r="I17" s="604"/>
    </row>
    <row r="18" spans="1:9" ht="30" customHeight="1">
      <c r="A18" s="160"/>
      <c r="B18" s="135" t="s">
        <v>616</v>
      </c>
      <c r="C18" s="416">
        <f>1284256.86+14923.24</f>
        <v>1299180.1</v>
      </c>
      <c r="D18" s="416">
        <v>0</v>
      </c>
      <c r="E18" s="416">
        <f t="shared" si="0"/>
        <v>1299180.1</v>
      </c>
      <c r="F18" s="416">
        <v>298221</v>
      </c>
      <c r="G18" s="416">
        <v>263910</v>
      </c>
      <c r="H18" s="416">
        <f t="shared" si="1"/>
        <v>1000959.1000000001</v>
      </c>
      <c r="I18" s="604"/>
    </row>
    <row r="19" spans="1:9" ht="30" customHeight="1">
      <c r="A19" s="160"/>
      <c r="B19" s="135" t="s">
        <v>617</v>
      </c>
      <c r="C19" s="416">
        <f>2187036.93+99563100</f>
        <v>101750136.93</v>
      </c>
      <c r="D19" s="416">
        <v>0</v>
      </c>
      <c r="E19" s="416">
        <f t="shared" si="0"/>
        <v>101750136.93</v>
      </c>
      <c r="F19" s="416">
        <v>1509853</v>
      </c>
      <c r="G19" s="416">
        <v>1509853</v>
      </c>
      <c r="H19" s="416">
        <f t="shared" si="1"/>
        <v>100240283.93</v>
      </c>
      <c r="I19" s="604"/>
    </row>
    <row r="20" spans="1:9" ht="30" customHeight="1" thickBot="1">
      <c r="A20" s="161"/>
      <c r="B20" s="137"/>
      <c r="C20" s="418"/>
      <c r="D20" s="418"/>
      <c r="E20" s="418"/>
      <c r="F20" s="418"/>
      <c r="G20" s="418" t="s">
        <v>169</v>
      </c>
      <c r="H20" s="418"/>
      <c r="I20" s="604"/>
    </row>
    <row r="21" spans="1:9" ht="30" customHeight="1" thickBot="1">
      <c r="A21" s="155"/>
      <c r="B21" s="156" t="s">
        <v>165</v>
      </c>
      <c r="C21" s="418">
        <f>SUM(C9:C20)</f>
        <v>164682642.43</v>
      </c>
      <c r="D21" s="418">
        <f>SUM(D9:D20)</f>
        <v>0</v>
      </c>
      <c r="E21" s="493">
        <f>+C21+D21</f>
        <v>164682642.43</v>
      </c>
      <c r="F21" s="560">
        <f>SUM(F9:F20)-1</f>
        <v>16326792</v>
      </c>
      <c r="G21" s="560">
        <f>SUM(G9:G20)-1</f>
        <v>15103344</v>
      </c>
      <c r="H21" s="605">
        <f>+E21-F21</f>
        <v>148355850.43</v>
      </c>
      <c r="I21" s="604"/>
    </row>
    <row r="22" spans="3:9" ht="15">
      <c r="C22" s="494"/>
      <c r="D22" s="494"/>
      <c r="E22" s="494"/>
      <c r="F22" s="494"/>
      <c r="G22" s="494"/>
      <c r="H22" s="494"/>
      <c r="I22" s="604"/>
    </row>
    <row r="23" spans="3:8" ht="15">
      <c r="C23" s="494"/>
      <c r="D23" s="494"/>
      <c r="E23" s="494"/>
      <c r="F23" s="494"/>
      <c r="G23" s="495" t="s">
        <v>696</v>
      </c>
      <c r="H23" s="494"/>
    </row>
    <row r="24" spans="3:8" ht="15">
      <c r="C24" s="494"/>
      <c r="D24" s="494"/>
      <c r="E24" s="494"/>
      <c r="F24" s="494"/>
      <c r="G24" s="494"/>
      <c r="H24" s="494"/>
    </row>
    <row r="25" spans="2:8" ht="15">
      <c r="B25" s="4" t="s">
        <v>700</v>
      </c>
      <c r="C25" s="4"/>
      <c r="D25" s="4"/>
      <c r="E25" s="4"/>
      <c r="F25" s="659" t="s">
        <v>667</v>
      </c>
      <c r="G25" s="659"/>
      <c r="H25" s="659"/>
    </row>
    <row r="26" spans="1:8" ht="15">
      <c r="A26" s="616"/>
      <c r="B26" s="613" t="s">
        <v>662</v>
      </c>
      <c r="C26" s="4"/>
      <c r="D26" s="4"/>
      <c r="E26" s="4"/>
      <c r="F26" s="660" t="s">
        <v>673</v>
      </c>
      <c r="G26" s="660"/>
      <c r="H26" s="660"/>
    </row>
    <row r="27" spans="2:8" ht="15">
      <c r="B27" s="613" t="s">
        <v>672</v>
      </c>
      <c r="C27" s="4"/>
      <c r="D27" s="4"/>
      <c r="E27" s="4"/>
      <c r="F27" s="660" t="s">
        <v>677</v>
      </c>
      <c r="G27" s="660"/>
      <c r="H27" s="660"/>
    </row>
    <row r="32" spans="1:11" s="110" customFormat="1" ht="15">
      <c r="A32" s="671" t="s">
        <v>168</v>
      </c>
      <c r="B32" s="671"/>
      <c r="C32" s="671"/>
      <c r="D32" s="671"/>
      <c r="E32" s="671"/>
      <c r="F32" s="671"/>
      <c r="G32" s="671"/>
      <c r="H32" s="671"/>
      <c r="J32" s="600"/>
      <c r="K32" s="600"/>
    </row>
    <row r="33" spans="1:11" s="111" customFormat="1" ht="15.75">
      <c r="A33" s="671" t="s">
        <v>156</v>
      </c>
      <c r="B33" s="671"/>
      <c r="C33" s="671"/>
      <c r="D33" s="671"/>
      <c r="E33" s="671"/>
      <c r="F33" s="671"/>
      <c r="G33" s="671"/>
      <c r="H33" s="671"/>
      <c r="J33" s="601"/>
      <c r="K33" s="601"/>
    </row>
    <row r="34" spans="1:11" s="111" customFormat="1" ht="15.75">
      <c r="A34" s="671" t="s">
        <v>382</v>
      </c>
      <c r="B34" s="671"/>
      <c r="C34" s="671"/>
      <c r="D34" s="671"/>
      <c r="E34" s="671"/>
      <c r="F34" s="671"/>
      <c r="G34" s="671"/>
      <c r="H34" s="671"/>
      <c r="J34" s="601"/>
      <c r="K34" s="601"/>
    </row>
    <row r="35" spans="1:11" s="111" customFormat="1" ht="15.75">
      <c r="A35" s="723" t="s">
        <v>656</v>
      </c>
      <c r="B35" s="723"/>
      <c r="C35" s="723"/>
      <c r="D35" s="723"/>
      <c r="E35" s="723"/>
      <c r="F35" s="723"/>
      <c r="G35" s="723"/>
      <c r="H35" s="723"/>
      <c r="J35" s="601"/>
      <c r="K35" s="601"/>
    </row>
    <row r="36" spans="1:11" s="111" customFormat="1" ht="15.75">
      <c r="A36" s="671" t="s">
        <v>463</v>
      </c>
      <c r="B36" s="671"/>
      <c r="C36" s="671"/>
      <c r="D36" s="671"/>
      <c r="E36" s="671"/>
      <c r="F36" s="671"/>
      <c r="G36" s="671"/>
      <c r="H36" s="671"/>
      <c r="J36" s="601"/>
      <c r="K36" s="601"/>
    </row>
    <row r="37" spans="1:11" s="112" customFormat="1" ht="15">
      <c r="A37" s="724" t="s">
        <v>121</v>
      </c>
      <c r="B37" s="724"/>
      <c r="C37" s="724"/>
      <c r="D37" s="724"/>
      <c r="E37" s="724"/>
      <c r="F37" s="724"/>
      <c r="G37" s="724"/>
      <c r="H37" s="724"/>
      <c r="J37" s="602"/>
      <c r="K37" s="602"/>
    </row>
    <row r="38" ht="15.75" thickBot="1"/>
    <row r="39" spans="1:11" s="158" customFormat="1" ht="53.25" customHeight="1">
      <c r="A39" s="703" t="s">
        <v>382</v>
      </c>
      <c r="B39" s="704"/>
      <c r="C39" s="126" t="s">
        <v>240</v>
      </c>
      <c r="D39" s="157" t="s">
        <v>158</v>
      </c>
      <c r="E39" s="549" t="s">
        <v>241</v>
      </c>
      <c r="F39" s="183" t="s">
        <v>355</v>
      </c>
      <c r="G39" s="183" t="s">
        <v>356</v>
      </c>
      <c r="H39" s="126" t="s">
        <v>367</v>
      </c>
      <c r="J39" s="603"/>
      <c r="K39" s="603"/>
    </row>
    <row r="40" spans="1:11" s="159" customFormat="1" ht="13.5" thickBot="1">
      <c r="A40" s="718"/>
      <c r="B40" s="719"/>
      <c r="C40" s="128" t="s">
        <v>215</v>
      </c>
      <c r="D40" s="127" t="s">
        <v>216</v>
      </c>
      <c r="E40" s="127" t="s">
        <v>160</v>
      </c>
      <c r="F40" s="184" t="s">
        <v>217</v>
      </c>
      <c r="G40" s="184" t="s">
        <v>218</v>
      </c>
      <c r="H40" s="127" t="s">
        <v>366</v>
      </c>
      <c r="J40" s="603"/>
      <c r="K40" s="603"/>
    </row>
    <row r="41" spans="1:8" ht="30" customHeight="1">
      <c r="A41" s="160"/>
      <c r="B41" s="135"/>
      <c r="C41" s="131"/>
      <c r="D41" s="131"/>
      <c r="E41" s="131"/>
      <c r="F41" s="131"/>
      <c r="G41" s="131"/>
      <c r="H41" s="131"/>
    </row>
    <row r="42" spans="1:8" ht="30" customHeight="1">
      <c r="A42" s="160"/>
      <c r="B42" s="135" t="s">
        <v>417</v>
      </c>
      <c r="C42" s="416">
        <v>0</v>
      </c>
      <c r="D42" s="416">
        <v>0</v>
      </c>
      <c r="E42" s="416">
        <v>0</v>
      </c>
      <c r="F42" s="416">
        <v>0</v>
      </c>
      <c r="G42" s="416">
        <v>0</v>
      </c>
      <c r="H42" s="416">
        <v>0</v>
      </c>
    </row>
    <row r="43" spans="1:8" ht="30" customHeight="1">
      <c r="A43" s="160"/>
      <c r="B43" s="135" t="s">
        <v>383</v>
      </c>
      <c r="C43" s="131"/>
      <c r="D43" s="131"/>
      <c r="E43" s="131"/>
      <c r="F43" s="131"/>
      <c r="G43" s="131"/>
      <c r="H43" s="131"/>
    </row>
    <row r="44" spans="1:8" ht="30" customHeight="1">
      <c r="A44" s="160"/>
      <c r="B44" s="135" t="s">
        <v>384</v>
      </c>
      <c r="C44" s="131"/>
      <c r="D44" s="131"/>
      <c r="E44" s="131"/>
      <c r="F44" s="131"/>
      <c r="G44" s="131"/>
      <c r="H44" s="131"/>
    </row>
    <row r="45" spans="1:8" ht="30" customHeight="1">
      <c r="A45" s="160"/>
      <c r="B45" s="135" t="s">
        <v>385</v>
      </c>
      <c r="C45" s="131"/>
      <c r="D45" s="131"/>
      <c r="E45" s="131"/>
      <c r="F45" s="131"/>
      <c r="G45" s="131"/>
      <c r="H45" s="131"/>
    </row>
    <row r="46" spans="1:8" ht="30" customHeight="1">
      <c r="A46" s="160"/>
      <c r="B46" s="135" t="s">
        <v>386</v>
      </c>
      <c r="C46" s="617">
        <v>164682642</v>
      </c>
      <c r="D46" s="617">
        <v>0</v>
      </c>
      <c r="E46" s="617">
        <f>+C46+D46</f>
        <v>164682642</v>
      </c>
      <c r="F46" s="617">
        <v>16326792</v>
      </c>
      <c r="G46" s="617">
        <v>15103344</v>
      </c>
      <c r="H46" s="617">
        <f>+E46-F46</f>
        <v>148355850</v>
      </c>
    </row>
    <row r="47" spans="1:8" ht="30" customHeight="1">
      <c r="A47" s="160"/>
      <c r="B47" s="135"/>
      <c r="C47" s="131"/>
      <c r="D47" s="131"/>
      <c r="E47" s="131"/>
      <c r="F47" s="131"/>
      <c r="G47" s="131"/>
      <c r="H47" s="131"/>
    </row>
    <row r="48" spans="1:8" ht="30" customHeight="1">
      <c r="A48" s="160"/>
      <c r="B48" s="135"/>
      <c r="C48" s="131"/>
      <c r="D48" s="131"/>
      <c r="E48" s="131"/>
      <c r="F48" s="131"/>
      <c r="G48" s="131"/>
      <c r="H48" s="131"/>
    </row>
    <row r="49" spans="1:8" ht="30" customHeight="1" thickBot="1">
      <c r="A49" s="161"/>
      <c r="B49" s="137"/>
      <c r="C49" s="138"/>
      <c r="D49" s="138"/>
      <c r="E49" s="138"/>
      <c r="F49" s="138"/>
      <c r="G49" s="138"/>
      <c r="H49" s="138"/>
    </row>
    <row r="50" spans="1:8" ht="30" customHeight="1" thickBot="1">
      <c r="A50" s="155"/>
      <c r="B50" s="156" t="s">
        <v>165</v>
      </c>
      <c r="C50" s="421">
        <f aca="true" t="shared" si="2" ref="C50:H50">SUM(C42:C48)</f>
        <v>164682642</v>
      </c>
      <c r="D50" s="421">
        <f t="shared" si="2"/>
        <v>0</v>
      </c>
      <c r="E50" s="421">
        <f t="shared" si="2"/>
        <v>164682642</v>
      </c>
      <c r="F50" s="421">
        <f t="shared" si="2"/>
        <v>16326792</v>
      </c>
      <c r="G50" s="421">
        <f t="shared" si="2"/>
        <v>15103344</v>
      </c>
      <c r="H50" s="421">
        <f t="shared" si="2"/>
        <v>148355850</v>
      </c>
    </row>
    <row r="53" ht="15">
      <c r="G53" s="252" t="s">
        <v>697</v>
      </c>
    </row>
    <row r="54" ht="15">
      <c r="G54" s="252"/>
    </row>
    <row r="55" spans="1:8" ht="15">
      <c r="A55" s="671" t="s">
        <v>168</v>
      </c>
      <c r="B55" s="671"/>
      <c r="C55" s="671"/>
      <c r="D55" s="671"/>
      <c r="E55" s="671"/>
      <c r="F55" s="671"/>
      <c r="G55" s="671"/>
      <c r="H55" s="671"/>
    </row>
    <row r="56" spans="1:8" ht="15">
      <c r="A56" s="671" t="s">
        <v>156</v>
      </c>
      <c r="B56" s="671"/>
      <c r="C56" s="671"/>
      <c r="D56" s="671"/>
      <c r="E56" s="671"/>
      <c r="F56" s="671"/>
      <c r="G56" s="671"/>
      <c r="H56" s="671"/>
    </row>
    <row r="57" spans="1:8" ht="15">
      <c r="A57" s="671" t="s">
        <v>387</v>
      </c>
      <c r="B57" s="671"/>
      <c r="C57" s="671"/>
      <c r="D57" s="671"/>
      <c r="E57" s="671"/>
      <c r="F57" s="671"/>
      <c r="G57" s="671"/>
      <c r="H57" s="671"/>
    </row>
    <row r="58" spans="1:8" ht="15">
      <c r="A58" s="723" t="s">
        <v>656</v>
      </c>
      <c r="B58" s="723"/>
      <c r="C58" s="723"/>
      <c r="D58" s="723"/>
      <c r="E58" s="723"/>
      <c r="F58" s="723"/>
      <c r="G58" s="723"/>
      <c r="H58" s="723"/>
    </row>
    <row r="59" spans="1:8" ht="15">
      <c r="A59" s="671" t="s">
        <v>463</v>
      </c>
      <c r="B59" s="671"/>
      <c r="C59" s="671"/>
      <c r="D59" s="671"/>
      <c r="E59" s="671"/>
      <c r="F59" s="671"/>
      <c r="G59" s="671"/>
      <c r="H59" s="671"/>
    </row>
    <row r="60" spans="1:8" ht="15">
      <c r="A60" s="724" t="s">
        <v>121</v>
      </c>
      <c r="B60" s="724"/>
      <c r="C60" s="724"/>
      <c r="D60" s="724"/>
      <c r="E60" s="724"/>
      <c r="F60" s="724"/>
      <c r="G60" s="724"/>
      <c r="H60" s="724"/>
    </row>
    <row r="61" ht="4.5" customHeight="1" thickBot="1"/>
    <row r="62" spans="1:11" s="93" customFormat="1" ht="34.5" customHeight="1">
      <c r="A62" s="725" t="s">
        <v>113</v>
      </c>
      <c r="B62" s="726"/>
      <c r="C62" s="606" t="s">
        <v>240</v>
      </c>
      <c r="D62" s="607" t="s">
        <v>158</v>
      </c>
      <c r="E62" s="608" t="s">
        <v>241</v>
      </c>
      <c r="F62" s="609" t="s">
        <v>355</v>
      </c>
      <c r="G62" s="609" t="s">
        <v>356</v>
      </c>
      <c r="H62" s="606" t="s">
        <v>367</v>
      </c>
      <c r="J62" s="610"/>
      <c r="K62" s="610"/>
    </row>
    <row r="63" spans="1:8" ht="15.75" thickBot="1">
      <c r="A63" s="718"/>
      <c r="B63" s="719"/>
      <c r="C63" s="128" t="s">
        <v>215</v>
      </c>
      <c r="D63" s="127" t="s">
        <v>216</v>
      </c>
      <c r="E63" s="127" t="s">
        <v>160</v>
      </c>
      <c r="F63" s="184" t="s">
        <v>217</v>
      </c>
      <c r="G63" s="184" t="s">
        <v>218</v>
      </c>
      <c r="H63" s="127" t="s">
        <v>366</v>
      </c>
    </row>
    <row r="64" spans="1:8" ht="4.5" customHeight="1">
      <c r="A64" s="160"/>
      <c r="B64" s="135"/>
      <c r="C64" s="131"/>
      <c r="D64" s="131"/>
      <c r="E64" s="131"/>
      <c r="F64" s="131"/>
      <c r="G64" s="131"/>
      <c r="H64" s="131"/>
    </row>
    <row r="65" spans="1:8" ht="12" customHeight="1">
      <c r="A65" s="253" t="s">
        <v>388</v>
      </c>
      <c r="B65" s="254"/>
      <c r="C65" s="131"/>
      <c r="D65" s="131"/>
      <c r="E65" s="131"/>
      <c r="F65" s="131"/>
      <c r="G65" s="131"/>
      <c r="H65" s="131"/>
    </row>
    <row r="66" spans="1:8" ht="12" customHeight="1">
      <c r="A66" s="253"/>
      <c r="B66" s="254" t="s">
        <v>389</v>
      </c>
      <c r="C66" s="131"/>
      <c r="D66" s="131"/>
      <c r="E66" s="131"/>
      <c r="F66" s="131"/>
      <c r="G66" s="131"/>
      <c r="H66" s="131"/>
    </row>
    <row r="67" spans="1:8" ht="12" customHeight="1">
      <c r="A67" s="253"/>
      <c r="B67" s="254" t="s">
        <v>390</v>
      </c>
      <c r="C67" s="131"/>
      <c r="D67" s="131"/>
      <c r="E67" s="131"/>
      <c r="F67" s="131"/>
      <c r="G67" s="131"/>
      <c r="H67" s="131"/>
    </row>
    <row r="68" spans="1:8" ht="12" customHeight="1">
      <c r="A68" s="253"/>
      <c r="B68" s="254" t="s">
        <v>392</v>
      </c>
      <c r="C68" s="131"/>
      <c r="D68" s="131"/>
      <c r="E68" s="131"/>
      <c r="F68" s="131"/>
      <c r="G68" s="131"/>
      <c r="H68" s="131"/>
    </row>
    <row r="69" spans="1:8" ht="12" customHeight="1">
      <c r="A69" s="253"/>
      <c r="B69" s="254" t="s">
        <v>391</v>
      </c>
      <c r="C69" s="131"/>
      <c r="D69" s="131"/>
      <c r="E69" s="131"/>
      <c r="F69" s="131"/>
      <c r="G69" s="131"/>
      <c r="H69" s="131"/>
    </row>
    <row r="70" spans="1:8" ht="12" customHeight="1">
      <c r="A70" s="253"/>
      <c r="B70" s="254" t="s">
        <v>393</v>
      </c>
      <c r="C70" s="131"/>
      <c r="D70" s="131"/>
      <c r="E70" s="131"/>
      <c r="F70" s="131"/>
      <c r="G70" s="131"/>
      <c r="H70" s="131"/>
    </row>
    <row r="71" spans="1:8" ht="12" customHeight="1">
      <c r="A71" s="253"/>
      <c r="B71" s="254" t="s">
        <v>394</v>
      </c>
      <c r="C71" s="131"/>
      <c r="D71" s="131"/>
      <c r="E71" s="131"/>
      <c r="F71" s="131"/>
      <c r="G71" s="131"/>
      <c r="H71" s="131"/>
    </row>
    <row r="72" spans="1:8" ht="12" customHeight="1">
      <c r="A72" s="253"/>
      <c r="B72" s="254" t="s">
        <v>395</v>
      </c>
      <c r="C72" s="131"/>
      <c r="D72" s="131"/>
      <c r="E72" s="131"/>
      <c r="F72" s="131"/>
      <c r="G72" s="131"/>
      <c r="H72" s="131"/>
    </row>
    <row r="73" spans="1:8" ht="12" customHeight="1">
      <c r="A73" s="253"/>
      <c r="B73" s="254" t="s">
        <v>396</v>
      </c>
      <c r="C73" s="131"/>
      <c r="D73" s="131"/>
      <c r="E73" s="131"/>
      <c r="F73" s="131"/>
      <c r="G73" s="131"/>
      <c r="H73" s="131"/>
    </row>
    <row r="74" spans="1:8" ht="5.25" customHeight="1">
      <c r="A74" s="253"/>
      <c r="B74" s="254"/>
      <c r="C74" s="131"/>
      <c r="D74" s="131"/>
      <c r="E74" s="131"/>
      <c r="F74" s="131"/>
      <c r="G74" s="131"/>
      <c r="H74" s="131"/>
    </row>
    <row r="75" spans="1:8" ht="12" customHeight="1">
      <c r="A75" s="727" t="s">
        <v>397</v>
      </c>
      <c r="B75" s="728"/>
      <c r="C75" s="131"/>
      <c r="D75" s="131"/>
      <c r="E75" s="131"/>
      <c r="F75" s="131"/>
      <c r="G75" s="131"/>
      <c r="H75" s="131"/>
    </row>
    <row r="76" spans="1:8" ht="12" customHeight="1">
      <c r="A76" s="253"/>
      <c r="B76" s="254" t="s">
        <v>398</v>
      </c>
      <c r="C76" s="131"/>
      <c r="D76" s="131"/>
      <c r="E76" s="131"/>
      <c r="F76" s="131"/>
      <c r="G76" s="131"/>
      <c r="H76" s="131"/>
    </row>
    <row r="77" spans="1:8" ht="9.75" customHeight="1">
      <c r="A77" s="253"/>
      <c r="B77" s="254" t="s">
        <v>399</v>
      </c>
      <c r="C77" s="131"/>
      <c r="D77" s="131"/>
      <c r="E77" s="131"/>
      <c r="F77" s="131"/>
      <c r="G77" s="131"/>
      <c r="H77" s="131"/>
    </row>
    <row r="78" spans="1:8" ht="12" customHeight="1">
      <c r="A78" s="253"/>
      <c r="B78" s="254" t="s">
        <v>400</v>
      </c>
      <c r="C78" s="131"/>
      <c r="D78" s="131"/>
      <c r="E78" s="131"/>
      <c r="F78" s="131"/>
      <c r="G78" s="131"/>
      <c r="H78" s="131"/>
    </row>
    <row r="79" spans="1:8" ht="12" customHeight="1">
      <c r="A79" s="253"/>
      <c r="B79" s="254" t="s">
        <v>401</v>
      </c>
      <c r="C79" s="131"/>
      <c r="D79" s="131"/>
      <c r="E79" s="131"/>
      <c r="F79" s="131"/>
      <c r="G79" s="131"/>
      <c r="H79" s="131"/>
    </row>
    <row r="80" spans="1:8" ht="12" customHeight="1">
      <c r="A80" s="253"/>
      <c r="B80" s="254" t="s">
        <v>402</v>
      </c>
      <c r="C80" s="131"/>
      <c r="D80" s="131"/>
      <c r="E80" s="131"/>
      <c r="F80" s="131"/>
      <c r="G80" s="131"/>
      <c r="H80" s="131"/>
    </row>
    <row r="81" spans="1:8" ht="12" customHeight="1">
      <c r="A81" s="253"/>
      <c r="B81" s="254" t="s">
        <v>403</v>
      </c>
      <c r="C81" s="131"/>
      <c r="D81" s="131"/>
      <c r="E81" s="131"/>
      <c r="F81" s="131"/>
      <c r="G81" s="131"/>
      <c r="H81" s="131"/>
    </row>
    <row r="82" spans="1:8" ht="12" customHeight="1">
      <c r="A82" s="253"/>
      <c r="B82" s="254" t="s">
        <v>404</v>
      </c>
      <c r="C82" s="131"/>
      <c r="D82" s="131"/>
      <c r="E82" s="131"/>
      <c r="F82" s="131"/>
      <c r="G82" s="131"/>
      <c r="H82" s="131"/>
    </row>
    <row r="83" spans="1:8" ht="3" customHeight="1">
      <c r="A83" s="253"/>
      <c r="B83" s="254"/>
      <c r="C83" s="131"/>
      <c r="D83" s="131"/>
      <c r="E83" s="131"/>
      <c r="F83" s="131"/>
      <c r="G83" s="131"/>
      <c r="H83" s="131"/>
    </row>
    <row r="84" spans="1:8" ht="9.75" customHeight="1">
      <c r="A84" s="727" t="s">
        <v>405</v>
      </c>
      <c r="B84" s="728"/>
      <c r="C84" s="131"/>
      <c r="D84" s="131"/>
      <c r="E84" s="131"/>
      <c r="F84" s="131"/>
      <c r="G84" s="131"/>
      <c r="H84" s="131"/>
    </row>
    <row r="85" spans="1:8" ht="12" customHeight="1">
      <c r="A85" s="253"/>
      <c r="B85" s="254" t="s">
        <v>406</v>
      </c>
      <c r="C85" s="131"/>
      <c r="D85" s="131"/>
      <c r="E85" s="131"/>
      <c r="F85" s="131"/>
      <c r="G85" s="131"/>
      <c r="H85" s="131"/>
    </row>
    <row r="86" spans="1:8" ht="12" customHeight="1">
      <c r="A86" s="253"/>
      <c r="B86" s="254" t="s">
        <v>407</v>
      </c>
      <c r="C86" s="131"/>
      <c r="D86" s="131"/>
      <c r="E86" s="131"/>
      <c r="F86" s="131"/>
      <c r="G86" s="131"/>
      <c r="H86" s="131"/>
    </row>
    <row r="87" spans="1:8" ht="12" customHeight="1">
      <c r="A87" s="253"/>
      <c r="B87" s="254" t="s">
        <v>454</v>
      </c>
      <c r="C87" s="131"/>
      <c r="D87" s="131"/>
      <c r="E87" s="131"/>
      <c r="F87" s="131"/>
      <c r="G87" s="131"/>
      <c r="H87" s="131"/>
    </row>
    <row r="88" spans="1:8" ht="12" customHeight="1">
      <c r="A88" s="253"/>
      <c r="B88" s="254" t="s">
        <v>418</v>
      </c>
      <c r="C88" s="131"/>
      <c r="D88" s="131"/>
      <c r="E88" s="131"/>
      <c r="F88" s="131"/>
      <c r="G88" s="131"/>
      <c r="H88" s="131"/>
    </row>
    <row r="89" spans="1:8" ht="12" customHeight="1">
      <c r="A89" s="253"/>
      <c r="B89" s="254" t="s">
        <v>408</v>
      </c>
      <c r="C89" s="131"/>
      <c r="D89" s="131"/>
      <c r="E89" s="131"/>
      <c r="F89" s="131"/>
      <c r="G89" s="131"/>
      <c r="H89" s="131"/>
    </row>
    <row r="90" spans="1:8" ht="12" customHeight="1">
      <c r="A90" s="253"/>
      <c r="B90" s="254" t="s">
        <v>455</v>
      </c>
      <c r="C90" s="417">
        <v>164682642.43</v>
      </c>
      <c r="D90" s="417">
        <v>0</v>
      </c>
      <c r="E90" s="417">
        <f>+C90+D90</f>
        <v>164682642.43</v>
      </c>
      <c r="F90" s="417">
        <v>16326792</v>
      </c>
      <c r="G90" s="417">
        <v>15103344</v>
      </c>
      <c r="H90" s="417">
        <f>+E90-F90</f>
        <v>148355850.43</v>
      </c>
    </row>
    <row r="91" spans="1:8" ht="12" customHeight="1">
      <c r="A91" s="253"/>
      <c r="B91" s="254" t="s">
        <v>409</v>
      </c>
      <c r="C91" s="611"/>
      <c r="D91" s="611"/>
      <c r="E91" s="611"/>
      <c r="F91" s="611"/>
      <c r="G91" s="611"/>
      <c r="H91" s="611"/>
    </row>
    <row r="92" spans="1:8" ht="12" customHeight="1">
      <c r="A92" s="253"/>
      <c r="B92" s="254" t="s">
        <v>410</v>
      </c>
      <c r="C92" s="131"/>
      <c r="D92" s="131"/>
      <c r="E92" s="131"/>
      <c r="F92" s="131"/>
      <c r="G92" s="131"/>
      <c r="H92" s="131"/>
    </row>
    <row r="93" spans="1:8" ht="12" customHeight="1">
      <c r="A93" s="253"/>
      <c r="B93" s="254" t="s">
        <v>411</v>
      </c>
      <c r="C93" s="131"/>
      <c r="D93" s="131"/>
      <c r="E93" s="131"/>
      <c r="F93" s="131"/>
      <c r="G93" s="131"/>
      <c r="H93" s="131"/>
    </row>
    <row r="94" spans="1:8" ht="3" customHeight="1">
      <c r="A94" s="253"/>
      <c r="B94" s="254"/>
      <c r="C94" s="131"/>
      <c r="D94" s="131"/>
      <c r="E94" s="131"/>
      <c r="F94" s="131"/>
      <c r="G94" s="131"/>
      <c r="H94" s="131"/>
    </row>
    <row r="95" spans="1:8" ht="12" customHeight="1">
      <c r="A95" s="727" t="s">
        <v>412</v>
      </c>
      <c r="B95" s="728"/>
      <c r="C95" s="131"/>
      <c r="D95" s="131"/>
      <c r="E95" s="131"/>
      <c r="F95" s="131"/>
      <c r="G95" s="131"/>
      <c r="H95" s="131"/>
    </row>
    <row r="96" spans="1:8" ht="12" customHeight="1">
      <c r="A96" s="253"/>
      <c r="B96" s="255" t="s">
        <v>413</v>
      </c>
      <c r="C96" s="131"/>
      <c r="D96" s="131"/>
      <c r="E96" s="131"/>
      <c r="F96" s="131"/>
      <c r="G96" s="131"/>
      <c r="H96" s="131"/>
    </row>
    <row r="97" spans="1:8" ht="25.5" customHeight="1">
      <c r="A97" s="253"/>
      <c r="B97" s="255" t="s">
        <v>414</v>
      </c>
      <c r="C97" s="131"/>
      <c r="D97" s="131"/>
      <c r="E97" s="131"/>
      <c r="F97" s="131"/>
      <c r="G97" s="131"/>
      <c r="H97" s="131"/>
    </row>
    <row r="98" spans="1:8" ht="12" customHeight="1">
      <c r="A98" s="253"/>
      <c r="B98" s="254" t="s">
        <v>415</v>
      </c>
      <c r="C98" s="131"/>
      <c r="D98" s="131"/>
      <c r="E98" s="131"/>
      <c r="F98" s="131"/>
      <c r="G98" s="131"/>
      <c r="H98" s="131"/>
    </row>
    <row r="99" spans="1:8" ht="12" customHeight="1" thickBot="1">
      <c r="A99" s="253"/>
      <c r="B99" s="254" t="s">
        <v>416</v>
      </c>
      <c r="C99" s="131"/>
      <c r="D99" s="131"/>
      <c r="E99" s="131"/>
      <c r="F99" s="131"/>
      <c r="G99" s="131"/>
      <c r="H99" s="131"/>
    </row>
    <row r="100" spans="1:8" ht="15.75" thickBot="1">
      <c r="A100" s="256"/>
      <c r="B100" s="257" t="s">
        <v>165</v>
      </c>
      <c r="C100" s="421">
        <f aca="true" t="shared" si="3" ref="C100:H100">+C90</f>
        <v>164682642.43</v>
      </c>
      <c r="D100" s="421">
        <f t="shared" si="3"/>
        <v>0</v>
      </c>
      <c r="E100" s="421">
        <f t="shared" si="3"/>
        <v>164682642.43</v>
      </c>
      <c r="F100" s="421">
        <f t="shared" si="3"/>
        <v>16326792</v>
      </c>
      <c r="G100" s="421">
        <f t="shared" si="3"/>
        <v>15103344</v>
      </c>
      <c r="H100" s="421">
        <f t="shared" si="3"/>
        <v>148355850.43</v>
      </c>
    </row>
    <row r="102" ht="15">
      <c r="G102" s="252" t="s">
        <v>698</v>
      </c>
    </row>
    <row r="103" ht="15">
      <c r="G103" s="252"/>
    </row>
    <row r="104" spans="1:8" ht="15">
      <c r="A104" s="671" t="s">
        <v>168</v>
      </c>
      <c r="B104" s="671"/>
      <c r="C104" s="671"/>
      <c r="D104" s="671"/>
      <c r="E104" s="671"/>
      <c r="F104" s="671"/>
      <c r="G104" s="671"/>
      <c r="H104" s="671"/>
    </row>
    <row r="105" spans="1:8" ht="15">
      <c r="A105" s="671" t="s">
        <v>420</v>
      </c>
      <c r="B105" s="671"/>
      <c r="C105" s="671"/>
      <c r="D105" s="671"/>
      <c r="E105" s="671"/>
      <c r="F105" s="671"/>
      <c r="G105" s="671"/>
      <c r="H105" s="671"/>
    </row>
    <row r="106" spans="1:8" ht="15">
      <c r="A106" s="723" t="s">
        <v>656</v>
      </c>
      <c r="B106" s="723"/>
      <c r="C106" s="723"/>
      <c r="D106" s="723"/>
      <c r="E106" s="723"/>
      <c r="F106" s="723"/>
      <c r="G106" s="723"/>
      <c r="H106" s="723"/>
    </row>
    <row r="107" spans="1:8" ht="15">
      <c r="A107" s="671" t="s">
        <v>463</v>
      </c>
      <c r="B107" s="671"/>
      <c r="C107" s="671"/>
      <c r="D107" s="671"/>
      <c r="E107" s="671"/>
      <c r="F107" s="671"/>
      <c r="G107" s="671"/>
      <c r="H107" s="671"/>
    </row>
    <row r="108" spans="1:8" ht="15">
      <c r="A108" s="724" t="s">
        <v>121</v>
      </c>
      <c r="B108" s="724"/>
      <c r="C108" s="724"/>
      <c r="D108" s="724"/>
      <c r="E108" s="724"/>
      <c r="F108" s="724"/>
      <c r="G108" s="724"/>
      <c r="H108" s="724"/>
    </row>
    <row r="109" ht="6" customHeight="1" thickBot="1"/>
    <row r="110" spans="1:8" ht="38.25">
      <c r="A110" s="703" t="s">
        <v>113</v>
      </c>
      <c r="B110" s="704"/>
      <c r="C110" s="126" t="s">
        <v>240</v>
      </c>
      <c r="D110" s="157" t="s">
        <v>158</v>
      </c>
      <c r="E110" s="549" t="s">
        <v>241</v>
      </c>
      <c r="F110" s="183" t="s">
        <v>355</v>
      </c>
      <c r="G110" s="183" t="s">
        <v>356</v>
      </c>
      <c r="H110" s="126" t="s">
        <v>367</v>
      </c>
    </row>
    <row r="111" spans="1:8" ht="15.75" thickBot="1">
      <c r="A111" s="718"/>
      <c r="B111" s="719"/>
      <c r="C111" s="128" t="s">
        <v>215</v>
      </c>
      <c r="D111" s="127" t="s">
        <v>216</v>
      </c>
      <c r="E111" s="127" t="s">
        <v>160</v>
      </c>
      <c r="F111" s="184" t="s">
        <v>217</v>
      </c>
      <c r="G111" s="184" t="s">
        <v>218</v>
      </c>
      <c r="H111" s="127" t="s">
        <v>366</v>
      </c>
    </row>
    <row r="112" spans="1:8" ht="4.5" customHeight="1">
      <c r="A112" s="160"/>
      <c r="B112" s="135"/>
      <c r="C112" s="131"/>
      <c r="D112" s="131"/>
      <c r="E112" s="131"/>
      <c r="F112" s="131"/>
      <c r="G112" s="131"/>
      <c r="H112" s="131"/>
    </row>
    <row r="113" spans="1:8" ht="25.5">
      <c r="A113" s="253" t="s">
        <v>419</v>
      </c>
      <c r="B113" s="254"/>
      <c r="C113" s="131"/>
      <c r="D113" s="131"/>
      <c r="E113" s="131"/>
      <c r="F113" s="131"/>
      <c r="G113" s="131"/>
      <c r="H113" s="131"/>
    </row>
    <row r="114" spans="1:8" ht="13.5" customHeight="1">
      <c r="A114" s="258" t="s">
        <v>421</v>
      </c>
      <c r="B114" s="259"/>
      <c r="C114" s="262"/>
      <c r="D114" s="262"/>
      <c r="E114" s="262"/>
      <c r="F114" s="262"/>
      <c r="G114" s="262"/>
      <c r="H114" s="262"/>
    </row>
    <row r="115" spans="1:8" ht="14.25" customHeight="1">
      <c r="A115" s="260"/>
      <c r="B115" s="259" t="s">
        <v>422</v>
      </c>
      <c r="C115" s="262"/>
      <c r="D115" s="262"/>
      <c r="E115" s="262"/>
      <c r="F115" s="262"/>
      <c r="G115" s="262"/>
      <c r="H115" s="262"/>
    </row>
    <row r="116" spans="1:8" ht="14.25" customHeight="1">
      <c r="A116" s="260"/>
      <c r="B116" s="259" t="s">
        <v>423</v>
      </c>
      <c r="C116" s="131"/>
      <c r="D116" s="131"/>
      <c r="E116" s="131"/>
      <c r="F116" s="131"/>
      <c r="G116" s="131"/>
      <c r="H116" s="131"/>
    </row>
    <row r="117" spans="1:8" ht="14.25" customHeight="1">
      <c r="A117" s="260"/>
      <c r="B117" s="259" t="s">
        <v>424</v>
      </c>
      <c r="C117" s="131"/>
      <c r="D117" s="131"/>
      <c r="E117" s="131"/>
      <c r="F117" s="131"/>
      <c r="G117" s="131"/>
      <c r="H117" s="131"/>
    </row>
    <row r="118" spans="1:8" ht="12.75" customHeight="1">
      <c r="A118" s="258" t="s">
        <v>425</v>
      </c>
      <c r="B118" s="259"/>
      <c r="C118" s="262"/>
      <c r="D118" s="262"/>
      <c r="E118" s="262"/>
      <c r="F118" s="262"/>
      <c r="G118" s="262"/>
      <c r="H118" s="262"/>
    </row>
    <row r="119" spans="1:8" ht="13.5" customHeight="1">
      <c r="A119" s="260"/>
      <c r="B119" s="259" t="s">
        <v>426</v>
      </c>
      <c r="C119" s="262"/>
      <c r="D119" s="262"/>
      <c r="E119" s="262"/>
      <c r="F119" s="262"/>
      <c r="G119" s="262"/>
      <c r="H119" s="262"/>
    </row>
    <row r="120" spans="1:8" ht="13.5" customHeight="1">
      <c r="A120" s="260"/>
      <c r="B120" s="259" t="s">
        <v>427</v>
      </c>
      <c r="C120" s="131"/>
      <c r="D120" s="131"/>
      <c r="E120" s="131"/>
      <c r="F120" s="131"/>
      <c r="G120" s="131"/>
      <c r="H120" s="131"/>
    </row>
    <row r="121" spans="1:8" ht="13.5" customHeight="1">
      <c r="A121" s="260"/>
      <c r="B121" s="259" t="s">
        <v>428</v>
      </c>
      <c r="C121" s="131"/>
      <c r="D121" s="131"/>
      <c r="E121" s="131"/>
      <c r="F121" s="131"/>
      <c r="G121" s="131"/>
      <c r="H121" s="131"/>
    </row>
    <row r="122" spans="1:8" ht="13.5" customHeight="1">
      <c r="A122" s="260"/>
      <c r="B122" s="259" t="s">
        <v>429</v>
      </c>
      <c r="C122" s="131"/>
      <c r="D122" s="131"/>
      <c r="E122" s="131"/>
      <c r="F122" s="131"/>
      <c r="G122" s="131"/>
      <c r="H122" s="131"/>
    </row>
    <row r="123" spans="1:8" ht="13.5" customHeight="1">
      <c r="A123" s="260"/>
      <c r="B123" s="259" t="s">
        <v>430</v>
      </c>
      <c r="C123" s="131"/>
      <c r="D123" s="131"/>
      <c r="E123" s="131"/>
      <c r="F123" s="131"/>
      <c r="G123" s="131"/>
      <c r="H123" s="131"/>
    </row>
    <row r="124" spans="1:8" ht="13.5" customHeight="1">
      <c r="A124" s="260"/>
      <c r="B124" s="259" t="s">
        <v>431</v>
      </c>
      <c r="C124" s="131"/>
      <c r="D124" s="131"/>
      <c r="E124" s="131"/>
      <c r="F124" s="131"/>
      <c r="G124" s="131"/>
      <c r="H124" s="131"/>
    </row>
    <row r="125" spans="1:8" ht="13.5" customHeight="1">
      <c r="A125" s="260"/>
      <c r="B125" s="259" t="s">
        <v>432</v>
      </c>
      <c r="C125" s="417">
        <v>164682642.43</v>
      </c>
      <c r="D125" s="417">
        <v>0</v>
      </c>
      <c r="E125" s="417">
        <f>+C125+D125</f>
        <v>164682642.43</v>
      </c>
      <c r="F125" s="417">
        <v>16326792</v>
      </c>
      <c r="G125" s="417">
        <v>15103344</v>
      </c>
      <c r="H125" s="417">
        <f>+E125-F125</f>
        <v>148355850.43</v>
      </c>
    </row>
    <row r="126" spans="1:8" ht="13.5" customHeight="1">
      <c r="A126" s="260"/>
      <c r="B126" s="259" t="s">
        <v>433</v>
      </c>
      <c r="C126" s="131"/>
      <c r="D126" s="131"/>
      <c r="E126" s="131"/>
      <c r="F126" s="131"/>
      <c r="G126" s="131"/>
      <c r="H126" s="131"/>
    </row>
    <row r="127" spans="1:8" ht="12.75" customHeight="1">
      <c r="A127" s="258" t="s">
        <v>434</v>
      </c>
      <c r="B127" s="259"/>
      <c r="C127" s="262"/>
      <c r="D127" s="262"/>
      <c r="E127" s="262"/>
      <c r="F127" s="262"/>
      <c r="G127" s="262"/>
      <c r="H127" s="262"/>
    </row>
    <row r="128" spans="1:8" ht="13.5" customHeight="1">
      <c r="A128" s="260"/>
      <c r="B128" s="259" t="s">
        <v>435</v>
      </c>
      <c r="C128" s="131"/>
      <c r="D128" s="131"/>
      <c r="E128" s="131"/>
      <c r="F128" s="131"/>
      <c r="G128" s="131"/>
      <c r="H128" s="131"/>
    </row>
    <row r="129" spans="1:8" ht="13.5" customHeight="1">
      <c r="A129" s="260"/>
      <c r="B129" s="259" t="s">
        <v>436</v>
      </c>
      <c r="C129" s="131"/>
      <c r="D129" s="131"/>
      <c r="E129" s="131"/>
      <c r="F129" s="131"/>
      <c r="G129" s="131"/>
      <c r="H129" s="131"/>
    </row>
    <row r="130" spans="1:8" ht="13.5" customHeight="1">
      <c r="A130" s="260"/>
      <c r="B130" s="259" t="s">
        <v>437</v>
      </c>
      <c r="C130" s="131"/>
      <c r="D130" s="131"/>
      <c r="E130" s="131"/>
      <c r="F130" s="131"/>
      <c r="G130" s="131"/>
      <c r="H130" s="131"/>
    </row>
    <row r="131" spans="1:8" ht="11.25" customHeight="1">
      <c r="A131" s="258" t="s">
        <v>438</v>
      </c>
      <c r="B131" s="259"/>
      <c r="C131" s="262"/>
      <c r="D131" s="262"/>
      <c r="E131" s="262"/>
      <c r="F131" s="262"/>
      <c r="G131" s="262"/>
      <c r="H131" s="262"/>
    </row>
    <row r="132" spans="1:8" ht="13.5" customHeight="1">
      <c r="A132" s="260"/>
      <c r="B132" s="259" t="s">
        <v>439</v>
      </c>
      <c r="C132" s="131"/>
      <c r="D132" s="131"/>
      <c r="E132" s="131"/>
      <c r="F132" s="131"/>
      <c r="G132" s="131"/>
      <c r="H132" s="131"/>
    </row>
    <row r="133" spans="1:8" ht="13.5" customHeight="1">
      <c r="A133" s="260"/>
      <c r="B133" s="259" t="s">
        <v>440</v>
      </c>
      <c r="C133" s="131"/>
      <c r="D133" s="131"/>
      <c r="E133" s="131"/>
      <c r="F133" s="131"/>
      <c r="G133" s="131"/>
      <c r="H133" s="131"/>
    </row>
    <row r="134" spans="1:8" ht="12.75" customHeight="1">
      <c r="A134" s="258" t="s">
        <v>441</v>
      </c>
      <c r="B134" s="259"/>
      <c r="C134" s="262"/>
      <c r="D134" s="262"/>
      <c r="E134" s="262"/>
      <c r="F134" s="262"/>
      <c r="G134" s="262"/>
      <c r="H134" s="262"/>
    </row>
    <row r="135" spans="1:8" ht="13.5" customHeight="1">
      <c r="A135" s="260"/>
      <c r="B135" s="259" t="s">
        <v>442</v>
      </c>
      <c r="C135" s="131"/>
      <c r="D135" s="131"/>
      <c r="E135" s="131"/>
      <c r="F135" s="131"/>
      <c r="G135" s="131"/>
      <c r="H135" s="131"/>
    </row>
    <row r="136" spans="1:8" ht="13.5" customHeight="1">
      <c r="A136" s="260"/>
      <c r="B136" s="259" t="s">
        <v>443</v>
      </c>
      <c r="C136" s="131"/>
      <c r="D136" s="131"/>
      <c r="E136" s="131"/>
      <c r="F136" s="131"/>
      <c r="G136" s="131"/>
      <c r="H136" s="131"/>
    </row>
    <row r="137" spans="1:8" ht="13.5" customHeight="1">
      <c r="A137" s="260"/>
      <c r="B137" s="259" t="s">
        <v>444</v>
      </c>
      <c r="C137" s="131"/>
      <c r="D137" s="131"/>
      <c r="E137" s="131"/>
      <c r="F137" s="131"/>
      <c r="G137" s="131"/>
      <c r="H137" s="131"/>
    </row>
    <row r="138" spans="1:8" ht="13.5" customHeight="1">
      <c r="A138" s="260"/>
      <c r="B138" s="259" t="s">
        <v>445</v>
      </c>
      <c r="C138" s="131"/>
      <c r="D138" s="131"/>
      <c r="E138" s="131"/>
      <c r="F138" s="131"/>
      <c r="G138" s="131"/>
      <c r="H138" s="131"/>
    </row>
    <row r="139" spans="1:8" ht="15">
      <c r="A139" s="258" t="s">
        <v>446</v>
      </c>
      <c r="B139" s="259"/>
      <c r="C139" s="262"/>
      <c r="D139" s="262"/>
      <c r="E139" s="262"/>
      <c r="F139" s="262"/>
      <c r="G139" s="262"/>
      <c r="H139" s="262"/>
    </row>
    <row r="140" spans="1:8" ht="12.75" customHeight="1">
      <c r="A140" s="260"/>
      <c r="B140" s="259" t="s">
        <v>447</v>
      </c>
      <c r="C140" s="131"/>
      <c r="D140" s="131"/>
      <c r="E140" s="131"/>
      <c r="F140" s="131"/>
      <c r="G140" s="131"/>
      <c r="H140" s="131"/>
    </row>
    <row r="141" spans="1:8" ht="15">
      <c r="A141" s="258" t="s">
        <v>448</v>
      </c>
      <c r="B141" s="259"/>
      <c r="C141" s="262"/>
      <c r="D141" s="262"/>
      <c r="E141" s="262"/>
      <c r="F141" s="262"/>
      <c r="G141" s="262"/>
      <c r="H141" s="262"/>
    </row>
    <row r="142" spans="1:8" ht="15">
      <c r="A142" s="258" t="s">
        <v>449</v>
      </c>
      <c r="B142" s="259"/>
      <c r="C142" s="262"/>
      <c r="D142" s="262"/>
      <c r="E142" s="262"/>
      <c r="F142" s="262"/>
      <c r="G142" s="262"/>
      <c r="H142" s="262"/>
    </row>
    <row r="143" spans="1:8" ht="15.75" thickBot="1">
      <c r="A143" s="258" t="s">
        <v>450</v>
      </c>
      <c r="B143" s="259"/>
      <c r="C143" s="262"/>
      <c r="D143" s="262"/>
      <c r="E143" s="262"/>
      <c r="F143" s="262"/>
      <c r="G143" s="262"/>
      <c r="H143" s="262"/>
    </row>
    <row r="144" spans="1:8" ht="15.75" thickBot="1">
      <c r="A144" s="256"/>
      <c r="B144" s="257" t="s">
        <v>165</v>
      </c>
      <c r="C144" s="421">
        <f aca="true" t="shared" si="4" ref="C144:H144">+C125</f>
        <v>164682642.43</v>
      </c>
      <c r="D144" s="421">
        <f t="shared" si="4"/>
        <v>0</v>
      </c>
      <c r="E144" s="421">
        <f t="shared" si="4"/>
        <v>164682642.43</v>
      </c>
      <c r="F144" s="421">
        <f t="shared" si="4"/>
        <v>16326792</v>
      </c>
      <c r="G144" s="421">
        <f t="shared" si="4"/>
        <v>15103344</v>
      </c>
      <c r="H144" s="421">
        <f t="shared" si="4"/>
        <v>148355850.43</v>
      </c>
    </row>
    <row r="146" ht="15">
      <c r="G146" s="252" t="s">
        <v>699</v>
      </c>
    </row>
  </sheetData>
  <sheetProtection/>
  <mergeCells count="37">
    <mergeCell ref="F26:H26"/>
    <mergeCell ref="F27:H27"/>
    <mergeCell ref="F25:H25"/>
    <mergeCell ref="A107:H107"/>
    <mergeCell ref="A108:H108"/>
    <mergeCell ref="A110:B110"/>
    <mergeCell ref="A55:H55"/>
    <mergeCell ref="A56:H56"/>
    <mergeCell ref="A57:H57"/>
    <mergeCell ref="A58:H58"/>
    <mergeCell ref="A111:B111"/>
    <mergeCell ref="A62:B62"/>
    <mergeCell ref="A63:B63"/>
    <mergeCell ref="A75:B75"/>
    <mergeCell ref="A84:B84"/>
    <mergeCell ref="A95:B95"/>
    <mergeCell ref="A104:H104"/>
    <mergeCell ref="A59:H59"/>
    <mergeCell ref="A60:H60"/>
    <mergeCell ref="A105:H105"/>
    <mergeCell ref="A106:H106"/>
    <mergeCell ref="A39:B39"/>
    <mergeCell ref="A40:B40"/>
    <mergeCell ref="A32:H32"/>
    <mergeCell ref="A33:H33"/>
    <mergeCell ref="A34:H34"/>
    <mergeCell ref="A35:H35"/>
    <mergeCell ref="A36:H36"/>
    <mergeCell ref="A37:H37"/>
    <mergeCell ref="A7:B7"/>
    <mergeCell ref="A8:B8"/>
    <mergeCell ref="A1:H1"/>
    <mergeCell ref="A2:H2"/>
    <mergeCell ref="A3:H3"/>
    <mergeCell ref="A4:H4"/>
    <mergeCell ref="A5:H5"/>
    <mergeCell ref="A6:H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scale="77" r:id="rId2"/>
  <rowBreaks count="3" manualBreakCount="3">
    <brk id="29" max="7" man="1"/>
    <brk id="53" max="7" man="1"/>
    <brk id="102" max="7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22">
      <selection activeCell="D13" sqref="D13"/>
    </sheetView>
  </sheetViews>
  <sheetFormatPr defaultColWidth="11.421875" defaultRowHeight="15"/>
  <cols>
    <col min="1" max="1" width="1.421875" style="87" customWidth="1"/>
    <col min="2" max="2" width="51.7109375" style="87" customWidth="1"/>
    <col min="3" max="3" width="30.8515625" style="87" customWidth="1"/>
    <col min="4" max="4" width="32.7109375" style="87" customWidth="1"/>
    <col min="5" max="5" width="16.8515625" style="87" customWidth="1"/>
    <col min="6" max="16384" width="11.421875" style="87" customWidth="1"/>
  </cols>
  <sheetData>
    <row r="1" spans="1:4" s="110" customFormat="1" ht="15">
      <c r="A1" s="671" t="s">
        <v>168</v>
      </c>
      <c r="B1" s="671"/>
      <c r="C1" s="671"/>
      <c r="D1" s="671"/>
    </row>
    <row r="2" spans="1:4" s="111" customFormat="1" ht="15.75">
      <c r="A2" s="671" t="s">
        <v>291</v>
      </c>
      <c r="B2" s="671"/>
      <c r="C2" s="671"/>
      <c r="D2" s="671"/>
    </row>
    <row r="3" spans="1:4" s="111" customFormat="1" ht="15.75">
      <c r="A3" s="671" t="s">
        <v>656</v>
      </c>
      <c r="B3" s="671"/>
      <c r="C3" s="671"/>
      <c r="D3" s="671"/>
    </row>
    <row r="4" spans="1:4" s="111" customFormat="1" ht="15.75">
      <c r="A4" s="671" t="s">
        <v>460</v>
      </c>
      <c r="B4" s="671"/>
      <c r="C4" s="671"/>
      <c r="D4" s="671"/>
    </row>
    <row r="5" spans="1:4" s="112" customFormat="1" ht="15.75" thickBot="1">
      <c r="A5" s="672" t="s">
        <v>121</v>
      </c>
      <c r="B5" s="672"/>
      <c r="C5" s="672"/>
      <c r="D5" s="672"/>
    </row>
    <row r="6" spans="1:7" s="108" customFormat="1" ht="27" customHeight="1" thickBot="1">
      <c r="A6" s="716" t="s">
        <v>292</v>
      </c>
      <c r="B6" s="717"/>
      <c r="C6" s="205"/>
      <c r="D6" s="423">
        <v>16326792</v>
      </c>
      <c r="E6" s="612"/>
      <c r="F6" s="612"/>
      <c r="G6" s="555"/>
    </row>
    <row r="7" spans="1:4" s="208" customFormat="1" ht="9.75" customHeight="1">
      <c r="A7" s="206"/>
      <c r="B7" s="206"/>
      <c r="C7" s="207"/>
      <c r="D7" s="207"/>
    </row>
    <row r="8" spans="1:4" s="208" customFormat="1" ht="17.25" customHeight="1" thickBot="1">
      <c r="A8" s="210" t="s">
        <v>287</v>
      </c>
      <c r="B8" s="210"/>
      <c r="C8" s="211"/>
      <c r="D8" s="211"/>
    </row>
    <row r="9" spans="1:4" ht="19.5" customHeight="1" thickBot="1">
      <c r="A9" s="212" t="s">
        <v>293</v>
      </c>
      <c r="B9" s="213"/>
      <c r="C9" s="214"/>
      <c r="D9" s="620">
        <f>SUM(C10:C26)</f>
        <v>669602</v>
      </c>
    </row>
    <row r="10" spans="1:4" ht="19.5" customHeight="1">
      <c r="A10" s="118"/>
      <c r="B10" s="121" t="s">
        <v>296</v>
      </c>
      <c r="C10" s="618">
        <v>0</v>
      </c>
      <c r="D10" s="115"/>
    </row>
    <row r="11" spans="1:4" ht="33" customHeight="1">
      <c r="A11" s="118"/>
      <c r="B11" s="121" t="s">
        <v>297</v>
      </c>
      <c r="C11" s="618">
        <v>0</v>
      </c>
      <c r="D11" s="115"/>
    </row>
    <row r="12" spans="1:4" ht="19.5" customHeight="1">
      <c r="A12" s="120"/>
      <c r="B12" s="121" t="s">
        <v>298</v>
      </c>
      <c r="C12" s="618">
        <v>0</v>
      </c>
      <c r="D12" s="115"/>
    </row>
    <row r="13" spans="1:4" ht="19.5" customHeight="1">
      <c r="A13" s="120"/>
      <c r="B13" s="121" t="s">
        <v>299</v>
      </c>
      <c r="C13" s="618">
        <v>0</v>
      </c>
      <c r="D13" s="115"/>
    </row>
    <row r="14" spans="1:4" ht="19.5" customHeight="1">
      <c r="A14" s="120"/>
      <c r="B14" s="121" t="s">
        <v>300</v>
      </c>
      <c r="C14" s="618">
        <v>0</v>
      </c>
      <c r="D14" s="115"/>
    </row>
    <row r="15" spans="1:4" ht="19.5" customHeight="1">
      <c r="A15" s="120"/>
      <c r="B15" s="121" t="s">
        <v>301</v>
      </c>
      <c r="C15" s="618">
        <v>0</v>
      </c>
      <c r="D15" s="115"/>
    </row>
    <row r="16" spans="1:4" ht="19.5" customHeight="1">
      <c r="A16" s="120"/>
      <c r="B16" s="121" t="s">
        <v>302</v>
      </c>
      <c r="C16" s="618">
        <v>0</v>
      </c>
      <c r="D16" s="115"/>
    </row>
    <row r="17" spans="1:4" ht="19.5" customHeight="1">
      <c r="A17" s="120"/>
      <c r="B17" s="121" t="s">
        <v>303</v>
      </c>
      <c r="C17" s="618">
        <v>0</v>
      </c>
      <c r="D17" s="115"/>
    </row>
    <row r="18" spans="1:4" ht="19.5" customHeight="1">
      <c r="A18" s="120"/>
      <c r="B18" s="121" t="s">
        <v>304</v>
      </c>
      <c r="C18" s="618">
        <v>0</v>
      </c>
      <c r="D18" s="115"/>
    </row>
    <row r="19" spans="1:4" ht="19.5" customHeight="1">
      <c r="A19" s="120"/>
      <c r="B19" s="121" t="s">
        <v>305</v>
      </c>
      <c r="C19" s="618">
        <v>0</v>
      </c>
      <c r="D19" s="115"/>
    </row>
    <row r="20" spans="1:4" ht="19.5" customHeight="1">
      <c r="A20" s="120"/>
      <c r="B20" s="121" t="s">
        <v>306</v>
      </c>
      <c r="C20" s="618">
        <v>0</v>
      </c>
      <c r="D20" s="115"/>
    </row>
    <row r="21" spans="1:4" ht="19.5" customHeight="1">
      <c r="A21" s="120"/>
      <c r="B21" s="121" t="s">
        <v>307</v>
      </c>
      <c r="C21" s="618">
        <v>0</v>
      </c>
      <c r="D21" s="115"/>
    </row>
    <row r="22" spans="1:4" ht="19.5" customHeight="1">
      <c r="A22" s="120"/>
      <c r="B22" s="121" t="s">
        <v>308</v>
      </c>
      <c r="C22" s="618">
        <v>0</v>
      </c>
      <c r="D22" s="115"/>
    </row>
    <row r="23" spans="1:4" ht="19.5" customHeight="1">
      <c r="A23" s="120"/>
      <c r="B23" s="121" t="s">
        <v>309</v>
      </c>
      <c r="C23" s="618">
        <v>0</v>
      </c>
      <c r="D23" s="115"/>
    </row>
    <row r="24" spans="1:4" ht="19.5" customHeight="1">
      <c r="A24" s="120"/>
      <c r="B24" s="121" t="s">
        <v>310</v>
      </c>
      <c r="C24" s="618">
        <v>0</v>
      </c>
      <c r="D24" s="115"/>
    </row>
    <row r="25" spans="1:4" ht="19.5" customHeight="1">
      <c r="A25" s="120"/>
      <c r="B25" s="121" t="s">
        <v>312</v>
      </c>
      <c r="C25" s="618">
        <v>0</v>
      </c>
      <c r="D25" s="115"/>
    </row>
    <row r="26" spans="1:4" ht="19.5" customHeight="1">
      <c r="A26" s="116" t="s">
        <v>313</v>
      </c>
      <c r="B26" s="121"/>
      <c r="C26" s="619">
        <v>669602</v>
      </c>
      <c r="D26" s="115"/>
    </row>
    <row r="27" spans="1:4" ht="7.5" customHeight="1">
      <c r="A27" s="120"/>
      <c r="B27" s="121"/>
      <c r="C27" s="204"/>
      <c r="D27" s="115"/>
    </row>
    <row r="28" spans="1:4" ht="19.5" customHeight="1" thickBot="1">
      <c r="A28" s="209" t="s">
        <v>275</v>
      </c>
      <c r="B28" s="119"/>
      <c r="C28" s="204"/>
      <c r="D28" s="115"/>
    </row>
    <row r="29" spans="1:4" ht="19.5" customHeight="1" thickBot="1">
      <c r="A29" s="212" t="s">
        <v>294</v>
      </c>
      <c r="B29" s="213"/>
      <c r="C29" s="214"/>
      <c r="D29" s="556">
        <f>SUM(C30:C37)</f>
        <v>0</v>
      </c>
    </row>
    <row r="30" spans="1:4" ht="19.5" customHeight="1">
      <c r="A30" s="120"/>
      <c r="B30" s="121" t="s">
        <v>314</v>
      </c>
      <c r="C30" s="204">
        <v>0</v>
      </c>
      <c r="D30" s="115"/>
    </row>
    <row r="31" spans="1:4" ht="19.5" customHeight="1">
      <c r="A31" s="120"/>
      <c r="B31" s="121" t="s">
        <v>46</v>
      </c>
      <c r="C31" s="204">
        <v>0</v>
      </c>
      <c r="D31" s="115"/>
    </row>
    <row r="32" spans="1:4" ht="19.5" customHeight="1">
      <c r="A32" s="120"/>
      <c r="B32" s="121" t="s">
        <v>315</v>
      </c>
      <c r="C32" s="204">
        <v>0</v>
      </c>
      <c r="D32" s="115"/>
    </row>
    <row r="33" spans="1:4" ht="25.5" customHeight="1">
      <c r="A33" s="120"/>
      <c r="B33" s="121" t="s">
        <v>316</v>
      </c>
      <c r="C33" s="204">
        <v>0</v>
      </c>
      <c r="D33" s="115"/>
    </row>
    <row r="34" spans="1:4" ht="19.5" customHeight="1">
      <c r="A34" s="120"/>
      <c r="B34" s="121" t="s">
        <v>317</v>
      </c>
      <c r="C34" s="204">
        <v>0</v>
      </c>
      <c r="D34" s="115"/>
    </row>
    <row r="35" spans="1:4" ht="19.5" customHeight="1">
      <c r="A35" s="120"/>
      <c r="B35" s="121" t="s">
        <v>318</v>
      </c>
      <c r="C35" s="204">
        <v>0</v>
      </c>
      <c r="D35" s="115"/>
    </row>
    <row r="36" spans="1:4" ht="19.5" customHeight="1">
      <c r="A36" s="116" t="s">
        <v>319</v>
      </c>
      <c r="B36" s="121"/>
      <c r="C36" s="204">
        <v>0</v>
      </c>
      <c r="D36" s="115"/>
    </row>
    <row r="37" spans="1:4" ht="19.5" customHeight="1" thickBot="1">
      <c r="A37" s="120"/>
      <c r="B37" s="121"/>
      <c r="C37" s="115"/>
      <c r="D37" s="115"/>
    </row>
    <row r="38" spans="1:4" ht="26.25" customHeight="1" thickBot="1">
      <c r="A38" s="217" t="s">
        <v>320</v>
      </c>
      <c r="B38" s="218"/>
      <c r="C38" s="219"/>
      <c r="D38" s="423">
        <f>+D6-D9+D29</f>
        <v>15657190</v>
      </c>
    </row>
    <row r="43" spans="2:6" ht="14.25">
      <c r="B43" s="4" t="s">
        <v>695</v>
      </c>
      <c r="D43" s="99" t="s">
        <v>667</v>
      </c>
      <c r="E43" s="99"/>
      <c r="F43" s="99"/>
    </row>
    <row r="44" spans="2:6" ht="14.25">
      <c r="B44" s="613" t="s">
        <v>662</v>
      </c>
      <c r="D44" s="615" t="s">
        <v>673</v>
      </c>
      <c r="E44" s="615"/>
      <c r="F44" s="615"/>
    </row>
    <row r="45" spans="2:6" ht="14.25">
      <c r="B45" s="613" t="s">
        <v>672</v>
      </c>
      <c r="D45" s="615" t="s">
        <v>677</v>
      </c>
      <c r="E45" s="615"/>
      <c r="F45" s="615"/>
    </row>
  </sheetData>
  <sheetProtection/>
  <mergeCells count="6">
    <mergeCell ref="A6:B6"/>
    <mergeCell ref="A1:D1"/>
    <mergeCell ref="A3:D3"/>
    <mergeCell ref="A2:D2"/>
    <mergeCell ref="A4:D4"/>
    <mergeCell ref="A5:D5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scale="8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2">
      <selection activeCell="D42" sqref="D42"/>
    </sheetView>
  </sheetViews>
  <sheetFormatPr defaultColWidth="11.421875" defaultRowHeight="15"/>
  <cols>
    <col min="1" max="1" width="4.28125" style="99" customWidth="1"/>
    <col min="2" max="2" width="41.57421875" style="4" customWidth="1"/>
    <col min="3" max="3" width="23.8515625" style="4" customWidth="1"/>
    <col min="4" max="5" width="20.8515625" style="4" customWidth="1"/>
    <col min="6" max="16384" width="11.421875" style="4" customWidth="1"/>
  </cols>
  <sheetData>
    <row r="1" spans="3:5" ht="15">
      <c r="C1" s="197" t="s">
        <v>168</v>
      </c>
      <c r="E1" s="171" t="s">
        <v>464</v>
      </c>
    </row>
    <row r="2" spans="1:5" ht="15.75">
      <c r="A2" s="732" t="s">
        <v>250</v>
      </c>
      <c r="B2" s="732"/>
      <c r="C2" s="732"/>
      <c r="D2" s="732"/>
      <c r="E2" s="732"/>
    </row>
    <row r="3" ht="15">
      <c r="C3" s="547" t="s">
        <v>656</v>
      </c>
    </row>
    <row r="4" spans="2:5" ht="15.75">
      <c r="B4" s="35"/>
      <c r="C4" s="35" t="s">
        <v>460</v>
      </c>
      <c r="D4" s="35"/>
      <c r="E4" s="35"/>
    </row>
    <row r="5" spans="1:5" ht="15.75">
      <c r="A5" s="35"/>
      <c r="B5" s="35"/>
      <c r="C5" s="35" t="s">
        <v>321</v>
      </c>
      <c r="D5" s="36"/>
      <c r="E5" s="198"/>
    </row>
    <row r="6" ht="6.75" customHeight="1" thickBot="1"/>
    <row r="7" spans="1:5" s="548" customFormat="1" ht="30" customHeight="1">
      <c r="A7" s="733" t="s">
        <v>244</v>
      </c>
      <c r="B7" s="734"/>
      <c r="C7" s="193" t="s">
        <v>245</v>
      </c>
      <c r="D7" s="194" t="s">
        <v>246</v>
      </c>
      <c r="E7" s="195" t="s">
        <v>197</v>
      </c>
    </row>
    <row r="8" spans="1:5" s="548" customFormat="1" ht="30" customHeight="1" thickBot="1">
      <c r="A8" s="735"/>
      <c r="B8" s="736"/>
      <c r="C8" s="196" t="s">
        <v>247</v>
      </c>
      <c r="D8" s="196" t="s">
        <v>248</v>
      </c>
      <c r="E8" s="200" t="s">
        <v>249</v>
      </c>
    </row>
    <row r="9" spans="1:5" s="548" customFormat="1" ht="21" customHeight="1">
      <c r="A9" s="737" t="s">
        <v>251</v>
      </c>
      <c r="B9" s="738"/>
      <c r="C9" s="738"/>
      <c r="D9" s="738"/>
      <c r="E9" s="739"/>
    </row>
    <row r="10" spans="1:5" s="548" customFormat="1" ht="20.25" customHeight="1">
      <c r="A10" s="190">
        <v>1</v>
      </c>
      <c r="B10" s="191"/>
      <c r="C10" s="199"/>
      <c r="D10" s="191"/>
      <c r="E10" s="192"/>
    </row>
    <row r="11" spans="1:5" s="548" customFormat="1" ht="20.25" customHeight="1">
      <c r="A11" s="190">
        <v>2</v>
      </c>
      <c r="B11" s="191"/>
      <c r="C11" s="199"/>
      <c r="D11" s="191"/>
      <c r="E11" s="192"/>
    </row>
    <row r="12" spans="1:5" s="548" customFormat="1" ht="20.25" customHeight="1">
      <c r="A12" s="190">
        <v>3</v>
      </c>
      <c r="B12" s="191"/>
      <c r="C12" s="199"/>
      <c r="D12" s="191"/>
      <c r="E12" s="192"/>
    </row>
    <row r="13" spans="1:5" s="548" customFormat="1" ht="20.25" customHeight="1">
      <c r="A13" s="190">
        <v>4</v>
      </c>
      <c r="B13" s="191"/>
      <c r="C13" s="199"/>
      <c r="D13" s="191"/>
      <c r="E13" s="192"/>
    </row>
    <row r="14" spans="1:5" s="548" customFormat="1" ht="20.25" customHeight="1">
      <c r="A14" s="190">
        <v>5</v>
      </c>
      <c r="B14" s="191"/>
      <c r="C14" s="199"/>
      <c r="D14" s="191"/>
      <c r="E14" s="192"/>
    </row>
    <row r="15" spans="1:5" s="548" customFormat="1" ht="20.25" customHeight="1">
      <c r="A15" s="190">
        <v>6</v>
      </c>
      <c r="B15" s="191"/>
      <c r="C15" s="199"/>
      <c r="D15" s="191"/>
      <c r="E15" s="192"/>
    </row>
    <row r="16" spans="1:5" s="548" customFormat="1" ht="20.25" customHeight="1">
      <c r="A16" s="190">
        <v>7</v>
      </c>
      <c r="B16" s="191"/>
      <c r="C16" s="199"/>
      <c r="D16" s="191"/>
      <c r="E16" s="192"/>
    </row>
    <row r="17" spans="1:5" s="548" customFormat="1" ht="20.25" customHeight="1">
      <c r="A17" s="190">
        <v>8</v>
      </c>
      <c r="B17" s="191"/>
      <c r="C17" s="199"/>
      <c r="D17" s="191"/>
      <c r="E17" s="192"/>
    </row>
    <row r="18" spans="1:5" s="548" customFormat="1" ht="20.25" customHeight="1">
      <c r="A18" s="190">
        <v>9</v>
      </c>
      <c r="B18" s="191"/>
      <c r="C18" s="199"/>
      <c r="D18" s="191"/>
      <c r="E18" s="192"/>
    </row>
    <row r="19" spans="1:5" s="548" customFormat="1" ht="20.25" customHeight="1">
      <c r="A19" s="190">
        <v>10</v>
      </c>
      <c r="B19" s="191"/>
      <c r="C19" s="199"/>
      <c r="D19" s="191"/>
      <c r="E19" s="192"/>
    </row>
    <row r="20" spans="1:5" s="548" customFormat="1" ht="20.25" customHeight="1">
      <c r="A20" s="190"/>
      <c r="B20" s="191" t="s">
        <v>252</v>
      </c>
      <c r="C20" s="199"/>
      <c r="D20" s="191"/>
      <c r="E20" s="192"/>
    </row>
    <row r="21" spans="1:5" s="548" customFormat="1" ht="20.25" customHeight="1">
      <c r="A21" s="190"/>
      <c r="B21" s="191"/>
      <c r="C21" s="199"/>
      <c r="D21" s="191"/>
      <c r="E21" s="192"/>
    </row>
    <row r="22" spans="1:5" s="548" customFormat="1" ht="21" customHeight="1">
      <c r="A22" s="729" t="s">
        <v>253</v>
      </c>
      <c r="B22" s="730"/>
      <c r="C22" s="730"/>
      <c r="D22" s="730"/>
      <c r="E22" s="731"/>
    </row>
    <row r="23" spans="1:5" s="548" customFormat="1" ht="31.5" customHeight="1">
      <c r="A23" s="190">
        <v>1</v>
      </c>
      <c r="B23" s="473" t="s">
        <v>618</v>
      </c>
      <c r="C23" s="166">
        <v>479695.84</v>
      </c>
      <c r="D23" s="474">
        <f>+C23-E23</f>
        <v>432662.56000000006</v>
      </c>
      <c r="E23" s="475">
        <v>47033.28</v>
      </c>
    </row>
    <row r="24" spans="1:5" s="548" customFormat="1" ht="29.25" customHeight="1">
      <c r="A24" s="190">
        <v>2</v>
      </c>
      <c r="B24" s="473" t="s">
        <v>619</v>
      </c>
      <c r="C24" s="476">
        <v>847868.58</v>
      </c>
      <c r="D24" s="474">
        <f>+C24-E24</f>
        <v>765174.5</v>
      </c>
      <c r="E24" s="475">
        <v>82694.08</v>
      </c>
    </row>
    <row r="25" spans="1:5" s="548" customFormat="1" ht="20.25" customHeight="1">
      <c r="A25" s="190">
        <v>3</v>
      </c>
      <c r="B25" s="191"/>
      <c r="C25" s="199"/>
      <c r="D25" s="191"/>
      <c r="E25" s="192"/>
    </row>
    <row r="26" spans="1:5" s="548" customFormat="1" ht="20.25" customHeight="1">
      <c r="A26" s="190">
        <v>4</v>
      </c>
      <c r="B26" s="191"/>
      <c r="C26" s="199"/>
      <c r="D26" s="191"/>
      <c r="E26" s="192"/>
    </row>
    <row r="27" spans="1:5" s="548" customFormat="1" ht="20.25" customHeight="1">
      <c r="A27" s="190">
        <v>5</v>
      </c>
      <c r="B27" s="191"/>
      <c r="C27" s="199"/>
      <c r="D27" s="191"/>
      <c r="E27" s="192"/>
    </row>
    <row r="28" spans="1:5" s="548" customFormat="1" ht="20.25" customHeight="1">
      <c r="A28" s="190">
        <v>6</v>
      </c>
      <c r="B28" s="191"/>
      <c r="C28" s="199"/>
      <c r="D28" s="191"/>
      <c r="E28" s="192"/>
    </row>
    <row r="29" spans="1:5" s="548" customFormat="1" ht="20.25" customHeight="1">
      <c r="A29" s="190">
        <v>7</v>
      </c>
      <c r="B29" s="191"/>
      <c r="C29" s="199"/>
      <c r="D29" s="191"/>
      <c r="E29" s="192"/>
    </row>
    <row r="30" spans="1:5" s="548" customFormat="1" ht="20.25" customHeight="1">
      <c r="A30" s="190">
        <v>8</v>
      </c>
      <c r="B30" s="191"/>
      <c r="C30" s="199"/>
      <c r="D30" s="191"/>
      <c r="E30" s="192"/>
    </row>
    <row r="31" spans="1:5" s="548" customFormat="1" ht="20.25" customHeight="1">
      <c r="A31" s="190">
        <v>9</v>
      </c>
      <c r="B31" s="191"/>
      <c r="C31" s="199"/>
      <c r="D31" s="191"/>
      <c r="E31" s="192"/>
    </row>
    <row r="32" spans="1:5" s="548" customFormat="1" ht="20.25" customHeight="1">
      <c r="A32" s="190">
        <v>10</v>
      </c>
      <c r="B32" s="191"/>
      <c r="C32" s="199"/>
      <c r="D32" s="191"/>
      <c r="E32" s="192"/>
    </row>
    <row r="33" spans="1:5" s="96" customFormat="1" ht="39.75" customHeight="1">
      <c r="A33" s="190"/>
      <c r="B33" s="164" t="s">
        <v>254</v>
      </c>
      <c r="C33" s="478">
        <f>SUM(C23:C32)</f>
        <v>1327564.42</v>
      </c>
      <c r="D33" s="479">
        <f>SUM(D23:D32)</f>
        <v>1197837.06</v>
      </c>
      <c r="E33" s="480">
        <f>SUM(E23:E32)</f>
        <v>129727.36</v>
      </c>
    </row>
    <row r="34" spans="1:5" s="96" customFormat="1" ht="39.75" customHeight="1" thickBot="1">
      <c r="A34" s="190"/>
      <c r="B34" s="164"/>
      <c r="C34" s="166"/>
      <c r="D34" s="165"/>
      <c r="E34" s="167"/>
    </row>
    <row r="35" spans="1:5" ht="30" customHeight="1" thickBot="1">
      <c r="A35" s="173"/>
      <c r="B35" s="169" t="s">
        <v>255</v>
      </c>
      <c r="C35" s="170">
        <v>1327564.42</v>
      </c>
      <c r="D35" s="477">
        <v>1197837.06</v>
      </c>
      <c r="E35" s="477">
        <v>129727.36</v>
      </c>
    </row>
    <row r="36" ht="14.25">
      <c r="J36" s="37"/>
    </row>
    <row r="37" ht="14.25">
      <c r="J37" s="37"/>
    </row>
    <row r="39" spans="2:5" ht="14.25">
      <c r="B39" s="614" t="s">
        <v>669</v>
      </c>
      <c r="C39" s="99"/>
      <c r="D39" s="659" t="s">
        <v>669</v>
      </c>
      <c r="E39" s="659"/>
    </row>
    <row r="40" spans="2:5" ht="14.25">
      <c r="B40" s="614" t="s">
        <v>691</v>
      </c>
      <c r="C40" s="99"/>
      <c r="D40" s="659" t="s">
        <v>689</v>
      </c>
      <c r="E40" s="659"/>
    </row>
    <row r="41" spans="2:5" ht="14.25">
      <c r="B41" s="614" t="s">
        <v>704</v>
      </c>
      <c r="C41" s="99"/>
      <c r="D41" s="659" t="s">
        <v>709</v>
      </c>
      <c r="E41" s="659"/>
    </row>
  </sheetData>
  <sheetProtection/>
  <mergeCells count="7">
    <mergeCell ref="A22:E22"/>
    <mergeCell ref="A2:E2"/>
    <mergeCell ref="A7:B8"/>
    <mergeCell ref="A9:E9"/>
    <mergeCell ref="D40:E40"/>
    <mergeCell ref="D41:E41"/>
    <mergeCell ref="D39:E39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D40" sqref="D40:D42"/>
    </sheetView>
  </sheetViews>
  <sheetFormatPr defaultColWidth="11.421875" defaultRowHeight="15"/>
  <cols>
    <col min="1" max="1" width="4.8515625" style="99" customWidth="1"/>
    <col min="2" max="2" width="52.00390625" style="4" customWidth="1"/>
    <col min="3" max="3" width="32.00390625" style="4" customWidth="1"/>
    <col min="4" max="4" width="37.28125" style="4" customWidth="1"/>
    <col min="5" max="16384" width="11.421875" style="4" customWidth="1"/>
  </cols>
  <sheetData>
    <row r="1" spans="3:4" ht="15">
      <c r="C1" s="197" t="s">
        <v>168</v>
      </c>
      <c r="D1" s="171" t="s">
        <v>465</v>
      </c>
    </row>
    <row r="2" spans="1:4" ht="15.75">
      <c r="A2" s="732" t="s">
        <v>256</v>
      </c>
      <c r="B2" s="732"/>
      <c r="C2" s="732"/>
      <c r="D2" s="732"/>
    </row>
    <row r="3" ht="15">
      <c r="C3" s="547" t="s">
        <v>656</v>
      </c>
    </row>
    <row r="4" spans="2:4" ht="15.75">
      <c r="B4" s="35"/>
      <c r="C4" s="35" t="s">
        <v>460</v>
      </c>
      <c r="D4" s="35"/>
    </row>
    <row r="5" spans="1:4" ht="15.75">
      <c r="A5" s="35"/>
      <c r="B5" s="35"/>
      <c r="C5" s="35" t="s">
        <v>321</v>
      </c>
      <c r="D5" s="198"/>
    </row>
    <row r="6" ht="6.75" customHeight="1" thickBot="1"/>
    <row r="7" spans="1:4" s="548" customFormat="1" ht="30" customHeight="1">
      <c r="A7" s="733" t="s">
        <v>244</v>
      </c>
      <c r="B7" s="734"/>
      <c r="C7" s="740" t="s">
        <v>207</v>
      </c>
      <c r="D7" s="742" t="s">
        <v>257</v>
      </c>
    </row>
    <row r="8" spans="1:4" s="548" customFormat="1" ht="4.5" customHeight="1" thickBot="1">
      <c r="A8" s="735"/>
      <c r="B8" s="736"/>
      <c r="C8" s="741"/>
      <c r="D8" s="743"/>
    </row>
    <row r="9" spans="1:4" s="548" customFormat="1" ht="21" customHeight="1">
      <c r="A9" s="737" t="s">
        <v>251</v>
      </c>
      <c r="B9" s="738"/>
      <c r="C9" s="738"/>
      <c r="D9" s="739"/>
    </row>
    <row r="10" spans="1:4" s="548" customFormat="1" ht="20.25" customHeight="1">
      <c r="A10" s="190">
        <v>1</v>
      </c>
      <c r="B10" s="191"/>
      <c r="C10" s="199"/>
      <c r="D10" s="192"/>
    </row>
    <row r="11" spans="1:4" s="548" customFormat="1" ht="20.25" customHeight="1">
      <c r="A11" s="190">
        <v>2</v>
      </c>
      <c r="B11" s="191"/>
      <c r="C11" s="199"/>
      <c r="D11" s="192"/>
    </row>
    <row r="12" spans="1:4" s="548" customFormat="1" ht="20.25" customHeight="1">
      <c r="A12" s="190">
        <v>3</v>
      </c>
      <c r="B12" s="191"/>
      <c r="C12" s="199"/>
      <c r="D12" s="192"/>
    </row>
    <row r="13" spans="1:4" s="548" customFormat="1" ht="20.25" customHeight="1">
      <c r="A13" s="190">
        <v>4</v>
      </c>
      <c r="B13" s="191"/>
      <c r="C13" s="199"/>
      <c r="D13" s="192"/>
    </row>
    <row r="14" spans="1:4" s="548" customFormat="1" ht="20.25" customHeight="1">
      <c r="A14" s="190">
        <v>5</v>
      </c>
      <c r="B14" s="191"/>
      <c r="C14" s="199"/>
      <c r="D14" s="192"/>
    </row>
    <row r="15" spans="1:4" s="548" customFormat="1" ht="20.25" customHeight="1">
      <c r="A15" s="190">
        <v>6</v>
      </c>
      <c r="B15" s="191"/>
      <c r="C15" s="199"/>
      <c r="D15" s="192"/>
    </row>
    <row r="16" spans="1:4" s="548" customFormat="1" ht="20.25" customHeight="1">
      <c r="A16" s="190">
        <v>7</v>
      </c>
      <c r="B16" s="191"/>
      <c r="C16" s="199"/>
      <c r="D16" s="192"/>
    </row>
    <row r="17" spans="1:4" s="548" customFormat="1" ht="20.25" customHeight="1">
      <c r="A17" s="190">
        <v>8</v>
      </c>
      <c r="B17" s="191"/>
      <c r="C17" s="199"/>
      <c r="D17" s="192"/>
    </row>
    <row r="18" spans="1:4" s="548" customFormat="1" ht="20.25" customHeight="1">
      <c r="A18" s="190">
        <v>9</v>
      </c>
      <c r="B18" s="191"/>
      <c r="C18" s="199"/>
      <c r="D18" s="192"/>
    </row>
    <row r="19" spans="1:4" s="548" customFormat="1" ht="20.25" customHeight="1">
      <c r="A19" s="190">
        <v>10</v>
      </c>
      <c r="B19" s="191"/>
      <c r="C19" s="199"/>
      <c r="D19" s="192"/>
    </row>
    <row r="20" spans="1:4" s="548" customFormat="1" ht="20.25" customHeight="1">
      <c r="A20" s="190"/>
      <c r="B20" s="191" t="s">
        <v>258</v>
      </c>
      <c r="C20" s="199"/>
      <c r="D20" s="192"/>
    </row>
    <row r="21" spans="1:4" s="548" customFormat="1" ht="20.25" customHeight="1">
      <c r="A21" s="190"/>
      <c r="B21" s="191"/>
      <c r="C21" s="199"/>
      <c r="D21" s="192"/>
    </row>
    <row r="22" spans="1:4" s="548" customFormat="1" ht="21" customHeight="1">
      <c r="A22" s="729" t="s">
        <v>253</v>
      </c>
      <c r="B22" s="730"/>
      <c r="C22" s="730"/>
      <c r="D22" s="731"/>
    </row>
    <row r="23" spans="1:4" s="548" customFormat="1" ht="29.25" customHeight="1">
      <c r="A23" s="190">
        <v>1</v>
      </c>
      <c r="B23" s="164" t="s">
        <v>618</v>
      </c>
      <c r="C23" s="482">
        <v>60837.61</v>
      </c>
      <c r="D23" s="483">
        <v>55625.09</v>
      </c>
    </row>
    <row r="24" spans="1:4" s="548" customFormat="1" ht="30.75" customHeight="1">
      <c r="A24" s="190">
        <v>2</v>
      </c>
      <c r="B24" s="164" t="s">
        <v>619</v>
      </c>
      <c r="C24" s="482">
        <v>143755.38</v>
      </c>
      <c r="D24" s="483">
        <v>131094.96</v>
      </c>
    </row>
    <row r="25" spans="1:4" s="548" customFormat="1" ht="20.25" customHeight="1">
      <c r="A25" s="190">
        <v>3</v>
      </c>
      <c r="B25" s="481"/>
      <c r="C25" s="482"/>
      <c r="D25" s="483"/>
    </row>
    <row r="26" spans="1:4" s="548" customFormat="1" ht="20.25" customHeight="1">
      <c r="A26" s="190">
        <v>4</v>
      </c>
      <c r="B26" s="191"/>
      <c r="C26" s="482"/>
      <c r="D26" s="483"/>
    </row>
    <row r="27" spans="1:4" s="548" customFormat="1" ht="20.25" customHeight="1">
      <c r="A27" s="190">
        <v>5</v>
      </c>
      <c r="B27" s="191"/>
      <c r="C27" s="482"/>
      <c r="D27" s="483"/>
    </row>
    <row r="28" spans="1:4" s="548" customFormat="1" ht="20.25" customHeight="1">
      <c r="A28" s="190">
        <v>6</v>
      </c>
      <c r="B28" s="191"/>
      <c r="C28" s="482"/>
      <c r="D28" s="483"/>
    </row>
    <row r="29" spans="1:4" s="548" customFormat="1" ht="20.25" customHeight="1">
      <c r="A29" s="190">
        <v>7</v>
      </c>
      <c r="B29" s="191"/>
      <c r="C29" s="482"/>
      <c r="D29" s="483"/>
    </row>
    <row r="30" spans="1:4" s="548" customFormat="1" ht="20.25" customHeight="1">
      <c r="A30" s="190">
        <v>8</v>
      </c>
      <c r="B30" s="191"/>
      <c r="C30" s="482"/>
      <c r="D30" s="483"/>
    </row>
    <row r="31" spans="1:4" s="548" customFormat="1" ht="20.25" customHeight="1">
      <c r="A31" s="190">
        <v>9</v>
      </c>
      <c r="B31" s="191"/>
      <c r="C31" s="482"/>
      <c r="D31" s="483"/>
    </row>
    <row r="32" spans="1:4" s="548" customFormat="1" ht="20.25" customHeight="1">
      <c r="A32" s="190">
        <v>10</v>
      </c>
      <c r="B32" s="191"/>
      <c r="C32" s="482"/>
      <c r="D32" s="483"/>
    </row>
    <row r="33" spans="1:4" s="96" customFormat="1" ht="39.75" customHeight="1">
      <c r="A33" s="190"/>
      <c r="B33" s="164" t="s">
        <v>259</v>
      </c>
      <c r="C33" s="487">
        <f>SUM(C23:C32)</f>
        <v>204592.99</v>
      </c>
      <c r="D33" s="487">
        <f>SUM(D23:D32)</f>
        <v>186720.05</v>
      </c>
    </row>
    <row r="34" spans="1:4" s="96" customFormat="1" ht="39.75" customHeight="1" thickBot="1">
      <c r="A34" s="190"/>
      <c r="B34" s="164"/>
      <c r="C34" s="484"/>
      <c r="D34" s="485"/>
    </row>
    <row r="35" spans="1:4" ht="30" customHeight="1" thickBot="1">
      <c r="A35" s="173"/>
      <c r="B35" s="169" t="s">
        <v>255</v>
      </c>
      <c r="C35" s="488">
        <v>204592.99</v>
      </c>
      <c r="D35" s="486">
        <v>186720.05</v>
      </c>
    </row>
    <row r="36" ht="14.25">
      <c r="I36" s="37"/>
    </row>
    <row r="37" ht="14.25">
      <c r="I37" s="37"/>
    </row>
    <row r="38" ht="14.25">
      <c r="I38" s="37"/>
    </row>
    <row r="40" spans="2:4" ht="14.25">
      <c r="B40" s="614" t="s">
        <v>710</v>
      </c>
      <c r="C40" s="99"/>
      <c r="D40" s="614" t="s">
        <v>671</v>
      </c>
    </row>
    <row r="41" spans="2:4" ht="15" customHeight="1">
      <c r="B41" s="614" t="s">
        <v>691</v>
      </c>
      <c r="C41" s="99" t="s">
        <v>169</v>
      </c>
      <c r="D41" s="614" t="s">
        <v>689</v>
      </c>
    </row>
    <row r="42" spans="2:4" ht="14.25">
      <c r="B42" s="614" t="s">
        <v>704</v>
      </c>
      <c r="C42" s="99" t="s">
        <v>169</v>
      </c>
      <c r="D42" s="614" t="s">
        <v>690</v>
      </c>
    </row>
  </sheetData>
  <sheetProtection/>
  <mergeCells count="6">
    <mergeCell ref="A2:D2"/>
    <mergeCell ref="A7:B8"/>
    <mergeCell ref="A9:D9"/>
    <mergeCell ref="A22:D22"/>
    <mergeCell ref="C7:C8"/>
    <mergeCell ref="D7:D8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27" sqref="D27:E27"/>
    </sheetView>
  </sheetViews>
  <sheetFormatPr defaultColWidth="11.421875" defaultRowHeight="15"/>
  <cols>
    <col min="1" max="1" width="4.28125" style="99" customWidth="1"/>
    <col min="2" max="2" width="52.00390625" style="4" customWidth="1"/>
    <col min="3" max="5" width="21.8515625" style="4" customWidth="1"/>
    <col min="6" max="16384" width="11.421875" style="4" customWidth="1"/>
  </cols>
  <sheetData>
    <row r="1" spans="3:5" ht="15">
      <c r="C1" s="197" t="s">
        <v>168</v>
      </c>
      <c r="D1" s="197"/>
      <c r="E1" s="171" t="s">
        <v>466</v>
      </c>
    </row>
    <row r="2" spans="1:5" ht="15.75">
      <c r="A2" s="732" t="s">
        <v>352</v>
      </c>
      <c r="B2" s="732"/>
      <c r="C2" s="732"/>
      <c r="D2" s="732"/>
      <c r="E2" s="732"/>
    </row>
    <row r="3" spans="3:4" ht="15">
      <c r="C3" s="547" t="s">
        <v>656</v>
      </c>
      <c r="D3" s="197"/>
    </row>
    <row r="4" spans="2:5" ht="15.75">
      <c r="B4" s="35"/>
      <c r="C4" s="35" t="s">
        <v>460</v>
      </c>
      <c r="D4" s="35"/>
      <c r="E4" s="35"/>
    </row>
    <row r="5" spans="1:5" ht="15.75">
      <c r="A5" s="35"/>
      <c r="B5" s="35"/>
      <c r="C5" s="35" t="s">
        <v>321</v>
      </c>
      <c r="D5" s="35"/>
      <c r="E5" s="198"/>
    </row>
    <row r="6" ht="6.75" customHeight="1" thickBot="1"/>
    <row r="7" spans="1:5" s="548" customFormat="1" ht="17.25" customHeight="1">
      <c r="A7" s="744" t="s">
        <v>113</v>
      </c>
      <c r="B7" s="745"/>
      <c r="C7" s="752" t="s">
        <v>260</v>
      </c>
      <c r="D7" s="220" t="s">
        <v>207</v>
      </c>
      <c r="E7" s="754" t="s">
        <v>257</v>
      </c>
    </row>
    <row r="8" spans="1:5" s="548" customFormat="1" ht="4.5" customHeight="1" thickBot="1">
      <c r="A8" s="746"/>
      <c r="B8" s="747"/>
      <c r="C8" s="753"/>
      <c r="D8" s="221"/>
      <c r="E8" s="755"/>
    </row>
    <row r="9" spans="1:5" s="548" customFormat="1" ht="20.25" customHeight="1">
      <c r="A9" s="168" t="s">
        <v>261</v>
      </c>
      <c r="B9" s="191"/>
      <c r="C9" s="482">
        <f>164927225.28-97000000</f>
        <v>67927225.28</v>
      </c>
      <c r="D9" s="489">
        <v>14774499</v>
      </c>
      <c r="E9" s="483">
        <v>13465572</v>
      </c>
    </row>
    <row r="10" spans="1:5" s="548" customFormat="1" ht="20.25" customHeight="1">
      <c r="A10" s="190"/>
      <c r="B10" s="201" t="s">
        <v>264</v>
      </c>
      <c r="C10" s="482"/>
      <c r="D10" s="482"/>
      <c r="E10" s="483"/>
    </row>
    <row r="11" spans="1:5" s="548" customFormat="1" ht="20.25" customHeight="1">
      <c r="A11" s="190"/>
      <c r="B11" s="201" t="s">
        <v>262</v>
      </c>
      <c r="C11" s="482"/>
      <c r="D11" s="482"/>
      <c r="E11" s="483"/>
    </row>
    <row r="12" spans="1:5" s="548" customFormat="1" ht="20.25" customHeight="1">
      <c r="A12" s="168" t="s">
        <v>263</v>
      </c>
      <c r="B12" s="201"/>
      <c r="C12" s="482">
        <v>164682642</v>
      </c>
      <c r="D12" s="482">
        <v>15657190</v>
      </c>
      <c r="E12" s="483">
        <v>14433742</v>
      </c>
    </row>
    <row r="13" spans="1:5" s="548" customFormat="1" ht="20.25" customHeight="1">
      <c r="A13" s="190"/>
      <c r="B13" s="201" t="s">
        <v>265</v>
      </c>
      <c r="C13" s="482"/>
      <c r="D13" s="482"/>
      <c r="E13" s="483"/>
    </row>
    <row r="14" spans="1:5" s="548" customFormat="1" ht="20.25" customHeight="1">
      <c r="A14" s="190"/>
      <c r="B14" s="201" t="s">
        <v>266</v>
      </c>
      <c r="C14" s="482"/>
      <c r="D14" s="482"/>
      <c r="E14" s="483"/>
    </row>
    <row r="15" spans="1:5" s="548" customFormat="1" ht="20.25" customHeight="1">
      <c r="A15" s="168" t="s">
        <v>272</v>
      </c>
      <c r="B15" s="201"/>
      <c r="C15" s="482">
        <f>+C9-C12</f>
        <v>-96755416.72</v>
      </c>
      <c r="D15" s="482">
        <f>+D9-D12</f>
        <v>-882691</v>
      </c>
      <c r="E15" s="482">
        <f>+E9-E12</f>
        <v>-968170</v>
      </c>
    </row>
    <row r="16" spans="1:5" s="548" customFormat="1" ht="20.25" customHeight="1" thickBot="1">
      <c r="A16" s="190"/>
      <c r="B16" s="191"/>
      <c r="C16" s="482"/>
      <c r="D16" s="482"/>
      <c r="E16" s="483"/>
    </row>
    <row r="17" spans="1:5" s="548" customFormat="1" ht="21" customHeight="1">
      <c r="A17" s="744" t="s">
        <v>113</v>
      </c>
      <c r="B17" s="745"/>
      <c r="C17" s="748" t="s">
        <v>260</v>
      </c>
      <c r="D17" s="550" t="s">
        <v>207</v>
      </c>
      <c r="E17" s="750" t="s">
        <v>257</v>
      </c>
    </row>
    <row r="18" spans="1:5" s="548" customFormat="1" ht="0.75" customHeight="1" thickBot="1">
      <c r="A18" s="746"/>
      <c r="B18" s="747"/>
      <c r="C18" s="749"/>
      <c r="D18" s="551"/>
      <c r="E18" s="751"/>
    </row>
    <row r="19" spans="1:5" s="548" customFormat="1" ht="20.25" customHeight="1">
      <c r="A19" s="168" t="s">
        <v>267</v>
      </c>
      <c r="B19" s="191"/>
      <c r="C19" s="482">
        <f>+C15</f>
        <v>-96755416.72</v>
      </c>
      <c r="D19" s="482">
        <f>+D15</f>
        <v>-882691</v>
      </c>
      <c r="E19" s="483">
        <f>+E15</f>
        <v>-968170</v>
      </c>
    </row>
    <row r="20" spans="1:5" s="548" customFormat="1" ht="20.25" customHeight="1">
      <c r="A20" s="168" t="s">
        <v>268</v>
      </c>
      <c r="B20" s="191"/>
      <c r="C20" s="482">
        <v>0</v>
      </c>
      <c r="D20" s="482">
        <v>0</v>
      </c>
      <c r="E20" s="483">
        <v>0</v>
      </c>
    </row>
    <row r="21" spans="1:5" s="548" customFormat="1" ht="20.25" customHeight="1">
      <c r="A21" s="168" t="s">
        <v>273</v>
      </c>
      <c r="B21" s="191"/>
      <c r="C21" s="482">
        <v>0</v>
      </c>
      <c r="D21" s="482">
        <v>0</v>
      </c>
      <c r="E21" s="483">
        <v>0</v>
      </c>
    </row>
    <row r="22" spans="1:5" s="548" customFormat="1" ht="20.25" customHeight="1" thickBot="1">
      <c r="A22" s="190"/>
      <c r="B22" s="191"/>
      <c r="C22" s="482"/>
      <c r="D22" s="482"/>
      <c r="E22" s="483"/>
    </row>
    <row r="23" spans="1:5" s="548" customFormat="1" ht="21" customHeight="1">
      <c r="A23" s="744" t="s">
        <v>113</v>
      </c>
      <c r="B23" s="745"/>
      <c r="C23" s="748" t="s">
        <v>260</v>
      </c>
      <c r="D23" s="550" t="s">
        <v>207</v>
      </c>
      <c r="E23" s="750" t="s">
        <v>257</v>
      </c>
    </row>
    <row r="24" spans="1:5" s="548" customFormat="1" ht="0.75" customHeight="1" thickBot="1">
      <c r="A24" s="746"/>
      <c r="B24" s="747"/>
      <c r="C24" s="749"/>
      <c r="D24" s="551"/>
      <c r="E24" s="751"/>
    </row>
    <row r="25" spans="1:5" s="548" customFormat="1" ht="20.25" customHeight="1">
      <c r="A25" s="168" t="s">
        <v>269</v>
      </c>
      <c r="B25" s="191"/>
      <c r="C25" s="482">
        <v>97000000</v>
      </c>
      <c r="D25" s="482">
        <v>0</v>
      </c>
      <c r="E25" s="483">
        <v>0</v>
      </c>
    </row>
    <row r="26" spans="1:5" s="548" customFormat="1" ht="20.25" customHeight="1">
      <c r="A26" s="168" t="s">
        <v>270</v>
      </c>
      <c r="B26" s="191"/>
      <c r="C26" s="482">
        <v>0</v>
      </c>
      <c r="D26" s="482">
        <v>0</v>
      </c>
      <c r="E26" s="483">
        <v>0</v>
      </c>
    </row>
    <row r="27" spans="1:5" s="548" customFormat="1" ht="20.25" customHeight="1">
      <c r="A27" s="168" t="s">
        <v>271</v>
      </c>
      <c r="B27" s="191"/>
      <c r="C27" s="482">
        <f>+C25-C26</f>
        <v>97000000</v>
      </c>
      <c r="D27" s="482">
        <f>+D25-D26</f>
        <v>0</v>
      </c>
      <c r="E27" s="482">
        <f>+E25-E26</f>
        <v>0</v>
      </c>
    </row>
    <row r="28" spans="1:5" s="548" customFormat="1" ht="20.25" customHeight="1" thickBot="1">
      <c r="A28" s="202"/>
      <c r="B28" s="203"/>
      <c r="C28" s="490"/>
      <c r="D28" s="490"/>
      <c r="E28" s="491"/>
    </row>
    <row r="29" ht="14.25">
      <c r="J29" s="37"/>
    </row>
    <row r="34" spans="2:5" ht="14.25">
      <c r="B34" s="614" t="s">
        <v>710</v>
      </c>
      <c r="D34" s="659" t="s">
        <v>671</v>
      </c>
      <c r="E34" s="659"/>
    </row>
    <row r="35" spans="2:5" ht="14.25">
      <c r="B35" s="614" t="s">
        <v>691</v>
      </c>
      <c r="D35" s="659" t="s">
        <v>689</v>
      </c>
      <c r="E35" s="659"/>
    </row>
    <row r="36" spans="2:5" ht="14.25">
      <c r="B36" s="614" t="s">
        <v>704</v>
      </c>
      <c r="D36" s="659" t="s">
        <v>690</v>
      </c>
      <c r="E36" s="659"/>
    </row>
  </sheetData>
  <sheetProtection/>
  <mergeCells count="13">
    <mergeCell ref="A2:E2"/>
    <mergeCell ref="A7:B8"/>
    <mergeCell ref="C7:C8"/>
    <mergeCell ref="E7:E8"/>
    <mergeCell ref="C17:C18"/>
    <mergeCell ref="E17:E18"/>
    <mergeCell ref="A17:B18"/>
    <mergeCell ref="D34:E34"/>
    <mergeCell ref="D35:E35"/>
    <mergeCell ref="D36:E36"/>
    <mergeCell ref="A23:B24"/>
    <mergeCell ref="C23:C24"/>
    <mergeCell ref="E23:E2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F39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4.28125" style="99" customWidth="1"/>
    <col min="2" max="2" width="52.00390625" style="4" customWidth="1"/>
    <col min="3" max="3" width="23.57421875" style="4" customWidth="1"/>
    <col min="4" max="4" width="25.57421875" style="4" customWidth="1"/>
    <col min="5" max="5" width="15.00390625" style="4" customWidth="1"/>
    <col min="6" max="16384" width="11.421875" style="4" customWidth="1"/>
  </cols>
  <sheetData>
    <row r="1" spans="1:5" ht="15">
      <c r="A1" s="756" t="s">
        <v>469</v>
      </c>
      <c r="B1" s="756"/>
      <c r="C1" s="756"/>
      <c r="D1" s="756"/>
      <c r="E1" s="171" t="s">
        <v>357</v>
      </c>
    </row>
    <row r="2" spans="1:5" ht="15.75">
      <c r="A2" s="732" t="s">
        <v>470</v>
      </c>
      <c r="B2" s="732"/>
      <c r="C2" s="732"/>
      <c r="D2" s="732"/>
      <c r="E2" s="732"/>
    </row>
    <row r="3" spans="1:5" ht="15">
      <c r="A3" s="650" t="s">
        <v>656</v>
      </c>
      <c r="B3" s="650"/>
      <c r="C3" s="650"/>
      <c r="D3" s="650"/>
      <c r="E3" s="650"/>
    </row>
    <row r="4" spans="1:5" ht="15.75">
      <c r="A4" s="732" t="s">
        <v>471</v>
      </c>
      <c r="B4" s="732"/>
      <c r="C4" s="732"/>
      <c r="D4" s="732"/>
      <c r="E4" s="732"/>
    </row>
    <row r="5" spans="1:5" ht="15.75">
      <c r="A5" s="35"/>
      <c r="B5" s="35"/>
      <c r="C5" s="35" t="s">
        <v>321</v>
      </c>
      <c r="D5" s="35"/>
      <c r="E5" s="198"/>
    </row>
    <row r="6" ht="6.75" customHeight="1" thickBot="1"/>
    <row r="7" spans="1:5" s="548" customFormat="1" ht="17.25" customHeight="1">
      <c r="A7" s="744"/>
      <c r="B7" s="757"/>
      <c r="C7" s="757"/>
      <c r="D7" s="552"/>
      <c r="E7" s="760"/>
    </row>
    <row r="8" spans="1:5" s="548" customFormat="1" ht="4.5" customHeight="1">
      <c r="A8" s="758"/>
      <c r="B8" s="759"/>
      <c r="C8" s="759"/>
      <c r="D8" s="553"/>
      <c r="E8" s="761"/>
    </row>
    <row r="9" spans="1:6" s="548" customFormat="1" ht="20.25" customHeight="1">
      <c r="A9" s="168"/>
      <c r="B9" s="270"/>
      <c r="C9" s="270"/>
      <c r="D9" s="270"/>
      <c r="E9" s="192"/>
      <c r="F9" s="271"/>
    </row>
    <row r="10" spans="1:6" s="548" customFormat="1" ht="20.25" customHeight="1">
      <c r="A10" s="190"/>
      <c r="B10" s="272" t="s">
        <v>472</v>
      </c>
      <c r="C10" s="270"/>
      <c r="D10" s="270"/>
      <c r="E10" s="192"/>
      <c r="F10" s="271"/>
    </row>
    <row r="11" spans="1:6" s="548" customFormat="1" ht="20.25" customHeight="1">
      <c r="A11" s="190"/>
      <c r="B11" s="272" t="s">
        <v>473</v>
      </c>
      <c r="C11" s="270"/>
      <c r="D11" s="270" t="s">
        <v>474</v>
      </c>
      <c r="E11" s="192"/>
      <c r="F11" s="271"/>
    </row>
    <row r="12" spans="1:6" s="548" customFormat="1" ht="20.25" customHeight="1">
      <c r="A12" s="168"/>
      <c r="E12" s="192"/>
      <c r="F12" s="271"/>
    </row>
    <row r="13" spans="1:6" s="548" customFormat="1" ht="20.25" customHeight="1">
      <c r="A13" s="190"/>
      <c r="B13" s="273"/>
      <c r="C13" s="273"/>
      <c r="D13" s="273"/>
      <c r="E13" s="192"/>
      <c r="F13" s="271"/>
    </row>
    <row r="14" spans="1:6" ht="14.25">
      <c r="A14" s="274"/>
      <c r="E14" s="265"/>
      <c r="F14" s="266"/>
    </row>
    <row r="15" spans="1:6" ht="14.25">
      <c r="A15" s="274"/>
      <c r="B15" s="762" t="s">
        <v>711</v>
      </c>
      <c r="C15" s="762"/>
      <c r="D15" s="762"/>
      <c r="E15" s="265"/>
      <c r="F15" s="266"/>
    </row>
    <row r="16" spans="1:6" ht="14.25">
      <c r="A16" s="274"/>
      <c r="B16" s="275"/>
      <c r="C16" s="275"/>
      <c r="D16" s="275"/>
      <c r="E16" s="265"/>
      <c r="F16" s="266"/>
    </row>
    <row r="17" spans="1:6" ht="14.25">
      <c r="A17" s="274"/>
      <c r="B17" s="763"/>
      <c r="C17" s="763"/>
      <c r="D17" s="763"/>
      <c r="E17" s="265"/>
      <c r="F17" s="266"/>
    </row>
    <row r="18" spans="1:5" ht="14.25">
      <c r="A18" s="274"/>
      <c r="B18" s="763"/>
      <c r="C18" s="763"/>
      <c r="D18" s="763"/>
      <c r="E18" s="265"/>
    </row>
    <row r="19" spans="1:5" ht="14.25">
      <c r="A19" s="274"/>
      <c r="B19" s="763"/>
      <c r="C19" s="763"/>
      <c r="D19" s="763"/>
      <c r="E19" s="265"/>
    </row>
    <row r="20" spans="1:5" ht="14.25">
      <c r="A20" s="274"/>
      <c r="B20" s="266"/>
      <c r="C20" s="266"/>
      <c r="D20" s="266"/>
      <c r="E20" s="265"/>
    </row>
    <row r="21" spans="1:5" ht="14.25">
      <c r="A21" s="274"/>
      <c r="B21" s="266"/>
      <c r="C21" s="266"/>
      <c r="D21" s="266"/>
      <c r="E21" s="265"/>
    </row>
    <row r="22" spans="1:5" ht="14.25">
      <c r="A22" s="274"/>
      <c r="B22" s="266"/>
      <c r="C22" s="266"/>
      <c r="D22" s="266"/>
      <c r="E22" s="265"/>
    </row>
    <row r="23" spans="1:5" ht="14.25">
      <c r="A23" s="274"/>
      <c r="B23" s="266"/>
      <c r="C23" s="266"/>
      <c r="D23" s="266"/>
      <c r="E23" s="265"/>
    </row>
    <row r="24" spans="1:5" ht="14.25">
      <c r="A24" s="274"/>
      <c r="B24" s="266"/>
      <c r="C24" s="266"/>
      <c r="D24" s="266"/>
      <c r="E24" s="265"/>
    </row>
    <row r="25" spans="1:5" ht="14.25">
      <c r="A25" s="274"/>
      <c r="B25" s="266"/>
      <c r="C25" s="266"/>
      <c r="D25" s="266"/>
      <c r="E25" s="265"/>
    </row>
    <row r="26" spans="1:5" ht="14.25">
      <c r="A26" s="274"/>
      <c r="B26" s="266"/>
      <c r="C26" s="266"/>
      <c r="D26" s="266"/>
      <c r="E26" s="265"/>
    </row>
    <row r="27" spans="1:5" ht="14.25">
      <c r="A27" s="274"/>
      <c r="B27" s="266"/>
      <c r="C27" s="266"/>
      <c r="D27" s="266"/>
      <c r="E27" s="265"/>
    </row>
    <row r="28" spans="1:5" ht="14.25">
      <c r="A28" s="274"/>
      <c r="B28" s="266"/>
      <c r="C28" s="266"/>
      <c r="D28" s="266"/>
      <c r="E28" s="265"/>
    </row>
    <row r="29" spans="1:5" ht="14.25">
      <c r="A29" s="274"/>
      <c r="B29" s="266"/>
      <c r="C29" s="266"/>
      <c r="D29" s="266"/>
      <c r="E29" s="265"/>
    </row>
    <row r="30" spans="1:5" ht="15" thickBot="1">
      <c r="A30" s="276"/>
      <c r="B30" s="277"/>
      <c r="C30" s="277"/>
      <c r="D30" s="277"/>
      <c r="E30" s="267"/>
    </row>
    <row r="32" spans="2:3" ht="14.25">
      <c r="B32" s="278" t="s">
        <v>475</v>
      </c>
      <c r="C32" s="4" t="s">
        <v>476</v>
      </c>
    </row>
    <row r="37" spans="2:5" ht="14.25">
      <c r="B37" s="614" t="s">
        <v>710</v>
      </c>
      <c r="D37" s="659" t="s">
        <v>671</v>
      </c>
      <c r="E37" s="659"/>
    </row>
    <row r="38" spans="2:5" ht="14.25">
      <c r="B38" s="614" t="s">
        <v>691</v>
      </c>
      <c r="D38" s="659" t="s">
        <v>689</v>
      </c>
      <c r="E38" s="659"/>
    </row>
    <row r="39" spans="2:5" ht="14.25">
      <c r="B39" s="614" t="s">
        <v>704</v>
      </c>
      <c r="D39" s="659" t="s">
        <v>690</v>
      </c>
      <c r="E39" s="659"/>
    </row>
  </sheetData>
  <sheetProtection/>
  <mergeCells count="12">
    <mergeCell ref="B15:D15"/>
    <mergeCell ref="D37:E37"/>
    <mergeCell ref="D38:E38"/>
    <mergeCell ref="D39:E39"/>
    <mergeCell ref="B17:D19"/>
    <mergeCell ref="A1:D1"/>
    <mergeCell ref="A2:E2"/>
    <mergeCell ref="A3:E3"/>
    <mergeCell ref="A4:E4"/>
    <mergeCell ref="A7:B8"/>
    <mergeCell ref="C7:C8"/>
    <mergeCell ref="E7:E8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D78" sqref="D78"/>
    </sheetView>
  </sheetViews>
  <sheetFormatPr defaultColWidth="11.421875" defaultRowHeight="15"/>
  <cols>
    <col min="1" max="1" width="1.57421875" style="66" customWidth="1"/>
    <col min="2" max="2" width="101.7109375" style="66" bestFit="1" customWidth="1"/>
    <col min="3" max="3" width="20.57421875" style="66" customWidth="1"/>
    <col min="4" max="4" width="18.8515625" style="66" customWidth="1"/>
    <col min="5" max="16384" width="11.421875" style="67" customWidth="1"/>
  </cols>
  <sheetData>
    <row r="1" spans="1:7" s="1" customFormat="1" ht="15">
      <c r="A1" s="652" t="s">
        <v>168</v>
      </c>
      <c r="B1" s="652"/>
      <c r="C1" s="652"/>
      <c r="D1" s="652"/>
      <c r="E1" s="41"/>
      <c r="G1" s="40"/>
    </row>
    <row r="2" spans="1:4" ht="15.75">
      <c r="A2" s="650" t="s">
        <v>0</v>
      </c>
      <c r="B2" s="650"/>
      <c r="C2" s="650"/>
      <c r="D2" s="650"/>
    </row>
    <row r="3" spans="1:4" ht="15.75">
      <c r="A3" s="650" t="s">
        <v>656</v>
      </c>
      <c r="B3" s="650"/>
      <c r="C3" s="650"/>
      <c r="D3" s="650"/>
    </row>
    <row r="4" spans="1:4" ht="15.75">
      <c r="A4" s="650" t="s">
        <v>459</v>
      </c>
      <c r="B4" s="650"/>
      <c r="C4" s="650"/>
      <c r="D4" s="650"/>
    </row>
    <row r="5" spans="1:4" s="66" customFormat="1" ht="15.75" thickBot="1">
      <c r="A5" s="651" t="s">
        <v>121</v>
      </c>
      <c r="B5" s="651"/>
      <c r="C5" s="651"/>
      <c r="D5" s="651"/>
    </row>
    <row r="6" spans="1:4" ht="15.75">
      <c r="A6" s="82"/>
      <c r="B6" s="83"/>
      <c r="C6" s="84">
        <v>2015</v>
      </c>
      <c r="D6" s="85">
        <v>2014</v>
      </c>
    </row>
    <row r="7" spans="1:4" ht="15.75">
      <c r="A7" s="69" t="s">
        <v>1</v>
      </c>
      <c r="B7" s="70"/>
      <c r="C7" s="79"/>
      <c r="D7" s="71"/>
    </row>
    <row r="8" spans="1:4" ht="15.75">
      <c r="A8" s="72" t="s">
        <v>2</v>
      </c>
      <c r="B8" s="73"/>
      <c r="C8" s="316">
        <v>14774499</v>
      </c>
      <c r="D8" s="317">
        <v>72698750</v>
      </c>
    </row>
    <row r="9" spans="1:4" ht="15.75">
      <c r="A9" s="68"/>
      <c r="B9" s="80" t="s">
        <v>3</v>
      </c>
      <c r="C9" s="314"/>
      <c r="D9" s="315"/>
    </row>
    <row r="10" spans="1:4" ht="15.75">
      <c r="A10" s="68"/>
      <c r="B10" s="80" t="s">
        <v>4</v>
      </c>
      <c r="C10" s="314"/>
      <c r="D10" s="315"/>
    </row>
    <row r="11" spans="1:4" ht="15.75">
      <c r="A11" s="68"/>
      <c r="B11" s="80" t="s">
        <v>5</v>
      </c>
      <c r="C11" s="312"/>
      <c r="D11" s="313"/>
    </row>
    <row r="12" spans="1:4" ht="15.75">
      <c r="A12" s="68"/>
      <c r="B12" s="80" t="s">
        <v>6</v>
      </c>
      <c r="C12" s="312"/>
      <c r="D12" s="313"/>
    </row>
    <row r="13" spans="1:4" ht="18.75">
      <c r="A13" s="68"/>
      <c r="B13" s="80" t="s">
        <v>166</v>
      </c>
      <c r="C13" s="312"/>
      <c r="D13" s="313"/>
    </row>
    <row r="14" spans="1:4" ht="15.75">
      <c r="A14" s="68"/>
      <c r="B14" s="80" t="s">
        <v>7</v>
      </c>
      <c r="C14" s="312"/>
      <c r="D14" s="313"/>
    </row>
    <row r="15" spans="1:4" ht="15.75">
      <c r="A15" s="68"/>
      <c r="B15" s="80" t="s">
        <v>8</v>
      </c>
      <c r="C15" s="316">
        <v>14774499</v>
      </c>
      <c r="D15" s="317">
        <v>72698750</v>
      </c>
    </row>
    <row r="16" spans="1:4" ht="15.75">
      <c r="A16" s="68"/>
      <c r="B16" s="80" t="s">
        <v>9</v>
      </c>
      <c r="C16" s="312"/>
      <c r="D16" s="313"/>
    </row>
    <row r="17" spans="1:4" ht="15.75">
      <c r="A17" s="72" t="s">
        <v>10</v>
      </c>
      <c r="B17" s="73"/>
      <c r="C17" s="314"/>
      <c r="D17" s="315"/>
    </row>
    <row r="18" spans="1:4" ht="15.75">
      <c r="A18" s="68"/>
      <c r="B18" s="80" t="s">
        <v>11</v>
      </c>
      <c r="C18" s="312"/>
      <c r="D18" s="313"/>
    </row>
    <row r="19" spans="1:4" ht="15.75">
      <c r="A19" s="68"/>
      <c r="B19" s="80" t="s">
        <v>12</v>
      </c>
      <c r="C19" s="314"/>
      <c r="D19" s="315"/>
    </row>
    <row r="20" spans="1:4" ht="15.75">
      <c r="A20" s="72" t="s">
        <v>13</v>
      </c>
      <c r="B20" s="73"/>
      <c r="C20" s="321">
        <f>SUM(C21:C25)</f>
        <v>1903.5500000000002</v>
      </c>
      <c r="D20" s="322">
        <f>SUM(D21:D25)</f>
        <v>136033</v>
      </c>
    </row>
    <row r="21" spans="1:4" ht="15.75">
      <c r="A21" s="68"/>
      <c r="B21" s="80" t="s">
        <v>14</v>
      </c>
      <c r="C21" s="318">
        <v>1902.14</v>
      </c>
      <c r="D21" s="319">
        <v>3655</v>
      </c>
    </row>
    <row r="22" spans="1:4" ht="15.75">
      <c r="A22" s="68"/>
      <c r="B22" s="80" t="s">
        <v>15</v>
      </c>
      <c r="C22" s="318">
        <v>0</v>
      </c>
      <c r="D22" s="319">
        <v>0</v>
      </c>
    </row>
    <row r="23" spans="1:4" ht="15.75">
      <c r="A23" s="68"/>
      <c r="B23" s="80" t="s">
        <v>16</v>
      </c>
      <c r="C23" s="318">
        <v>0</v>
      </c>
      <c r="D23" s="319">
        <v>0</v>
      </c>
    </row>
    <row r="24" spans="1:4" ht="15.75">
      <c r="A24" s="68"/>
      <c r="B24" s="80" t="s">
        <v>17</v>
      </c>
      <c r="C24" s="318">
        <v>0</v>
      </c>
      <c r="D24" s="319">
        <v>0</v>
      </c>
    </row>
    <row r="25" spans="1:4" ht="15.75">
      <c r="A25" s="68"/>
      <c r="B25" s="80" t="s">
        <v>18</v>
      </c>
      <c r="C25" s="318">
        <v>1.41</v>
      </c>
      <c r="D25" s="319">
        <v>132378</v>
      </c>
    </row>
    <row r="26" spans="1:4" ht="15.75">
      <c r="A26" s="68"/>
      <c r="B26" s="79"/>
      <c r="C26" s="314"/>
      <c r="D26" s="315"/>
    </row>
    <row r="27" spans="1:4" ht="15.75">
      <c r="A27" s="74" t="s">
        <v>19</v>
      </c>
      <c r="B27" s="75"/>
      <c r="C27" s="316">
        <f>+C20+C8</f>
        <v>14776402.55</v>
      </c>
      <c r="D27" s="317">
        <f>+D20+D8+1</f>
        <v>72834784</v>
      </c>
    </row>
    <row r="28" spans="1:4" ht="15.75">
      <c r="A28" s="68"/>
      <c r="B28" s="79"/>
      <c r="C28" s="314"/>
      <c r="D28" s="315"/>
    </row>
    <row r="29" spans="1:4" ht="15.75">
      <c r="A29" s="69" t="s">
        <v>20</v>
      </c>
      <c r="B29" s="70"/>
      <c r="C29" s="314"/>
      <c r="D29" s="315"/>
    </row>
    <row r="30" spans="1:4" ht="15.75">
      <c r="A30" s="72" t="s">
        <v>21</v>
      </c>
      <c r="B30" s="73"/>
      <c r="C30" s="321">
        <f>SUM(C31:C33)</f>
        <v>15657190.25</v>
      </c>
      <c r="D30" s="322">
        <f>SUM(D31:D33)</f>
        <v>64578240</v>
      </c>
    </row>
    <row r="31" spans="1:4" ht="15.75">
      <c r="A31" s="68"/>
      <c r="B31" s="80" t="s">
        <v>22</v>
      </c>
      <c r="C31" s="318">
        <v>11773480.739999998</v>
      </c>
      <c r="D31" s="319">
        <v>50585863</v>
      </c>
    </row>
    <row r="32" spans="1:4" ht="15.75">
      <c r="A32" s="68"/>
      <c r="B32" s="80" t="s">
        <v>23</v>
      </c>
      <c r="C32" s="318">
        <v>602367.1400000001</v>
      </c>
      <c r="D32" s="319">
        <v>1003043</v>
      </c>
    </row>
    <row r="33" spans="1:4" ht="15.75">
      <c r="A33" s="68"/>
      <c r="B33" s="80" t="s">
        <v>24</v>
      </c>
      <c r="C33" s="318">
        <v>3281342.37</v>
      </c>
      <c r="D33" s="319">
        <v>12989334</v>
      </c>
    </row>
    <row r="34" spans="1:4" ht="15.75">
      <c r="A34" s="72" t="s">
        <v>12</v>
      </c>
      <c r="B34" s="73"/>
      <c r="C34" s="318"/>
      <c r="D34" s="319"/>
    </row>
    <row r="35" spans="1:4" ht="15.75">
      <c r="A35" s="68"/>
      <c r="B35" s="80" t="s">
        <v>25</v>
      </c>
      <c r="C35" s="318">
        <v>0</v>
      </c>
      <c r="D35" s="319">
        <v>0</v>
      </c>
    </row>
    <row r="36" spans="1:4" ht="15.75">
      <c r="A36" s="68"/>
      <c r="B36" s="80" t="s">
        <v>26</v>
      </c>
      <c r="C36" s="318">
        <v>0</v>
      </c>
      <c r="D36" s="319">
        <v>0</v>
      </c>
    </row>
    <row r="37" spans="1:4" ht="15.75">
      <c r="A37" s="68"/>
      <c r="B37" s="80" t="s">
        <v>27</v>
      </c>
      <c r="C37" s="318">
        <v>0</v>
      </c>
      <c r="D37" s="319">
        <v>0</v>
      </c>
    </row>
    <row r="38" spans="1:4" ht="15.75">
      <c r="A38" s="68"/>
      <c r="B38" s="80" t="s">
        <v>28</v>
      </c>
      <c r="C38" s="318">
        <v>0</v>
      </c>
      <c r="D38" s="319">
        <v>0</v>
      </c>
    </row>
    <row r="39" spans="1:4" ht="15.75">
      <c r="A39" s="68"/>
      <c r="B39" s="80" t="s">
        <v>29</v>
      </c>
      <c r="C39" s="318">
        <v>0</v>
      </c>
      <c r="D39" s="319">
        <v>0</v>
      </c>
    </row>
    <row r="40" spans="1:4" ht="15.75">
      <c r="A40" s="68"/>
      <c r="B40" s="80" t="s">
        <v>30</v>
      </c>
      <c r="C40" s="318">
        <v>0</v>
      </c>
      <c r="D40" s="319">
        <v>0</v>
      </c>
    </row>
    <row r="41" spans="1:4" ht="15.75">
      <c r="A41" s="68"/>
      <c r="B41" s="80" t="s">
        <v>31</v>
      </c>
      <c r="C41" s="318">
        <v>0</v>
      </c>
      <c r="D41" s="319">
        <v>0</v>
      </c>
    </row>
    <row r="42" spans="1:4" ht="15.75">
      <c r="A42" s="68"/>
      <c r="B42" s="80" t="s">
        <v>32</v>
      </c>
      <c r="C42" s="318">
        <v>0</v>
      </c>
      <c r="D42" s="319">
        <v>0</v>
      </c>
    </row>
    <row r="43" spans="1:4" ht="15.75">
      <c r="A43" s="68"/>
      <c r="B43" s="80" t="s">
        <v>33</v>
      </c>
      <c r="C43" s="318">
        <v>0</v>
      </c>
      <c r="D43" s="319">
        <v>0</v>
      </c>
    </row>
    <row r="44" spans="1:4" ht="15.75">
      <c r="A44" s="72" t="s">
        <v>34</v>
      </c>
      <c r="B44" s="73"/>
      <c r="C44" s="318"/>
      <c r="D44" s="319"/>
    </row>
    <row r="45" spans="1:4" ht="15.75">
      <c r="A45" s="68"/>
      <c r="B45" s="80" t="s">
        <v>35</v>
      </c>
      <c r="C45" s="318">
        <v>0</v>
      </c>
      <c r="D45" s="319">
        <v>0</v>
      </c>
    </row>
    <row r="46" spans="1:4" ht="15.75">
      <c r="A46" s="68"/>
      <c r="B46" s="80" t="s">
        <v>36</v>
      </c>
      <c r="C46" s="318">
        <v>0</v>
      </c>
      <c r="D46" s="319">
        <v>0</v>
      </c>
    </row>
    <row r="47" spans="1:4" ht="15.75">
      <c r="A47" s="68"/>
      <c r="B47" s="80" t="s">
        <v>37</v>
      </c>
      <c r="C47" s="318">
        <v>0</v>
      </c>
      <c r="D47" s="319">
        <v>0</v>
      </c>
    </row>
    <row r="48" spans="1:4" ht="15.75">
      <c r="A48" s="72" t="s">
        <v>38</v>
      </c>
      <c r="B48" s="73"/>
      <c r="C48" s="318"/>
      <c r="D48" s="319"/>
    </row>
    <row r="49" spans="1:4" ht="15.75">
      <c r="A49" s="68"/>
      <c r="B49" s="80" t="s">
        <v>39</v>
      </c>
      <c r="C49" s="318">
        <v>0</v>
      </c>
      <c r="D49" s="319">
        <v>0</v>
      </c>
    </row>
    <row r="50" spans="1:4" ht="15.75">
      <c r="A50" s="68"/>
      <c r="B50" s="80" t="s">
        <v>40</v>
      </c>
      <c r="C50" s="318">
        <v>0</v>
      </c>
      <c r="D50" s="319">
        <v>0</v>
      </c>
    </row>
    <row r="51" spans="1:4" ht="15.75">
      <c r="A51" s="68"/>
      <c r="B51" s="80" t="s">
        <v>41</v>
      </c>
      <c r="C51" s="318">
        <v>0</v>
      </c>
      <c r="D51" s="319">
        <v>0</v>
      </c>
    </row>
    <row r="52" spans="1:4" ht="15.75">
      <c r="A52" s="68"/>
      <c r="B52" s="80" t="s">
        <v>42</v>
      </c>
      <c r="C52" s="318">
        <v>0</v>
      </c>
      <c r="D52" s="319">
        <v>0</v>
      </c>
    </row>
    <row r="53" spans="1:4" ht="15.75">
      <c r="A53" s="68"/>
      <c r="B53" s="80" t="s">
        <v>43</v>
      </c>
      <c r="C53" s="318">
        <v>0</v>
      </c>
      <c r="D53" s="319">
        <v>0</v>
      </c>
    </row>
    <row r="54" spans="1:4" ht="15.75">
      <c r="A54" s="72" t="s">
        <v>44</v>
      </c>
      <c r="B54" s="73"/>
      <c r="C54" s="316">
        <f>SUM(C55:C60)</f>
        <v>762378.6799999999</v>
      </c>
      <c r="D54" s="317">
        <f>SUM(D55:D60)</f>
        <v>2267858.7800000003</v>
      </c>
    </row>
    <row r="55" spans="1:4" ht="15.75">
      <c r="A55" s="68"/>
      <c r="B55" s="80" t="s">
        <v>45</v>
      </c>
      <c r="C55" s="320">
        <v>753588.9099999999</v>
      </c>
      <c r="D55" s="323">
        <v>1268896</v>
      </c>
    </row>
    <row r="56" spans="1:4" ht="15.75">
      <c r="A56" s="68"/>
      <c r="B56" s="80" t="s">
        <v>46</v>
      </c>
      <c r="C56" s="320">
        <v>0</v>
      </c>
      <c r="D56" s="323">
        <v>0</v>
      </c>
    </row>
    <row r="57" spans="1:4" ht="15.75">
      <c r="A57" s="68"/>
      <c r="B57" s="80" t="s">
        <v>47</v>
      </c>
      <c r="C57" s="320">
        <v>0</v>
      </c>
      <c r="D57" s="323">
        <v>0</v>
      </c>
    </row>
    <row r="58" spans="1:4" ht="15.75">
      <c r="A58" s="68"/>
      <c r="B58" s="80" t="s">
        <v>48</v>
      </c>
      <c r="C58" s="320">
        <v>0</v>
      </c>
      <c r="D58" s="323">
        <v>0</v>
      </c>
    </row>
    <row r="59" spans="1:4" ht="15.75">
      <c r="A59" s="68"/>
      <c r="B59" s="80" t="s">
        <v>49</v>
      </c>
      <c r="C59" s="320">
        <v>0</v>
      </c>
      <c r="D59" s="323">
        <v>0</v>
      </c>
    </row>
    <row r="60" spans="1:4" ht="15.75">
      <c r="A60" s="68"/>
      <c r="B60" s="80" t="s">
        <v>50</v>
      </c>
      <c r="C60" s="318">
        <v>8789.77</v>
      </c>
      <c r="D60" s="319">
        <f>25802+973160.78</f>
        <v>998962.78</v>
      </c>
    </row>
    <row r="61" spans="1:4" ht="15.75">
      <c r="A61" s="72" t="s">
        <v>51</v>
      </c>
      <c r="B61" s="73"/>
      <c r="C61" s="320"/>
      <c r="D61" s="323"/>
    </row>
    <row r="62" spans="1:4" ht="15.75">
      <c r="A62" s="68"/>
      <c r="B62" s="80" t="s">
        <v>52</v>
      </c>
      <c r="C62" s="318"/>
      <c r="D62" s="319"/>
    </row>
    <row r="63" spans="1:4" ht="15.75">
      <c r="A63" s="68"/>
      <c r="B63" s="76"/>
      <c r="C63" s="318"/>
      <c r="D63" s="319"/>
    </row>
    <row r="64" spans="1:4" ht="15.75">
      <c r="A64" s="72" t="s">
        <v>53</v>
      </c>
      <c r="B64" s="73"/>
      <c r="C64" s="316">
        <f>+C54+C30</f>
        <v>16419568.93</v>
      </c>
      <c r="D64" s="317">
        <f>+D54+D30</f>
        <v>66846098.78</v>
      </c>
    </row>
    <row r="65" spans="1:4" ht="15.75">
      <c r="A65" s="68"/>
      <c r="B65" s="76"/>
      <c r="C65" s="318"/>
      <c r="D65" s="319"/>
    </row>
    <row r="66" spans="1:4" ht="15.75">
      <c r="A66" s="72" t="s">
        <v>54</v>
      </c>
      <c r="B66" s="73"/>
      <c r="C66" s="321">
        <f>+C27-C64</f>
        <v>-1643166.379999999</v>
      </c>
      <c r="D66" s="322">
        <f>+D27-D64-4</f>
        <v>5988681.219999999</v>
      </c>
    </row>
    <row r="67" spans="1:4" ht="16.5" thickBot="1">
      <c r="A67" s="77"/>
      <c r="B67" s="78"/>
      <c r="C67" s="324"/>
      <c r="D67" s="325"/>
    </row>
    <row r="68" ht="5.25" customHeight="1"/>
    <row r="69" ht="18.75">
      <c r="B69" s="81" t="s">
        <v>167</v>
      </c>
    </row>
    <row r="73" spans="1:4" ht="15.75">
      <c r="A73" s="657" t="s">
        <v>665</v>
      </c>
      <c r="B73" s="658"/>
      <c r="C73" s="654" t="s">
        <v>664</v>
      </c>
      <c r="D73" s="655"/>
    </row>
    <row r="74" spans="1:4" ht="15.75">
      <c r="A74" s="653" t="s">
        <v>662</v>
      </c>
      <c r="B74" s="653"/>
      <c r="C74" s="656" t="s">
        <v>673</v>
      </c>
      <c r="D74" s="655"/>
    </row>
    <row r="75" spans="1:4" ht="15.75">
      <c r="A75" s="653" t="s">
        <v>675</v>
      </c>
      <c r="B75" s="653"/>
      <c r="C75" s="656" t="s">
        <v>676</v>
      </c>
      <c r="D75" s="656"/>
    </row>
  </sheetData>
  <sheetProtection/>
  <mergeCells count="11">
    <mergeCell ref="A74:B74"/>
    <mergeCell ref="A3:D3"/>
    <mergeCell ref="A2:D2"/>
    <mergeCell ref="A4:D4"/>
    <mergeCell ref="A5:D5"/>
    <mergeCell ref="A1:D1"/>
    <mergeCell ref="A75:B75"/>
    <mergeCell ref="C73:D73"/>
    <mergeCell ref="C74:D74"/>
    <mergeCell ref="C75:D75"/>
    <mergeCell ref="A73:B73"/>
  </mergeCells>
  <printOptions horizontalCentered="1"/>
  <pageMargins left="0.4724409448818898" right="0.1968503937007874" top="0.3937007874015748" bottom="0.1968503937007874" header="0.31496062992125984" footer="0.1968503937007874"/>
  <pageSetup fitToHeight="1" fitToWidth="1" horizontalDpi="600" verticalDpi="600" orientation="portrait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4.8515625" style="99" customWidth="1"/>
    <col min="2" max="2" width="52.00390625" style="4" customWidth="1"/>
    <col min="3" max="3" width="34.421875" style="4" customWidth="1"/>
    <col min="4" max="4" width="36.140625" style="4" customWidth="1"/>
    <col min="5" max="16384" width="11.421875" style="4" customWidth="1"/>
  </cols>
  <sheetData>
    <row r="1" spans="1:4" ht="15">
      <c r="A1" s="647" t="s">
        <v>168</v>
      </c>
      <c r="B1" s="647"/>
      <c r="C1" s="647"/>
      <c r="D1" s="647"/>
    </row>
    <row r="2" spans="1:4" ht="15.75">
      <c r="A2" s="732" t="s">
        <v>468</v>
      </c>
      <c r="B2" s="732"/>
      <c r="C2" s="732"/>
      <c r="D2" s="732"/>
    </row>
    <row r="3" spans="1:4" ht="15">
      <c r="A3" s="647" t="s">
        <v>656</v>
      </c>
      <c r="B3" s="647"/>
      <c r="C3" s="647"/>
      <c r="D3" s="647"/>
    </row>
    <row r="4" spans="1:4" ht="15.75">
      <c r="A4" s="732" t="s">
        <v>461</v>
      </c>
      <c r="B4" s="732"/>
      <c r="C4" s="732"/>
      <c r="D4" s="732"/>
    </row>
    <row r="5" spans="1:4" ht="15.75">
      <c r="A5" s="732" t="s">
        <v>321</v>
      </c>
      <c r="B5" s="732"/>
      <c r="C5" s="732"/>
      <c r="D5" s="732"/>
    </row>
    <row r="6" ht="6.75" customHeight="1" thickBot="1"/>
    <row r="7" spans="1:4" s="548" customFormat="1" ht="30" customHeight="1">
      <c r="A7" s="766" t="s">
        <v>364</v>
      </c>
      <c r="B7" s="767"/>
      <c r="C7" s="764" t="s">
        <v>362</v>
      </c>
      <c r="D7" s="765"/>
    </row>
    <row r="8" spans="1:4" s="548" customFormat="1" ht="32.25" customHeight="1" thickBot="1">
      <c r="A8" s="768"/>
      <c r="B8" s="769"/>
      <c r="C8" s="240" t="s">
        <v>363</v>
      </c>
      <c r="D8" s="241" t="s">
        <v>365</v>
      </c>
    </row>
    <row r="9" spans="1:4" s="548" customFormat="1" ht="47.25" customHeight="1">
      <c r="A9" s="190">
        <v>1</v>
      </c>
      <c r="B9" s="191" t="s">
        <v>620</v>
      </c>
      <c r="C9" s="199" t="s">
        <v>621</v>
      </c>
      <c r="D9" s="192" t="s">
        <v>622</v>
      </c>
    </row>
    <row r="10" spans="1:4" s="548" customFormat="1" ht="47.25" customHeight="1">
      <c r="A10" s="190">
        <v>2</v>
      </c>
      <c r="B10" s="191" t="s">
        <v>620</v>
      </c>
      <c r="C10" s="199" t="s">
        <v>623</v>
      </c>
      <c r="D10" s="192" t="s">
        <v>624</v>
      </c>
    </row>
    <row r="11" spans="1:4" s="548" customFormat="1" ht="47.25" customHeight="1">
      <c r="A11" s="190">
        <v>3</v>
      </c>
      <c r="B11" s="191" t="s">
        <v>620</v>
      </c>
      <c r="C11" s="199" t="s">
        <v>625</v>
      </c>
      <c r="D11" s="192" t="s">
        <v>626</v>
      </c>
    </row>
    <row r="12" spans="1:4" s="548" customFormat="1" ht="47.25" customHeight="1">
      <c r="A12" s="190">
        <v>4</v>
      </c>
      <c r="B12" s="191" t="s">
        <v>620</v>
      </c>
      <c r="C12" s="199" t="s">
        <v>625</v>
      </c>
      <c r="D12" s="192" t="s">
        <v>627</v>
      </c>
    </row>
    <row r="13" spans="1:4" s="548" customFormat="1" ht="47.25" customHeight="1">
      <c r="A13" s="190">
        <v>5</v>
      </c>
      <c r="B13" s="191" t="s">
        <v>620</v>
      </c>
      <c r="C13" s="199" t="s">
        <v>625</v>
      </c>
      <c r="D13" s="192" t="s">
        <v>628</v>
      </c>
    </row>
    <row r="14" spans="1:4" s="548" customFormat="1" ht="47.25" customHeight="1">
      <c r="A14" s="190">
        <v>6</v>
      </c>
      <c r="B14" s="191"/>
      <c r="C14" s="199"/>
      <c r="D14" s="192"/>
    </row>
    <row r="15" spans="1:4" s="548" customFormat="1" ht="47.25" customHeight="1">
      <c r="A15" s="190">
        <v>7</v>
      </c>
      <c r="B15" s="191"/>
      <c r="C15" s="199"/>
      <c r="D15" s="192"/>
    </row>
    <row r="16" spans="1:4" s="548" customFormat="1" ht="47.25" customHeight="1">
      <c r="A16" s="190">
        <v>8</v>
      </c>
      <c r="B16" s="191"/>
      <c r="C16" s="199"/>
      <c r="D16" s="192"/>
    </row>
    <row r="17" spans="1:4" s="548" customFormat="1" ht="47.25" customHeight="1">
      <c r="A17" s="190">
        <v>9</v>
      </c>
      <c r="B17" s="191"/>
      <c r="C17" s="199"/>
      <c r="D17" s="192"/>
    </row>
    <row r="18" spans="1:4" s="548" customFormat="1" ht="47.25" customHeight="1">
      <c r="A18" s="190">
        <v>10</v>
      </c>
      <c r="B18" s="191"/>
      <c r="C18" s="199"/>
      <c r="D18" s="192"/>
    </row>
    <row r="19" spans="1:4" s="548" customFormat="1" ht="47.25" customHeight="1">
      <c r="A19" s="729"/>
      <c r="B19" s="730"/>
      <c r="C19" s="730"/>
      <c r="D19" s="731"/>
    </row>
    <row r="24" spans="2:4" ht="14.25">
      <c r="B24" s="4" t="s">
        <v>692</v>
      </c>
      <c r="D24" s="614" t="s">
        <v>665</v>
      </c>
    </row>
    <row r="25" spans="2:4" ht="14.25">
      <c r="B25" s="4" t="s">
        <v>691</v>
      </c>
      <c r="D25" s="557" t="s">
        <v>689</v>
      </c>
    </row>
    <row r="26" spans="2:4" ht="14.25">
      <c r="B26" s="4" t="s">
        <v>694</v>
      </c>
      <c r="D26" s="557" t="s">
        <v>693</v>
      </c>
    </row>
  </sheetData>
  <sheetProtection/>
  <mergeCells count="8">
    <mergeCell ref="A19:D19"/>
    <mergeCell ref="A1:D1"/>
    <mergeCell ref="A3:D3"/>
    <mergeCell ref="A4:D4"/>
    <mergeCell ref="A5:D5"/>
    <mergeCell ref="C7:D7"/>
    <mergeCell ref="A2:D2"/>
    <mergeCell ref="A7:B8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1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3.7109375" style="0" customWidth="1"/>
    <col min="2" max="2" width="46.7109375" style="0" customWidth="1"/>
    <col min="3" max="3" width="18.7109375" style="0" customWidth="1"/>
    <col min="4" max="4" width="13.7109375" style="0" customWidth="1"/>
  </cols>
  <sheetData>
    <row r="1" spans="1:4" ht="15">
      <c r="A1" s="772" t="s">
        <v>168</v>
      </c>
      <c r="B1" s="772"/>
      <c r="C1" s="772"/>
      <c r="D1" s="621"/>
    </row>
    <row r="2" spans="1:4" ht="15">
      <c r="A2" s="773" t="s">
        <v>713</v>
      </c>
      <c r="B2" s="773"/>
      <c r="C2" s="773"/>
      <c r="D2" s="622"/>
    </row>
    <row r="3" spans="1:4" ht="15">
      <c r="A3" s="774" t="s">
        <v>656</v>
      </c>
      <c r="B3" s="774"/>
      <c r="C3" s="774"/>
      <c r="D3" s="623"/>
    </row>
    <row r="4" spans="1:4" ht="15">
      <c r="A4" s="773" t="s">
        <v>459</v>
      </c>
      <c r="B4" s="773"/>
      <c r="C4" s="773"/>
      <c r="D4" s="622"/>
    </row>
    <row r="5" spans="1:4" ht="15">
      <c r="A5" s="773" t="s">
        <v>321</v>
      </c>
      <c r="B5" s="773"/>
      <c r="C5" s="773"/>
      <c r="D5" s="622"/>
    </row>
    <row r="6" spans="1:4" ht="17.25" thickBot="1">
      <c r="A6" s="624"/>
      <c r="B6" s="624"/>
      <c r="C6" s="624"/>
      <c r="D6" s="625"/>
    </row>
    <row r="7" spans="1:4" ht="15">
      <c r="A7" s="626" t="s">
        <v>629</v>
      </c>
      <c r="B7" s="627" t="s">
        <v>630</v>
      </c>
      <c r="C7" s="628" t="s">
        <v>714</v>
      </c>
      <c r="D7" s="629"/>
    </row>
    <row r="8" spans="1:9" ht="15.75" customHeight="1">
      <c r="A8" s="630" t="s">
        <v>715</v>
      </c>
      <c r="B8" s="631" t="s">
        <v>660</v>
      </c>
      <c r="C8" s="632">
        <f>SUM(C9:C13)</f>
        <v>9098447.850000001</v>
      </c>
      <c r="D8" s="633" t="s">
        <v>169</v>
      </c>
      <c r="G8" s="770"/>
      <c r="H8" s="770"/>
      <c r="I8" s="770"/>
    </row>
    <row r="9" spans="1:9" ht="15.75" customHeight="1">
      <c r="A9" s="634" t="s">
        <v>716</v>
      </c>
      <c r="B9" s="635" t="s">
        <v>717</v>
      </c>
      <c r="C9" s="636">
        <v>128299.05</v>
      </c>
      <c r="D9" s="637" t="s">
        <v>169</v>
      </c>
      <c r="G9" s="771"/>
      <c r="H9" s="771"/>
      <c r="I9" s="771"/>
    </row>
    <row r="10" spans="1:4" ht="15.75" customHeight="1">
      <c r="A10" s="634" t="s">
        <v>718</v>
      </c>
      <c r="B10" s="635" t="s">
        <v>719</v>
      </c>
      <c r="C10" s="636">
        <v>42173</v>
      </c>
      <c r="D10" s="637" t="s">
        <v>169</v>
      </c>
    </row>
    <row r="11" spans="1:4" ht="15.75" customHeight="1">
      <c r="A11" s="634" t="s">
        <v>720</v>
      </c>
      <c r="B11" s="635" t="s">
        <v>721</v>
      </c>
      <c r="C11" s="636">
        <v>5145226.78</v>
      </c>
      <c r="D11" s="637" t="s">
        <v>169</v>
      </c>
    </row>
    <row r="12" spans="1:4" ht="15.75" customHeight="1">
      <c r="A12" s="634" t="s">
        <v>722</v>
      </c>
      <c r="B12" s="635" t="s">
        <v>723</v>
      </c>
      <c r="C12" s="636">
        <v>379575.03</v>
      </c>
      <c r="D12" s="637" t="s">
        <v>169</v>
      </c>
    </row>
    <row r="13" spans="1:4" ht="15.75" customHeight="1">
      <c r="A13" s="634" t="s">
        <v>724</v>
      </c>
      <c r="B13" s="635" t="s">
        <v>725</v>
      </c>
      <c r="C13" s="636">
        <v>3403173.99</v>
      </c>
      <c r="D13" s="637" t="s">
        <v>169</v>
      </c>
    </row>
    <row r="14" spans="1:4" ht="15.75" customHeight="1">
      <c r="A14" s="630" t="s">
        <v>726</v>
      </c>
      <c r="B14" s="631" t="s">
        <v>727</v>
      </c>
      <c r="C14" s="632">
        <f>SUM(C15:C17)</f>
        <v>12307142.86</v>
      </c>
      <c r="D14" s="633" t="s">
        <v>169</v>
      </c>
    </row>
    <row r="15" spans="1:4" ht="15.75" customHeight="1">
      <c r="A15" s="634" t="s">
        <v>728</v>
      </c>
      <c r="B15" s="635" t="s">
        <v>729</v>
      </c>
      <c r="C15" s="636">
        <v>5007529.72</v>
      </c>
      <c r="D15" s="637" t="s">
        <v>169</v>
      </c>
    </row>
    <row r="16" spans="1:4" ht="15.75" customHeight="1">
      <c r="A16" s="634" t="s">
        <v>730</v>
      </c>
      <c r="B16" s="635" t="s">
        <v>731</v>
      </c>
      <c r="C16" s="636">
        <v>2251737.5</v>
      </c>
      <c r="D16" s="637" t="s">
        <v>169</v>
      </c>
    </row>
    <row r="17" spans="1:4" ht="15.75" customHeight="1">
      <c r="A17" s="634" t="s">
        <v>732</v>
      </c>
      <c r="B17" s="635" t="s">
        <v>725</v>
      </c>
      <c r="C17" s="636">
        <v>5047875.64</v>
      </c>
      <c r="D17" s="637" t="s">
        <v>169</v>
      </c>
    </row>
    <row r="18" spans="1:4" ht="15.75" customHeight="1">
      <c r="A18" s="630" t="s">
        <v>733</v>
      </c>
      <c r="B18" s="631" t="s">
        <v>631</v>
      </c>
      <c r="C18" s="632">
        <f>SUM(C19:C449)</f>
        <v>12167133.520000003</v>
      </c>
      <c r="D18" s="633" t="s">
        <v>169</v>
      </c>
    </row>
    <row r="19" spans="1:4" ht="15.75" customHeight="1">
      <c r="A19" s="634" t="s">
        <v>734</v>
      </c>
      <c r="B19" s="635" t="s">
        <v>735</v>
      </c>
      <c r="C19" s="636">
        <v>344.34</v>
      </c>
      <c r="D19" s="637" t="s">
        <v>169</v>
      </c>
    </row>
    <row r="20" spans="1:4" ht="15.75" customHeight="1">
      <c r="A20" s="634" t="s">
        <v>736</v>
      </c>
      <c r="B20" s="635" t="s">
        <v>737</v>
      </c>
      <c r="C20" s="636">
        <v>20000</v>
      </c>
      <c r="D20" s="637" t="s">
        <v>169</v>
      </c>
    </row>
    <row r="21" spans="1:4" ht="15.75" customHeight="1">
      <c r="A21" s="634" t="s">
        <v>738</v>
      </c>
      <c r="B21" s="635" t="s">
        <v>739</v>
      </c>
      <c r="C21" s="636">
        <v>2250</v>
      </c>
      <c r="D21" s="637" t="s">
        <v>169</v>
      </c>
    </row>
    <row r="22" spans="1:4" ht="15.75" customHeight="1">
      <c r="A22" s="634" t="s">
        <v>740</v>
      </c>
      <c r="B22" s="635" t="s">
        <v>741</v>
      </c>
      <c r="C22" s="636">
        <v>685.35</v>
      </c>
      <c r="D22" s="637" t="s">
        <v>169</v>
      </c>
    </row>
    <row r="23" spans="1:4" ht="15.75" customHeight="1">
      <c r="A23" s="634" t="s">
        <v>742</v>
      </c>
      <c r="B23" s="635" t="s">
        <v>743</v>
      </c>
      <c r="C23" s="636">
        <v>947.83</v>
      </c>
      <c r="D23" s="637" t="s">
        <v>169</v>
      </c>
    </row>
    <row r="24" spans="1:4" ht="15.75" customHeight="1">
      <c r="A24" s="634" t="s">
        <v>744</v>
      </c>
      <c r="B24" s="635" t="s">
        <v>745</v>
      </c>
      <c r="C24" s="636">
        <v>3480.86</v>
      </c>
      <c r="D24" s="637" t="s">
        <v>169</v>
      </c>
    </row>
    <row r="25" spans="1:4" ht="15.75" customHeight="1">
      <c r="A25" s="634" t="s">
        <v>746</v>
      </c>
      <c r="B25" s="635" t="s">
        <v>747</v>
      </c>
      <c r="C25" s="636">
        <v>24347.83</v>
      </c>
      <c r="D25" s="637" t="s">
        <v>169</v>
      </c>
    </row>
    <row r="26" spans="1:4" ht="15.75" customHeight="1">
      <c r="A26" s="634" t="s">
        <v>748</v>
      </c>
      <c r="B26" s="635" t="s">
        <v>749</v>
      </c>
      <c r="C26" s="636">
        <v>2585.22</v>
      </c>
      <c r="D26" s="637" t="s">
        <v>169</v>
      </c>
    </row>
    <row r="27" spans="1:4" ht="15.75" customHeight="1">
      <c r="A27" s="634" t="s">
        <v>750</v>
      </c>
      <c r="B27" s="635" t="s">
        <v>751</v>
      </c>
      <c r="C27" s="636">
        <v>7213</v>
      </c>
      <c r="D27" s="637" t="s">
        <v>169</v>
      </c>
    </row>
    <row r="28" spans="1:4" ht="15.75" customHeight="1">
      <c r="A28" s="634" t="s">
        <v>752</v>
      </c>
      <c r="B28" s="635" t="s">
        <v>753</v>
      </c>
      <c r="C28" s="636">
        <v>10990</v>
      </c>
      <c r="D28" s="637" t="s">
        <v>169</v>
      </c>
    </row>
    <row r="29" spans="1:4" ht="15.75" customHeight="1">
      <c r="A29" s="634" t="s">
        <v>754</v>
      </c>
      <c r="B29" s="635" t="s">
        <v>755</v>
      </c>
      <c r="C29" s="636">
        <v>8072</v>
      </c>
      <c r="D29" s="637" t="s">
        <v>169</v>
      </c>
    </row>
    <row r="30" spans="1:4" ht="15.75" customHeight="1">
      <c r="A30" s="634" t="s">
        <v>756</v>
      </c>
      <c r="B30" s="635" t="s">
        <v>757</v>
      </c>
      <c r="C30" s="636">
        <v>4715</v>
      </c>
      <c r="D30" s="637" t="s">
        <v>169</v>
      </c>
    </row>
    <row r="31" spans="1:4" ht="15.75" customHeight="1">
      <c r="A31" s="634" t="s">
        <v>758</v>
      </c>
      <c r="B31" s="635" t="s">
        <v>759</v>
      </c>
      <c r="C31" s="636">
        <v>484</v>
      </c>
      <c r="D31" s="637" t="s">
        <v>169</v>
      </c>
    </row>
    <row r="32" spans="1:4" ht="15.75" customHeight="1">
      <c r="A32" s="634" t="s">
        <v>760</v>
      </c>
      <c r="B32" s="635" t="s">
        <v>761</v>
      </c>
      <c r="C32" s="636">
        <v>1157</v>
      </c>
      <c r="D32" s="637" t="s">
        <v>169</v>
      </c>
    </row>
    <row r="33" spans="1:4" ht="15.75" customHeight="1">
      <c r="A33" s="634" t="s">
        <v>762</v>
      </c>
      <c r="B33" s="635" t="s">
        <v>763</v>
      </c>
      <c r="C33" s="636">
        <v>208</v>
      </c>
      <c r="D33" s="637" t="s">
        <v>169</v>
      </c>
    </row>
    <row r="34" spans="1:4" ht="15.75" customHeight="1">
      <c r="A34" s="634" t="s">
        <v>764</v>
      </c>
      <c r="B34" s="635" t="s">
        <v>765</v>
      </c>
      <c r="C34" s="636">
        <v>3221</v>
      </c>
      <c r="D34" s="637" t="s">
        <v>169</v>
      </c>
    </row>
    <row r="35" spans="1:4" ht="15.75" customHeight="1">
      <c r="A35" s="634" t="s">
        <v>766</v>
      </c>
      <c r="B35" s="635" t="s">
        <v>767</v>
      </c>
      <c r="C35" s="636">
        <v>33000</v>
      </c>
      <c r="D35" s="637" t="s">
        <v>169</v>
      </c>
    </row>
    <row r="36" spans="1:4" ht="15.75" customHeight="1">
      <c r="A36" s="634" t="s">
        <v>768</v>
      </c>
      <c r="B36" s="635" t="s">
        <v>769</v>
      </c>
      <c r="C36" s="636">
        <v>5558.31</v>
      </c>
      <c r="D36" s="637" t="s">
        <v>169</v>
      </c>
    </row>
    <row r="37" spans="1:4" ht="15.75" customHeight="1">
      <c r="A37" s="634" t="s">
        <v>770</v>
      </c>
      <c r="B37" s="635" t="s">
        <v>771</v>
      </c>
      <c r="C37" s="636">
        <v>5216.53</v>
      </c>
      <c r="D37" s="637" t="s">
        <v>169</v>
      </c>
    </row>
    <row r="38" spans="1:4" ht="15.75" customHeight="1">
      <c r="A38" s="634" t="s">
        <v>772</v>
      </c>
      <c r="B38" s="635" t="s">
        <v>773</v>
      </c>
      <c r="C38" s="636">
        <v>13440.87</v>
      </c>
      <c r="D38" s="637" t="s">
        <v>169</v>
      </c>
    </row>
    <row r="39" spans="1:4" ht="15.75" customHeight="1">
      <c r="A39" s="634" t="s">
        <v>774</v>
      </c>
      <c r="B39" s="635" t="s">
        <v>775</v>
      </c>
      <c r="C39" s="636">
        <v>5337.4</v>
      </c>
      <c r="D39" s="637" t="s">
        <v>169</v>
      </c>
    </row>
    <row r="40" spans="1:4" ht="15.75" customHeight="1">
      <c r="A40" s="634" t="s">
        <v>776</v>
      </c>
      <c r="B40" s="635" t="s">
        <v>777</v>
      </c>
      <c r="C40" s="636">
        <v>5337.4</v>
      </c>
      <c r="D40" s="637" t="s">
        <v>169</v>
      </c>
    </row>
    <row r="41" spans="1:4" ht="15.75" customHeight="1">
      <c r="A41" s="634" t="s">
        <v>778</v>
      </c>
      <c r="B41" s="635" t="s">
        <v>779</v>
      </c>
      <c r="C41" s="636">
        <v>18450</v>
      </c>
      <c r="D41" s="637" t="s">
        <v>169</v>
      </c>
    </row>
    <row r="42" spans="1:4" ht="15.75" customHeight="1">
      <c r="A42" s="634" t="s">
        <v>780</v>
      </c>
      <c r="B42" s="635" t="s">
        <v>781</v>
      </c>
      <c r="C42" s="636">
        <v>17600</v>
      </c>
      <c r="D42" s="637" t="s">
        <v>169</v>
      </c>
    </row>
    <row r="43" spans="1:4" ht="15.75" customHeight="1">
      <c r="A43" s="634" t="s">
        <v>782</v>
      </c>
      <c r="B43" s="635" t="s">
        <v>783</v>
      </c>
      <c r="C43" s="636">
        <v>6956</v>
      </c>
      <c r="D43" s="637" t="s">
        <v>169</v>
      </c>
    </row>
    <row r="44" spans="1:4" ht="15.75" customHeight="1">
      <c r="A44" s="634" t="s">
        <v>784</v>
      </c>
      <c r="B44" s="635" t="s">
        <v>785</v>
      </c>
      <c r="C44" s="636">
        <v>4500</v>
      </c>
      <c r="D44" s="637" t="s">
        <v>169</v>
      </c>
    </row>
    <row r="45" spans="1:4" ht="15.75" customHeight="1">
      <c r="A45" s="634" t="s">
        <v>786</v>
      </c>
      <c r="B45" s="635" t="s">
        <v>787</v>
      </c>
      <c r="C45" s="636">
        <v>1500</v>
      </c>
      <c r="D45" s="637" t="s">
        <v>169</v>
      </c>
    </row>
    <row r="46" spans="1:4" ht="15.75" customHeight="1">
      <c r="A46" s="634" t="s">
        <v>788</v>
      </c>
      <c r="B46" s="635" t="s">
        <v>789</v>
      </c>
      <c r="C46" s="636">
        <v>16000</v>
      </c>
      <c r="D46" s="637" t="s">
        <v>169</v>
      </c>
    </row>
    <row r="47" spans="1:4" ht="15.75" customHeight="1">
      <c r="A47" s="634" t="s">
        <v>790</v>
      </c>
      <c r="B47" s="635" t="s">
        <v>791</v>
      </c>
      <c r="C47" s="636">
        <v>5174</v>
      </c>
      <c r="D47" s="637" t="s">
        <v>169</v>
      </c>
    </row>
    <row r="48" spans="1:4" ht="15.75" customHeight="1">
      <c r="A48" s="634" t="s">
        <v>792</v>
      </c>
      <c r="B48" s="635" t="s">
        <v>793</v>
      </c>
      <c r="C48" s="636">
        <v>4609</v>
      </c>
      <c r="D48" s="637" t="s">
        <v>169</v>
      </c>
    </row>
    <row r="49" spans="1:4" ht="15.75" customHeight="1">
      <c r="A49" s="634" t="s">
        <v>794</v>
      </c>
      <c r="B49" s="635" t="s">
        <v>795</v>
      </c>
      <c r="C49" s="636">
        <v>8922</v>
      </c>
      <c r="D49" s="637" t="s">
        <v>169</v>
      </c>
    </row>
    <row r="50" spans="1:4" ht="15.75" customHeight="1">
      <c r="A50" s="634" t="s">
        <v>796</v>
      </c>
      <c r="B50" s="635" t="s">
        <v>797</v>
      </c>
      <c r="C50" s="636">
        <v>7407</v>
      </c>
      <c r="D50" s="637" t="s">
        <v>169</v>
      </c>
    </row>
    <row r="51" spans="1:4" ht="15.75" customHeight="1">
      <c r="A51" s="634" t="s">
        <v>798</v>
      </c>
      <c r="B51" s="635" t="s">
        <v>799</v>
      </c>
      <c r="C51" s="636">
        <v>1914</v>
      </c>
      <c r="D51" s="637" t="s">
        <v>169</v>
      </c>
    </row>
    <row r="52" spans="1:4" ht="15.75" customHeight="1">
      <c r="A52" s="634" t="s">
        <v>800</v>
      </c>
      <c r="B52" s="635" t="s">
        <v>801</v>
      </c>
      <c r="C52" s="636">
        <v>20373</v>
      </c>
      <c r="D52" s="637" t="s">
        <v>169</v>
      </c>
    </row>
    <row r="53" spans="1:4" ht="15.75" customHeight="1">
      <c r="A53" s="634" t="s">
        <v>802</v>
      </c>
      <c r="B53" s="635" t="s">
        <v>803</v>
      </c>
      <c r="C53" s="636">
        <v>6933</v>
      </c>
      <c r="D53" s="637" t="s">
        <v>169</v>
      </c>
    </row>
    <row r="54" spans="1:4" ht="15.75" customHeight="1">
      <c r="A54" s="634" t="s">
        <v>804</v>
      </c>
      <c r="B54" s="635" t="s">
        <v>805</v>
      </c>
      <c r="C54" s="636">
        <v>11000</v>
      </c>
      <c r="D54" s="637" t="s">
        <v>169</v>
      </c>
    </row>
    <row r="55" spans="1:4" ht="15.75" customHeight="1">
      <c r="A55" s="634" t="s">
        <v>806</v>
      </c>
      <c r="B55" s="635" t="s">
        <v>807</v>
      </c>
      <c r="C55" s="636">
        <v>5793</v>
      </c>
      <c r="D55" s="637" t="s">
        <v>169</v>
      </c>
    </row>
    <row r="56" spans="1:4" ht="15.75" customHeight="1">
      <c r="A56" s="634" t="s">
        <v>808</v>
      </c>
      <c r="B56" s="635" t="s">
        <v>809</v>
      </c>
      <c r="C56" s="636">
        <v>3461</v>
      </c>
      <c r="D56" s="637" t="s">
        <v>169</v>
      </c>
    </row>
    <row r="57" spans="1:4" ht="15.75" customHeight="1">
      <c r="A57" s="634" t="s">
        <v>810</v>
      </c>
      <c r="B57" s="635" t="s">
        <v>811</v>
      </c>
      <c r="C57" s="636">
        <v>3461</v>
      </c>
      <c r="D57" s="637" t="s">
        <v>169</v>
      </c>
    </row>
    <row r="58" spans="1:4" ht="15.75" customHeight="1">
      <c r="A58" s="634" t="s">
        <v>812</v>
      </c>
      <c r="B58" s="635" t="s">
        <v>813</v>
      </c>
      <c r="C58" s="636">
        <v>5800</v>
      </c>
      <c r="D58" s="637" t="s">
        <v>169</v>
      </c>
    </row>
    <row r="59" spans="1:4" ht="15.75" customHeight="1">
      <c r="A59" s="634" t="s">
        <v>814</v>
      </c>
      <c r="B59" s="635" t="s">
        <v>815</v>
      </c>
      <c r="C59" s="636">
        <v>5980</v>
      </c>
      <c r="D59" s="637" t="s">
        <v>169</v>
      </c>
    </row>
    <row r="60" spans="1:4" ht="15.75" customHeight="1">
      <c r="A60" s="634" t="s">
        <v>816</v>
      </c>
      <c r="B60" s="635" t="s">
        <v>817</v>
      </c>
      <c r="C60" s="636">
        <v>4870</v>
      </c>
      <c r="D60" s="637" t="s">
        <v>169</v>
      </c>
    </row>
    <row r="61" spans="1:4" ht="15.75" customHeight="1">
      <c r="A61" s="634" t="s">
        <v>818</v>
      </c>
      <c r="B61" s="635" t="s">
        <v>819</v>
      </c>
      <c r="C61" s="636">
        <v>1651</v>
      </c>
      <c r="D61" s="637" t="s">
        <v>169</v>
      </c>
    </row>
    <row r="62" spans="1:4" ht="15.75" customHeight="1">
      <c r="A62" s="634" t="s">
        <v>820</v>
      </c>
      <c r="B62" s="635" t="s">
        <v>821</v>
      </c>
      <c r="C62" s="636">
        <v>17800</v>
      </c>
      <c r="D62" s="637" t="s">
        <v>169</v>
      </c>
    </row>
    <row r="63" spans="1:4" ht="15.75" customHeight="1">
      <c r="A63" s="634" t="s">
        <v>822</v>
      </c>
      <c r="B63" s="635" t="s">
        <v>823</v>
      </c>
      <c r="C63" s="636">
        <v>8160</v>
      </c>
      <c r="D63" s="637" t="s">
        <v>169</v>
      </c>
    </row>
    <row r="64" spans="1:4" ht="15.75" customHeight="1">
      <c r="A64" s="634" t="s">
        <v>824</v>
      </c>
      <c r="B64" s="635" t="s">
        <v>825</v>
      </c>
      <c r="C64" s="636">
        <v>164494</v>
      </c>
      <c r="D64" s="637" t="s">
        <v>169</v>
      </c>
    </row>
    <row r="65" spans="1:4" ht="15.75" customHeight="1">
      <c r="A65" s="634" t="s">
        <v>826</v>
      </c>
      <c r="B65" s="635" t="s">
        <v>827</v>
      </c>
      <c r="C65" s="636">
        <v>6181</v>
      </c>
      <c r="D65" s="637" t="s">
        <v>169</v>
      </c>
    </row>
    <row r="66" spans="1:4" ht="15.75" customHeight="1">
      <c r="A66" s="634" t="s">
        <v>828</v>
      </c>
      <c r="B66" s="635" t="s">
        <v>829</v>
      </c>
      <c r="C66" s="636">
        <v>3347</v>
      </c>
      <c r="D66" s="637" t="s">
        <v>169</v>
      </c>
    </row>
    <row r="67" spans="1:4" ht="15.75" customHeight="1">
      <c r="A67" s="634" t="s">
        <v>830</v>
      </c>
      <c r="B67" s="635" t="s">
        <v>831</v>
      </c>
      <c r="C67" s="636">
        <v>1217</v>
      </c>
      <c r="D67" s="637" t="s">
        <v>169</v>
      </c>
    </row>
    <row r="68" spans="1:4" ht="15.75" customHeight="1">
      <c r="A68" s="634" t="s">
        <v>832</v>
      </c>
      <c r="B68" s="635" t="s">
        <v>833</v>
      </c>
      <c r="C68" s="636">
        <v>5871</v>
      </c>
      <c r="D68" s="637" t="s">
        <v>169</v>
      </c>
    </row>
    <row r="69" spans="1:4" ht="15.75" customHeight="1">
      <c r="A69" s="634" t="s">
        <v>834</v>
      </c>
      <c r="B69" s="635" t="s">
        <v>835</v>
      </c>
      <c r="C69" s="636">
        <v>3080</v>
      </c>
      <c r="D69" s="637" t="s">
        <v>169</v>
      </c>
    </row>
    <row r="70" spans="1:4" ht="15.75" customHeight="1">
      <c r="A70" s="634" t="s">
        <v>836</v>
      </c>
      <c r="B70" s="635" t="s">
        <v>837</v>
      </c>
      <c r="C70" s="636">
        <v>4496</v>
      </c>
      <c r="D70" s="637" t="s">
        <v>169</v>
      </c>
    </row>
    <row r="71" spans="1:4" ht="15.75" customHeight="1">
      <c r="A71" s="634" t="s">
        <v>838</v>
      </c>
      <c r="B71" s="635" t="s">
        <v>839</v>
      </c>
      <c r="C71" s="636">
        <v>17562</v>
      </c>
      <c r="D71" s="637" t="s">
        <v>169</v>
      </c>
    </row>
    <row r="72" spans="1:4" ht="15.75" customHeight="1">
      <c r="A72" s="634" t="s">
        <v>840</v>
      </c>
      <c r="B72" s="635" t="s">
        <v>841</v>
      </c>
      <c r="C72" s="636">
        <v>28286</v>
      </c>
      <c r="D72" s="637" t="s">
        <v>169</v>
      </c>
    </row>
    <row r="73" spans="1:4" ht="15.75" customHeight="1">
      <c r="A73" s="634" t="s">
        <v>842</v>
      </c>
      <c r="B73" s="635" t="s">
        <v>843</v>
      </c>
      <c r="C73" s="636">
        <v>13718</v>
      </c>
      <c r="D73" s="637" t="s">
        <v>169</v>
      </c>
    </row>
    <row r="74" spans="1:4" ht="15.75" customHeight="1">
      <c r="A74" s="634" t="s">
        <v>844</v>
      </c>
      <c r="B74" s="635" t="s">
        <v>845</v>
      </c>
      <c r="C74" s="636">
        <v>2500</v>
      </c>
      <c r="D74" s="637" t="s">
        <v>169</v>
      </c>
    </row>
    <row r="75" spans="1:4" ht="15.75" customHeight="1">
      <c r="A75" s="634" t="s">
        <v>846</v>
      </c>
      <c r="B75" s="635" t="s">
        <v>847</v>
      </c>
      <c r="C75" s="636">
        <v>8633</v>
      </c>
      <c r="D75" s="637" t="s">
        <v>169</v>
      </c>
    </row>
    <row r="76" spans="1:4" ht="15.75" customHeight="1">
      <c r="A76" s="634" t="s">
        <v>848</v>
      </c>
      <c r="B76" s="635" t="s">
        <v>849</v>
      </c>
      <c r="C76" s="636">
        <v>13856</v>
      </c>
      <c r="D76" s="637" t="s">
        <v>169</v>
      </c>
    </row>
    <row r="77" spans="1:4" ht="15.75" customHeight="1">
      <c r="A77" s="634" t="s">
        <v>850</v>
      </c>
      <c r="B77" s="635" t="s">
        <v>851</v>
      </c>
      <c r="C77" s="636">
        <v>17802</v>
      </c>
      <c r="D77" s="637" t="s">
        <v>169</v>
      </c>
    </row>
    <row r="78" spans="1:4" ht="15.75" customHeight="1">
      <c r="A78" s="634" t="s">
        <v>852</v>
      </c>
      <c r="B78" s="635" t="s">
        <v>853</v>
      </c>
      <c r="C78" s="636">
        <v>11868</v>
      </c>
      <c r="D78" s="637" t="s">
        <v>169</v>
      </c>
    </row>
    <row r="79" spans="1:4" ht="15.75" customHeight="1">
      <c r="A79" s="634" t="s">
        <v>854</v>
      </c>
      <c r="B79" s="635" t="s">
        <v>855</v>
      </c>
      <c r="C79" s="636">
        <v>42198</v>
      </c>
      <c r="D79" s="637" t="s">
        <v>169</v>
      </c>
    </row>
    <row r="80" spans="1:4" ht="15.75" customHeight="1">
      <c r="A80" s="634" t="s">
        <v>856</v>
      </c>
      <c r="B80" s="635" t="s">
        <v>857</v>
      </c>
      <c r="C80" s="636">
        <v>5523</v>
      </c>
      <c r="D80" s="637" t="s">
        <v>169</v>
      </c>
    </row>
    <row r="81" spans="1:4" ht="15.75" customHeight="1">
      <c r="A81" s="634" t="s">
        <v>858</v>
      </c>
      <c r="B81" s="635" t="s">
        <v>859</v>
      </c>
      <c r="C81" s="636">
        <v>3404</v>
      </c>
      <c r="D81" s="637" t="s">
        <v>169</v>
      </c>
    </row>
    <row r="82" spans="1:4" ht="15.75" customHeight="1">
      <c r="A82" s="634" t="s">
        <v>860</v>
      </c>
      <c r="B82" s="635" t="s">
        <v>861</v>
      </c>
      <c r="C82" s="636">
        <v>2990</v>
      </c>
      <c r="D82" s="637" t="s">
        <v>169</v>
      </c>
    </row>
    <row r="83" spans="1:4" ht="15.75" customHeight="1">
      <c r="A83" s="634" t="s">
        <v>862</v>
      </c>
      <c r="B83" s="635" t="s">
        <v>863</v>
      </c>
      <c r="C83" s="636">
        <v>1020</v>
      </c>
      <c r="D83" s="637" t="s">
        <v>169</v>
      </c>
    </row>
    <row r="84" spans="1:4" ht="15.75" customHeight="1">
      <c r="A84" s="634" t="s">
        <v>864</v>
      </c>
      <c r="B84" s="635" t="s">
        <v>865</v>
      </c>
      <c r="C84" s="636">
        <v>4138.75</v>
      </c>
      <c r="D84" s="637" t="s">
        <v>169</v>
      </c>
    </row>
    <row r="85" spans="1:4" ht="15.75" customHeight="1">
      <c r="A85" s="634" t="s">
        <v>866</v>
      </c>
      <c r="B85" s="635" t="s">
        <v>867</v>
      </c>
      <c r="C85" s="636">
        <v>4138.75</v>
      </c>
      <c r="D85" s="637" t="s">
        <v>169</v>
      </c>
    </row>
    <row r="86" spans="1:4" ht="15.75" customHeight="1">
      <c r="A86" s="634" t="s">
        <v>868</v>
      </c>
      <c r="B86" s="635" t="s">
        <v>869</v>
      </c>
      <c r="C86" s="636">
        <v>1505</v>
      </c>
      <c r="D86" s="637" t="s">
        <v>169</v>
      </c>
    </row>
    <row r="87" spans="1:4" ht="15.75" customHeight="1">
      <c r="A87" s="634" t="s">
        <v>870</v>
      </c>
      <c r="B87" s="635" t="s">
        <v>871</v>
      </c>
      <c r="C87" s="636">
        <v>1505</v>
      </c>
      <c r="D87" s="637" t="s">
        <v>169</v>
      </c>
    </row>
    <row r="88" spans="1:4" ht="15.75" customHeight="1">
      <c r="A88" s="634" t="s">
        <v>872</v>
      </c>
      <c r="B88" s="635" t="s">
        <v>873</v>
      </c>
      <c r="C88" s="636">
        <v>1505</v>
      </c>
      <c r="D88" s="637" t="s">
        <v>169</v>
      </c>
    </row>
    <row r="89" spans="1:4" ht="15.75" customHeight="1">
      <c r="A89" s="634" t="s">
        <v>874</v>
      </c>
      <c r="B89" s="635" t="s">
        <v>875</v>
      </c>
      <c r="C89" s="636">
        <v>1505</v>
      </c>
      <c r="D89" s="637" t="s">
        <v>169</v>
      </c>
    </row>
    <row r="90" spans="1:4" ht="15.75" customHeight="1">
      <c r="A90" s="634" t="s">
        <v>876</v>
      </c>
      <c r="B90" s="635" t="s">
        <v>877</v>
      </c>
      <c r="C90" s="636">
        <v>1505</v>
      </c>
      <c r="D90" s="637" t="s">
        <v>169</v>
      </c>
    </row>
    <row r="91" spans="1:4" ht="15.75" customHeight="1">
      <c r="A91" s="634" t="s">
        <v>878</v>
      </c>
      <c r="B91" s="635" t="s">
        <v>879</v>
      </c>
      <c r="C91" s="636">
        <v>1505</v>
      </c>
      <c r="D91" s="637" t="s">
        <v>169</v>
      </c>
    </row>
    <row r="92" spans="1:4" ht="15.75" customHeight="1">
      <c r="A92" s="634" t="s">
        <v>880</v>
      </c>
      <c r="B92" s="635" t="s">
        <v>881</v>
      </c>
      <c r="C92" s="636">
        <v>80500</v>
      </c>
      <c r="D92" s="637" t="s">
        <v>169</v>
      </c>
    </row>
    <row r="93" spans="1:4" ht="15.75" customHeight="1">
      <c r="A93" s="634" t="s">
        <v>882</v>
      </c>
      <c r="B93" s="635" t="s">
        <v>883</v>
      </c>
      <c r="C93" s="636">
        <v>80500</v>
      </c>
      <c r="D93" s="637" t="s">
        <v>169</v>
      </c>
    </row>
    <row r="94" spans="1:4" ht="15.75" customHeight="1">
      <c r="A94" s="634" t="s">
        <v>884</v>
      </c>
      <c r="B94" s="635" t="s">
        <v>885</v>
      </c>
      <c r="C94" s="636">
        <v>80500</v>
      </c>
      <c r="D94" s="637" t="s">
        <v>169</v>
      </c>
    </row>
    <row r="95" spans="1:4" ht="15.75" customHeight="1">
      <c r="A95" s="634" t="s">
        <v>886</v>
      </c>
      <c r="B95" s="635" t="s">
        <v>887</v>
      </c>
      <c r="C95" s="636">
        <v>37100</v>
      </c>
      <c r="D95" s="637" t="s">
        <v>169</v>
      </c>
    </row>
    <row r="96" spans="1:4" ht="15.75" customHeight="1">
      <c r="A96" s="634" t="s">
        <v>888</v>
      </c>
      <c r="B96" s="635" t="s">
        <v>889</v>
      </c>
      <c r="C96" s="636">
        <v>37100</v>
      </c>
      <c r="D96" s="637" t="s">
        <v>169</v>
      </c>
    </row>
    <row r="97" spans="1:4" ht="15.75" customHeight="1">
      <c r="A97" s="634" t="s">
        <v>890</v>
      </c>
      <c r="B97" s="635" t="s">
        <v>891</v>
      </c>
      <c r="C97" s="636">
        <v>12337</v>
      </c>
      <c r="D97" s="637" t="s">
        <v>169</v>
      </c>
    </row>
    <row r="98" spans="1:4" ht="15.75" customHeight="1">
      <c r="A98" s="634" t="s">
        <v>892</v>
      </c>
      <c r="B98" s="635" t="s">
        <v>893</v>
      </c>
      <c r="C98" s="636">
        <v>22660</v>
      </c>
      <c r="D98" s="637" t="s">
        <v>169</v>
      </c>
    </row>
    <row r="99" spans="1:4" ht="15.75" customHeight="1">
      <c r="A99" s="634" t="s">
        <v>894</v>
      </c>
      <c r="B99" s="635" t="s">
        <v>895</v>
      </c>
      <c r="C99" s="636">
        <v>27500</v>
      </c>
      <c r="D99" s="637" t="s">
        <v>169</v>
      </c>
    </row>
    <row r="100" spans="1:4" ht="15.75" customHeight="1">
      <c r="A100" s="634" t="s">
        <v>896</v>
      </c>
      <c r="B100" s="635" t="s">
        <v>897</v>
      </c>
      <c r="C100" s="636">
        <v>17964.99</v>
      </c>
      <c r="D100" s="637" t="s">
        <v>169</v>
      </c>
    </row>
    <row r="101" spans="1:4" ht="15.75" customHeight="1">
      <c r="A101" s="634" t="s">
        <v>898</v>
      </c>
      <c r="B101" s="635" t="s">
        <v>899</v>
      </c>
      <c r="C101" s="636">
        <v>1756.52</v>
      </c>
      <c r="D101" s="637" t="s">
        <v>169</v>
      </c>
    </row>
    <row r="102" spans="1:4" ht="15.75" customHeight="1">
      <c r="A102" s="634" t="s">
        <v>900</v>
      </c>
      <c r="B102" s="635" t="s">
        <v>901</v>
      </c>
      <c r="C102" s="636">
        <v>9430</v>
      </c>
      <c r="D102" s="637" t="s">
        <v>169</v>
      </c>
    </row>
    <row r="103" spans="1:4" ht="15.75" customHeight="1">
      <c r="A103" s="634" t="s">
        <v>902</v>
      </c>
      <c r="B103" s="635" t="s">
        <v>903</v>
      </c>
      <c r="C103" s="636">
        <v>5955.66</v>
      </c>
      <c r="D103" s="637" t="s">
        <v>169</v>
      </c>
    </row>
    <row r="104" spans="1:4" ht="15.75" customHeight="1">
      <c r="A104" s="634" t="s">
        <v>904</v>
      </c>
      <c r="B104" s="635" t="s">
        <v>905</v>
      </c>
      <c r="C104" s="636">
        <v>2500</v>
      </c>
      <c r="D104" s="637" t="s">
        <v>169</v>
      </c>
    </row>
    <row r="105" spans="1:4" ht="15.75" customHeight="1">
      <c r="A105" s="634" t="s">
        <v>906</v>
      </c>
      <c r="B105" s="635" t="s">
        <v>907</v>
      </c>
      <c r="C105" s="636">
        <v>1243.48</v>
      </c>
      <c r="D105" s="637" t="s">
        <v>169</v>
      </c>
    </row>
    <row r="106" spans="1:4" ht="15.75" customHeight="1">
      <c r="A106" s="634" t="s">
        <v>908</v>
      </c>
      <c r="B106" s="635" t="s">
        <v>909</v>
      </c>
      <c r="C106" s="636">
        <v>432</v>
      </c>
      <c r="D106" s="637" t="s">
        <v>169</v>
      </c>
    </row>
    <row r="107" spans="1:4" ht="15.75" customHeight="1">
      <c r="A107" s="634" t="s">
        <v>910</v>
      </c>
      <c r="B107" s="635" t="s">
        <v>911</v>
      </c>
      <c r="C107" s="636">
        <v>432</v>
      </c>
      <c r="D107" s="637" t="s">
        <v>169</v>
      </c>
    </row>
    <row r="108" spans="1:4" ht="15.75" customHeight="1">
      <c r="A108" s="634" t="s">
        <v>912</v>
      </c>
      <c r="B108" s="635" t="s">
        <v>913</v>
      </c>
      <c r="C108" s="636">
        <v>781.74</v>
      </c>
      <c r="D108" s="637" t="s">
        <v>169</v>
      </c>
    </row>
    <row r="109" spans="1:4" ht="15.75" customHeight="1">
      <c r="A109" s="634" t="s">
        <v>914</v>
      </c>
      <c r="B109" s="635" t="s">
        <v>915</v>
      </c>
      <c r="C109" s="636">
        <v>4641</v>
      </c>
      <c r="D109" s="637" t="s">
        <v>169</v>
      </c>
    </row>
    <row r="110" spans="1:4" ht="15.75" customHeight="1">
      <c r="A110" s="634" t="s">
        <v>916</v>
      </c>
      <c r="B110" s="635" t="s">
        <v>917</v>
      </c>
      <c r="C110" s="636">
        <v>1278.26</v>
      </c>
      <c r="D110" s="637" t="s">
        <v>169</v>
      </c>
    </row>
    <row r="111" spans="1:4" ht="15.75" customHeight="1">
      <c r="A111" s="634" t="s">
        <v>918</v>
      </c>
      <c r="B111" s="635" t="s">
        <v>919</v>
      </c>
      <c r="C111" s="636">
        <v>563</v>
      </c>
      <c r="D111" s="637" t="s">
        <v>169</v>
      </c>
    </row>
    <row r="112" spans="1:4" ht="15.75" customHeight="1">
      <c r="A112" s="634" t="s">
        <v>920</v>
      </c>
      <c r="B112" s="635" t="s">
        <v>921</v>
      </c>
      <c r="C112" s="636">
        <v>563</v>
      </c>
      <c r="D112" s="637" t="s">
        <v>169</v>
      </c>
    </row>
    <row r="113" spans="1:4" ht="15.75" customHeight="1">
      <c r="A113" s="634" t="s">
        <v>922</v>
      </c>
      <c r="B113" s="635" t="s">
        <v>923</v>
      </c>
      <c r="C113" s="636">
        <v>563</v>
      </c>
      <c r="D113" s="637" t="s">
        <v>169</v>
      </c>
    </row>
    <row r="114" spans="1:4" ht="15.75" customHeight="1">
      <c r="A114" s="634" t="s">
        <v>924</v>
      </c>
      <c r="B114" s="635" t="s">
        <v>921</v>
      </c>
      <c r="C114" s="636">
        <v>563</v>
      </c>
      <c r="D114" s="637" t="s">
        <v>169</v>
      </c>
    </row>
    <row r="115" spans="1:4" ht="15.75" customHeight="1">
      <c r="A115" s="634" t="s">
        <v>925</v>
      </c>
      <c r="B115" s="635" t="s">
        <v>921</v>
      </c>
      <c r="C115" s="636">
        <v>563</v>
      </c>
      <c r="D115" s="637" t="s">
        <v>169</v>
      </c>
    </row>
    <row r="116" spans="1:4" ht="15.75" customHeight="1">
      <c r="A116" s="634" t="s">
        <v>926</v>
      </c>
      <c r="B116" s="635" t="s">
        <v>927</v>
      </c>
      <c r="C116" s="636">
        <v>185</v>
      </c>
      <c r="D116" s="637" t="s">
        <v>169</v>
      </c>
    </row>
    <row r="117" spans="1:4" ht="15.75" customHeight="1">
      <c r="A117" s="634" t="s">
        <v>928</v>
      </c>
      <c r="B117" s="635" t="s">
        <v>927</v>
      </c>
      <c r="C117" s="636">
        <v>185</v>
      </c>
      <c r="D117" s="637" t="s">
        <v>169</v>
      </c>
    </row>
    <row r="118" spans="1:4" ht="15.75" customHeight="1">
      <c r="A118" s="634" t="s">
        <v>929</v>
      </c>
      <c r="B118" s="635" t="s">
        <v>930</v>
      </c>
      <c r="C118" s="636">
        <v>3006</v>
      </c>
      <c r="D118" s="637" t="s">
        <v>169</v>
      </c>
    </row>
    <row r="119" spans="1:4" ht="15.75" customHeight="1">
      <c r="A119" s="634" t="s">
        <v>931</v>
      </c>
      <c r="B119" s="635" t="s">
        <v>932</v>
      </c>
      <c r="C119" s="636">
        <v>3006</v>
      </c>
      <c r="D119" s="637" t="s">
        <v>169</v>
      </c>
    </row>
    <row r="120" spans="1:4" ht="15.75" customHeight="1">
      <c r="A120" s="634" t="s">
        <v>933</v>
      </c>
      <c r="B120" s="635" t="s">
        <v>934</v>
      </c>
      <c r="C120" s="636">
        <v>8068</v>
      </c>
      <c r="D120" s="637" t="s">
        <v>169</v>
      </c>
    </row>
    <row r="121" spans="1:4" ht="15.75" customHeight="1">
      <c r="A121" s="634" t="s">
        <v>935</v>
      </c>
      <c r="B121" s="635" t="s">
        <v>936</v>
      </c>
      <c r="C121" s="636">
        <v>1340</v>
      </c>
      <c r="D121" s="637" t="s">
        <v>169</v>
      </c>
    </row>
    <row r="122" spans="1:4" ht="15.75" customHeight="1">
      <c r="A122" s="634" t="s">
        <v>937</v>
      </c>
      <c r="B122" s="635" t="s">
        <v>938</v>
      </c>
      <c r="C122" s="636">
        <v>27847.2</v>
      </c>
      <c r="D122" s="637" t="s">
        <v>169</v>
      </c>
    </row>
    <row r="123" spans="1:4" ht="15.75" customHeight="1">
      <c r="A123" s="634" t="s">
        <v>939</v>
      </c>
      <c r="B123" s="635" t="s">
        <v>940</v>
      </c>
      <c r="C123" s="636">
        <v>79840</v>
      </c>
      <c r="D123" s="637" t="s">
        <v>169</v>
      </c>
    </row>
    <row r="124" spans="1:4" ht="15.75" customHeight="1">
      <c r="A124" s="634" t="s">
        <v>941</v>
      </c>
      <c r="B124" s="635" t="s">
        <v>942</v>
      </c>
      <c r="C124" s="636">
        <v>2366</v>
      </c>
      <c r="D124" s="637" t="s">
        <v>169</v>
      </c>
    </row>
    <row r="125" spans="1:4" ht="15.75" customHeight="1">
      <c r="A125" s="634" t="s">
        <v>943</v>
      </c>
      <c r="B125" s="635" t="s">
        <v>944</v>
      </c>
      <c r="C125" s="636">
        <v>9509</v>
      </c>
      <c r="D125" s="637" t="s">
        <v>169</v>
      </c>
    </row>
    <row r="126" spans="1:4" ht="15.75" customHeight="1">
      <c r="A126" s="634" t="s">
        <v>945</v>
      </c>
      <c r="B126" s="635" t="s">
        <v>946</v>
      </c>
      <c r="C126" s="636">
        <v>9509</v>
      </c>
      <c r="D126" s="637" t="s">
        <v>169</v>
      </c>
    </row>
    <row r="127" spans="1:4" ht="15.75" customHeight="1">
      <c r="A127" s="634" t="s">
        <v>947</v>
      </c>
      <c r="B127" s="635" t="s">
        <v>948</v>
      </c>
      <c r="C127" s="636">
        <v>9509</v>
      </c>
      <c r="D127" s="637" t="s">
        <v>169</v>
      </c>
    </row>
    <row r="128" spans="1:4" ht="15.75" customHeight="1">
      <c r="A128" s="634" t="s">
        <v>949</v>
      </c>
      <c r="B128" s="635" t="s">
        <v>950</v>
      </c>
      <c r="C128" s="636">
        <v>9509</v>
      </c>
      <c r="D128" s="637" t="s">
        <v>169</v>
      </c>
    </row>
    <row r="129" spans="1:4" ht="15.75" customHeight="1">
      <c r="A129" s="634" t="s">
        <v>951</v>
      </c>
      <c r="B129" s="635" t="s">
        <v>952</v>
      </c>
      <c r="C129" s="636">
        <v>1019</v>
      </c>
      <c r="D129" s="637" t="s">
        <v>169</v>
      </c>
    </row>
    <row r="130" spans="1:4" ht="15.75" customHeight="1">
      <c r="A130" s="634" t="s">
        <v>953</v>
      </c>
      <c r="B130" s="635" t="s">
        <v>954</v>
      </c>
      <c r="C130" s="636">
        <v>1019</v>
      </c>
      <c r="D130" s="637" t="s">
        <v>169</v>
      </c>
    </row>
    <row r="131" spans="1:4" ht="15.75" customHeight="1">
      <c r="A131" s="634" t="s">
        <v>955</v>
      </c>
      <c r="B131" s="635" t="s">
        <v>954</v>
      </c>
      <c r="C131" s="636">
        <v>1019</v>
      </c>
      <c r="D131" s="637" t="s">
        <v>169</v>
      </c>
    </row>
    <row r="132" spans="1:4" ht="15.75" customHeight="1">
      <c r="A132" s="634" t="s">
        <v>956</v>
      </c>
      <c r="B132" s="635" t="s">
        <v>954</v>
      </c>
      <c r="C132" s="636">
        <v>1019</v>
      </c>
      <c r="D132" s="637" t="s">
        <v>169</v>
      </c>
    </row>
    <row r="133" spans="1:4" ht="15.75" customHeight="1">
      <c r="A133" s="634" t="s">
        <v>957</v>
      </c>
      <c r="B133" s="635" t="s">
        <v>958</v>
      </c>
      <c r="C133" s="636">
        <v>1180</v>
      </c>
      <c r="D133" s="637" t="s">
        <v>169</v>
      </c>
    </row>
    <row r="134" spans="1:4" ht="15.75" customHeight="1">
      <c r="A134" s="634" t="s">
        <v>959</v>
      </c>
      <c r="B134" s="635" t="s">
        <v>958</v>
      </c>
      <c r="C134" s="636">
        <v>1180</v>
      </c>
      <c r="D134" s="637" t="s">
        <v>169</v>
      </c>
    </row>
    <row r="135" spans="1:4" ht="15.75" customHeight="1">
      <c r="A135" s="634" t="s">
        <v>960</v>
      </c>
      <c r="B135" s="635" t="s">
        <v>958</v>
      </c>
      <c r="C135" s="636">
        <v>1180</v>
      </c>
      <c r="D135" s="637" t="s">
        <v>169</v>
      </c>
    </row>
    <row r="136" spans="1:4" ht="15.75" customHeight="1">
      <c r="A136" s="634" t="s">
        <v>961</v>
      </c>
      <c r="B136" s="635" t="s">
        <v>958</v>
      </c>
      <c r="C136" s="636">
        <v>1180</v>
      </c>
      <c r="D136" s="637" t="s">
        <v>169</v>
      </c>
    </row>
    <row r="137" spans="1:4" ht="15.75" customHeight="1">
      <c r="A137" s="634" t="s">
        <v>962</v>
      </c>
      <c r="B137" s="635" t="s">
        <v>963</v>
      </c>
      <c r="C137" s="636">
        <v>7319.13</v>
      </c>
      <c r="D137" s="637" t="s">
        <v>169</v>
      </c>
    </row>
    <row r="138" spans="1:4" ht="15.75" customHeight="1">
      <c r="A138" s="634" t="s">
        <v>964</v>
      </c>
      <c r="B138" s="635" t="s">
        <v>965</v>
      </c>
      <c r="C138" s="636">
        <v>7319.13</v>
      </c>
      <c r="D138" s="637" t="s">
        <v>169</v>
      </c>
    </row>
    <row r="139" spans="1:4" ht="15.75" customHeight="1">
      <c r="A139" s="634" t="s">
        <v>966</v>
      </c>
      <c r="B139" s="635" t="s">
        <v>967</v>
      </c>
      <c r="C139" s="636">
        <v>1084.98</v>
      </c>
      <c r="D139" s="637" t="s">
        <v>169</v>
      </c>
    </row>
    <row r="140" spans="1:4" ht="15.75" customHeight="1">
      <c r="A140" s="634" t="s">
        <v>968</v>
      </c>
      <c r="B140" s="635" t="s">
        <v>969</v>
      </c>
      <c r="C140" s="636">
        <v>1256.29</v>
      </c>
      <c r="D140" s="637" t="s">
        <v>169</v>
      </c>
    </row>
    <row r="141" spans="1:4" ht="15.75" customHeight="1">
      <c r="A141" s="634" t="s">
        <v>970</v>
      </c>
      <c r="B141" s="635" t="s">
        <v>971</v>
      </c>
      <c r="C141" s="636">
        <v>1598.92</v>
      </c>
      <c r="D141" s="637" t="s">
        <v>169</v>
      </c>
    </row>
    <row r="142" spans="1:4" ht="15.75" customHeight="1">
      <c r="A142" s="634" t="s">
        <v>972</v>
      </c>
      <c r="B142" s="635" t="s">
        <v>973</v>
      </c>
      <c r="C142" s="636">
        <v>5607.64</v>
      </c>
      <c r="D142" s="637" t="s">
        <v>169</v>
      </c>
    </row>
    <row r="143" spans="1:4" ht="15.75" customHeight="1">
      <c r="A143" s="634" t="s">
        <v>974</v>
      </c>
      <c r="B143" s="635" t="s">
        <v>975</v>
      </c>
      <c r="C143" s="636">
        <v>1738.26</v>
      </c>
      <c r="D143" s="637" t="s">
        <v>169</v>
      </c>
    </row>
    <row r="144" spans="1:4" ht="15.75" customHeight="1">
      <c r="A144" s="634" t="s">
        <v>976</v>
      </c>
      <c r="B144" s="635" t="s">
        <v>975</v>
      </c>
      <c r="C144" s="636">
        <v>1738.26</v>
      </c>
      <c r="D144" s="637" t="s">
        <v>169</v>
      </c>
    </row>
    <row r="145" spans="1:4" ht="15.75" customHeight="1">
      <c r="A145" s="634" t="s">
        <v>977</v>
      </c>
      <c r="B145" s="635" t="s">
        <v>978</v>
      </c>
      <c r="C145" s="636">
        <v>1738.26</v>
      </c>
      <c r="D145" s="637" t="s">
        <v>169</v>
      </c>
    </row>
    <row r="146" spans="1:4" ht="15.75" customHeight="1">
      <c r="A146" s="634" t="s">
        <v>979</v>
      </c>
      <c r="B146" s="635" t="s">
        <v>980</v>
      </c>
      <c r="C146" s="636">
        <v>1303.48</v>
      </c>
      <c r="D146" s="637" t="s">
        <v>169</v>
      </c>
    </row>
    <row r="147" spans="1:4" ht="15.75" customHeight="1">
      <c r="A147" s="634" t="s">
        <v>981</v>
      </c>
      <c r="B147" s="635" t="s">
        <v>982</v>
      </c>
      <c r="C147" s="636">
        <v>9896.8</v>
      </c>
      <c r="D147" s="637" t="s">
        <v>169</v>
      </c>
    </row>
    <row r="148" spans="1:4" ht="15.75" customHeight="1">
      <c r="A148" s="634" t="s">
        <v>983</v>
      </c>
      <c r="B148" s="635" t="s">
        <v>984</v>
      </c>
      <c r="C148" s="636">
        <v>8629.12</v>
      </c>
      <c r="D148" s="637" t="s">
        <v>169</v>
      </c>
    </row>
    <row r="149" spans="1:4" ht="15.75" customHeight="1">
      <c r="A149" s="634" t="s">
        <v>985</v>
      </c>
      <c r="B149" s="635" t="s">
        <v>986</v>
      </c>
      <c r="C149" s="636">
        <v>1423.36</v>
      </c>
      <c r="D149" s="637" t="s">
        <v>169</v>
      </c>
    </row>
    <row r="150" spans="1:4" ht="15.75" customHeight="1">
      <c r="A150" s="634" t="s">
        <v>987</v>
      </c>
      <c r="B150" s="635" t="s">
        <v>988</v>
      </c>
      <c r="C150" s="636">
        <v>3247.04</v>
      </c>
      <c r="D150" s="637" t="s">
        <v>169</v>
      </c>
    </row>
    <row r="151" spans="1:4" ht="15.75" customHeight="1">
      <c r="A151" s="634" t="s">
        <v>989</v>
      </c>
      <c r="B151" s="635" t="s">
        <v>990</v>
      </c>
      <c r="C151" s="636">
        <v>1256.56</v>
      </c>
      <c r="D151" s="637" t="s">
        <v>169</v>
      </c>
    </row>
    <row r="152" spans="1:4" ht="15.75" customHeight="1">
      <c r="A152" s="634" t="s">
        <v>991</v>
      </c>
      <c r="B152" s="635" t="s">
        <v>992</v>
      </c>
      <c r="C152" s="636">
        <v>33000</v>
      </c>
      <c r="D152" s="637" t="s">
        <v>169</v>
      </c>
    </row>
    <row r="153" spans="1:4" ht="15.75" customHeight="1">
      <c r="A153" s="634" t="s">
        <v>993</v>
      </c>
      <c r="B153" s="635" t="s">
        <v>994</v>
      </c>
      <c r="C153" s="636">
        <v>868.7</v>
      </c>
      <c r="D153" s="637" t="s">
        <v>169</v>
      </c>
    </row>
    <row r="154" spans="1:4" ht="15.75" customHeight="1">
      <c r="A154" s="634" t="s">
        <v>995</v>
      </c>
      <c r="B154" s="635" t="s">
        <v>996</v>
      </c>
      <c r="C154" s="636">
        <v>8734.88</v>
      </c>
      <c r="D154" s="637" t="s">
        <v>169</v>
      </c>
    </row>
    <row r="155" spans="1:4" ht="15.75" customHeight="1">
      <c r="A155" s="634" t="s">
        <v>997</v>
      </c>
      <c r="B155" s="635" t="s">
        <v>998</v>
      </c>
      <c r="C155" s="636">
        <v>8734.88</v>
      </c>
      <c r="D155" s="637" t="s">
        <v>169</v>
      </c>
    </row>
    <row r="156" spans="1:4" ht="15.75" customHeight="1">
      <c r="A156" s="634" t="s">
        <v>999</v>
      </c>
      <c r="B156" s="635" t="s">
        <v>1000</v>
      </c>
      <c r="C156" s="636">
        <v>8734.88</v>
      </c>
      <c r="D156" s="637" t="s">
        <v>169</v>
      </c>
    </row>
    <row r="157" spans="1:4" ht="15.75" customHeight="1">
      <c r="A157" s="634" t="s">
        <v>1001</v>
      </c>
      <c r="B157" s="635" t="s">
        <v>1002</v>
      </c>
      <c r="C157" s="636">
        <v>8734.88</v>
      </c>
      <c r="D157" s="637" t="s">
        <v>169</v>
      </c>
    </row>
    <row r="158" spans="1:4" ht="15.75" customHeight="1">
      <c r="A158" s="634" t="s">
        <v>1003</v>
      </c>
      <c r="B158" s="635" t="s">
        <v>1004</v>
      </c>
      <c r="C158" s="636">
        <v>8734.88</v>
      </c>
      <c r="D158" s="637" t="s">
        <v>169</v>
      </c>
    </row>
    <row r="159" spans="1:4" ht="15.75" customHeight="1">
      <c r="A159" s="634" t="s">
        <v>1005</v>
      </c>
      <c r="B159" s="635" t="s">
        <v>1006</v>
      </c>
      <c r="C159" s="636">
        <v>8734.88</v>
      </c>
      <c r="D159" s="637" t="s">
        <v>169</v>
      </c>
    </row>
    <row r="160" spans="1:4" ht="15.75" customHeight="1">
      <c r="A160" s="634" t="s">
        <v>1007</v>
      </c>
      <c r="B160" s="635" t="s">
        <v>1008</v>
      </c>
      <c r="C160" s="636">
        <v>4715</v>
      </c>
      <c r="D160" s="637" t="s">
        <v>169</v>
      </c>
    </row>
    <row r="161" spans="1:4" ht="15.75" customHeight="1">
      <c r="A161" s="634" t="s">
        <v>1009</v>
      </c>
      <c r="B161" s="635" t="s">
        <v>1010</v>
      </c>
      <c r="C161" s="636">
        <v>4715</v>
      </c>
      <c r="D161" s="637" t="s">
        <v>169</v>
      </c>
    </row>
    <row r="162" spans="1:4" ht="15.75" customHeight="1">
      <c r="A162" s="634" t="s">
        <v>1011</v>
      </c>
      <c r="B162" s="635" t="s">
        <v>1012</v>
      </c>
      <c r="C162" s="636">
        <v>2145</v>
      </c>
      <c r="D162" s="637" t="s">
        <v>169</v>
      </c>
    </row>
    <row r="163" spans="1:4" ht="15.75" customHeight="1">
      <c r="A163" s="634" t="s">
        <v>1013</v>
      </c>
      <c r="B163" s="635" t="s">
        <v>1014</v>
      </c>
      <c r="C163" s="636">
        <v>2145</v>
      </c>
      <c r="D163" s="637" t="s">
        <v>169</v>
      </c>
    </row>
    <row r="164" spans="1:4" ht="15.75" customHeight="1">
      <c r="A164" s="634" t="s">
        <v>1015</v>
      </c>
      <c r="B164" s="635" t="s">
        <v>1016</v>
      </c>
      <c r="C164" s="636">
        <v>1709.53</v>
      </c>
      <c r="D164" s="637" t="s">
        <v>169</v>
      </c>
    </row>
    <row r="165" spans="1:4" ht="15.75" customHeight="1">
      <c r="A165" s="634" t="s">
        <v>1017</v>
      </c>
      <c r="B165" s="635" t="s">
        <v>1018</v>
      </c>
      <c r="C165" s="636">
        <v>3678.27</v>
      </c>
      <c r="D165" s="637" t="s">
        <v>169</v>
      </c>
    </row>
    <row r="166" spans="1:4" ht="15.75" customHeight="1">
      <c r="A166" s="634" t="s">
        <v>1019</v>
      </c>
      <c r="B166" s="635" t="s">
        <v>1020</v>
      </c>
      <c r="C166" s="636">
        <v>1300</v>
      </c>
      <c r="D166" s="637" t="s">
        <v>169</v>
      </c>
    </row>
    <row r="167" spans="1:4" ht="15.75" customHeight="1">
      <c r="A167" s="634" t="s">
        <v>1021</v>
      </c>
      <c r="B167" s="635" t="s">
        <v>1022</v>
      </c>
      <c r="C167" s="636">
        <v>2222.14</v>
      </c>
      <c r="D167" s="637" t="s">
        <v>169</v>
      </c>
    </row>
    <row r="168" spans="1:4" ht="15.75" customHeight="1">
      <c r="A168" s="634" t="s">
        <v>1023</v>
      </c>
      <c r="B168" s="635" t="s">
        <v>1024</v>
      </c>
      <c r="C168" s="636">
        <v>2222.14</v>
      </c>
      <c r="D168" s="637" t="s">
        <v>169</v>
      </c>
    </row>
    <row r="169" spans="1:4" ht="15.75" customHeight="1">
      <c r="A169" s="634" t="s">
        <v>1025</v>
      </c>
      <c r="B169" s="635" t="s">
        <v>1026</v>
      </c>
      <c r="C169" s="636">
        <v>14553</v>
      </c>
      <c r="D169" s="637" t="s">
        <v>169</v>
      </c>
    </row>
    <row r="170" spans="1:4" ht="15.75" customHeight="1">
      <c r="A170" s="634" t="s">
        <v>1027</v>
      </c>
      <c r="B170" s="635" t="s">
        <v>632</v>
      </c>
      <c r="C170" s="636">
        <v>15000</v>
      </c>
      <c r="D170" s="637" t="s">
        <v>169</v>
      </c>
    </row>
    <row r="171" spans="1:4" ht="15.75" customHeight="1">
      <c r="A171" s="634" t="s">
        <v>1028</v>
      </c>
      <c r="B171" s="635" t="s">
        <v>1029</v>
      </c>
      <c r="C171" s="636">
        <v>8448.76</v>
      </c>
      <c r="D171" s="637" t="s">
        <v>169</v>
      </c>
    </row>
    <row r="172" spans="1:4" ht="15.75" customHeight="1">
      <c r="A172" s="634" t="s">
        <v>1030</v>
      </c>
      <c r="B172" s="635" t="s">
        <v>1031</v>
      </c>
      <c r="C172" s="636">
        <v>8448.76</v>
      </c>
      <c r="D172" s="637" t="s">
        <v>169</v>
      </c>
    </row>
    <row r="173" spans="1:4" ht="15.75" customHeight="1">
      <c r="A173" s="634" t="s">
        <v>1032</v>
      </c>
      <c r="B173" s="635" t="s">
        <v>1033</v>
      </c>
      <c r="C173" s="636">
        <v>8448.76</v>
      </c>
      <c r="D173" s="637" t="s">
        <v>169</v>
      </c>
    </row>
    <row r="174" spans="1:4" ht="15.75" customHeight="1">
      <c r="A174" s="634" t="s">
        <v>1034</v>
      </c>
      <c r="B174" s="635" t="s">
        <v>1035</v>
      </c>
      <c r="C174" s="636">
        <v>8448.76</v>
      </c>
      <c r="D174" s="637" t="s">
        <v>169</v>
      </c>
    </row>
    <row r="175" spans="1:4" ht="15.75" customHeight="1">
      <c r="A175" s="634" t="s">
        <v>1036</v>
      </c>
      <c r="B175" s="635" t="s">
        <v>1037</v>
      </c>
      <c r="C175" s="636">
        <v>8448.76</v>
      </c>
      <c r="D175" s="637" t="s">
        <v>169</v>
      </c>
    </row>
    <row r="176" spans="1:4" ht="15.75" customHeight="1">
      <c r="A176" s="634" t="s">
        <v>1038</v>
      </c>
      <c r="B176" s="635" t="s">
        <v>1039</v>
      </c>
      <c r="C176" s="636">
        <v>8448.75</v>
      </c>
      <c r="D176" s="637" t="s">
        <v>169</v>
      </c>
    </row>
    <row r="177" spans="1:4" ht="15.75" customHeight="1">
      <c r="A177" s="634" t="s">
        <v>1040</v>
      </c>
      <c r="B177" s="635" t="s">
        <v>1041</v>
      </c>
      <c r="C177" s="636">
        <v>8448.75</v>
      </c>
      <c r="D177" s="637" t="s">
        <v>169</v>
      </c>
    </row>
    <row r="178" spans="1:4" ht="15.75" customHeight="1">
      <c r="A178" s="634" t="s">
        <v>1042</v>
      </c>
      <c r="B178" s="635" t="s">
        <v>1043</v>
      </c>
      <c r="C178" s="636">
        <v>2140</v>
      </c>
      <c r="D178" s="637" t="s">
        <v>169</v>
      </c>
    </row>
    <row r="179" spans="1:4" ht="15.75" customHeight="1">
      <c r="A179" s="634" t="s">
        <v>1044</v>
      </c>
      <c r="B179" s="635" t="s">
        <v>1045</v>
      </c>
      <c r="C179" s="636">
        <v>1890</v>
      </c>
      <c r="D179" s="637" t="s">
        <v>169</v>
      </c>
    </row>
    <row r="180" spans="1:4" ht="15.75" customHeight="1">
      <c r="A180" s="634" t="s">
        <v>1046</v>
      </c>
      <c r="B180" s="635" t="s">
        <v>1047</v>
      </c>
      <c r="C180" s="636">
        <v>5551.2</v>
      </c>
      <c r="D180" s="637" t="s">
        <v>169</v>
      </c>
    </row>
    <row r="181" spans="1:4" ht="15.75" customHeight="1">
      <c r="A181" s="634" t="s">
        <v>1048</v>
      </c>
      <c r="B181" s="635" t="s">
        <v>1049</v>
      </c>
      <c r="C181" s="636">
        <v>4862.71</v>
      </c>
      <c r="D181" s="637" t="s">
        <v>169</v>
      </c>
    </row>
    <row r="182" spans="1:4" ht="15.75" customHeight="1">
      <c r="A182" s="634" t="s">
        <v>1050</v>
      </c>
      <c r="B182" s="635" t="s">
        <v>1051</v>
      </c>
      <c r="C182" s="636">
        <v>3469.57</v>
      </c>
      <c r="D182" s="637" t="s">
        <v>169</v>
      </c>
    </row>
    <row r="183" spans="1:4" ht="15.75" customHeight="1">
      <c r="A183" s="634" t="s">
        <v>1052</v>
      </c>
      <c r="B183" s="635" t="s">
        <v>1053</v>
      </c>
      <c r="C183" s="636">
        <v>8591</v>
      </c>
      <c r="D183" s="637" t="s">
        <v>169</v>
      </c>
    </row>
    <row r="184" spans="1:4" ht="15.75" customHeight="1">
      <c r="A184" s="634" t="s">
        <v>1054</v>
      </c>
      <c r="B184" s="635" t="s">
        <v>1055</v>
      </c>
      <c r="C184" s="636">
        <v>409</v>
      </c>
      <c r="D184" s="637" t="s">
        <v>169</v>
      </c>
    </row>
    <row r="185" spans="1:4" ht="15.75" customHeight="1">
      <c r="A185" s="634" t="s">
        <v>1056</v>
      </c>
      <c r="B185" s="635" t="s">
        <v>1057</v>
      </c>
      <c r="C185" s="636">
        <v>15004.5</v>
      </c>
      <c r="D185" s="637" t="s">
        <v>169</v>
      </c>
    </row>
    <row r="186" spans="1:4" ht="15.75" customHeight="1">
      <c r="A186" s="634" t="s">
        <v>1058</v>
      </c>
      <c r="B186" s="635" t="s">
        <v>1057</v>
      </c>
      <c r="C186" s="636">
        <v>15012</v>
      </c>
      <c r="D186" s="637" t="s">
        <v>169</v>
      </c>
    </row>
    <row r="187" spans="1:4" ht="15.75" customHeight="1">
      <c r="A187" s="634" t="s">
        <v>1059</v>
      </c>
      <c r="B187" s="635" t="s">
        <v>1060</v>
      </c>
      <c r="C187" s="636">
        <v>15012</v>
      </c>
      <c r="D187" s="637" t="s">
        <v>169</v>
      </c>
    </row>
    <row r="188" spans="1:4" ht="15.75" customHeight="1">
      <c r="A188" s="634" t="s">
        <v>1061</v>
      </c>
      <c r="B188" s="635" t="s">
        <v>1060</v>
      </c>
      <c r="C188" s="636">
        <v>15015.75</v>
      </c>
      <c r="D188" s="637" t="s">
        <v>169</v>
      </c>
    </row>
    <row r="189" spans="1:4" ht="15.75" customHeight="1">
      <c r="A189" s="634" t="s">
        <v>1062</v>
      </c>
      <c r="B189" s="635" t="s">
        <v>1060</v>
      </c>
      <c r="C189" s="636">
        <v>15015.75</v>
      </c>
      <c r="D189" s="637" t="s">
        <v>169</v>
      </c>
    </row>
    <row r="190" spans="1:4" ht="15.75" customHeight="1">
      <c r="A190" s="634" t="s">
        <v>1063</v>
      </c>
      <c r="B190" s="635" t="s">
        <v>1064</v>
      </c>
      <c r="C190" s="636">
        <v>103461</v>
      </c>
      <c r="D190" s="637" t="s">
        <v>169</v>
      </c>
    </row>
    <row r="191" spans="1:4" ht="15.75" customHeight="1">
      <c r="A191" s="634" t="s">
        <v>1065</v>
      </c>
      <c r="B191" s="635" t="s">
        <v>1066</v>
      </c>
      <c r="C191" s="636">
        <v>13916.36</v>
      </c>
      <c r="D191" s="637" t="s">
        <v>169</v>
      </c>
    </row>
    <row r="192" spans="1:4" ht="15.75" customHeight="1">
      <c r="A192" s="634" t="s">
        <v>1067</v>
      </c>
      <c r="B192" s="635" t="s">
        <v>1068</v>
      </c>
      <c r="C192" s="636">
        <v>3510.63</v>
      </c>
      <c r="D192" s="637" t="s">
        <v>169</v>
      </c>
    </row>
    <row r="193" spans="1:4" ht="15.75" customHeight="1">
      <c r="A193" s="634" t="s">
        <v>1069</v>
      </c>
      <c r="B193" s="635" t="s">
        <v>1068</v>
      </c>
      <c r="C193" s="636">
        <v>3510.63</v>
      </c>
      <c r="D193" s="637" t="s">
        <v>169</v>
      </c>
    </row>
    <row r="194" spans="1:4" ht="15.75" customHeight="1">
      <c r="A194" s="634" t="s">
        <v>1070</v>
      </c>
      <c r="B194" s="635" t="s">
        <v>1068</v>
      </c>
      <c r="C194" s="636">
        <v>3510.63</v>
      </c>
      <c r="D194" s="637" t="s">
        <v>169</v>
      </c>
    </row>
    <row r="195" spans="1:4" ht="15.75" customHeight="1">
      <c r="A195" s="634" t="s">
        <v>1071</v>
      </c>
      <c r="B195" s="635" t="s">
        <v>1072</v>
      </c>
      <c r="C195" s="636">
        <v>7790.83</v>
      </c>
      <c r="D195" s="637" t="s">
        <v>169</v>
      </c>
    </row>
    <row r="196" spans="1:4" ht="15.75" customHeight="1">
      <c r="A196" s="634" t="s">
        <v>1073</v>
      </c>
      <c r="B196" s="635" t="s">
        <v>1074</v>
      </c>
      <c r="C196" s="636">
        <v>13758.84</v>
      </c>
      <c r="D196" s="637" t="s">
        <v>169</v>
      </c>
    </row>
    <row r="197" spans="1:4" ht="15.75" customHeight="1">
      <c r="A197" s="634" t="s">
        <v>1075</v>
      </c>
      <c r="B197" s="635" t="s">
        <v>1076</v>
      </c>
      <c r="C197" s="636">
        <v>7502.34</v>
      </c>
      <c r="D197" s="637" t="s">
        <v>169</v>
      </c>
    </row>
    <row r="198" spans="1:4" ht="15.75" customHeight="1">
      <c r="A198" s="634" t="s">
        <v>1077</v>
      </c>
      <c r="B198" s="635" t="s">
        <v>1078</v>
      </c>
      <c r="C198" s="636">
        <v>3438.86</v>
      </c>
      <c r="D198" s="637" t="s">
        <v>169</v>
      </c>
    </row>
    <row r="199" spans="1:4" ht="15.75" customHeight="1">
      <c r="A199" s="634" t="s">
        <v>1079</v>
      </c>
      <c r="B199" s="635" t="s">
        <v>1078</v>
      </c>
      <c r="C199" s="636">
        <v>3438.86</v>
      </c>
      <c r="D199" s="637" t="s">
        <v>169</v>
      </c>
    </row>
    <row r="200" spans="1:4" ht="15.75" customHeight="1">
      <c r="A200" s="634" t="s">
        <v>1080</v>
      </c>
      <c r="B200" s="635" t="s">
        <v>1081</v>
      </c>
      <c r="C200" s="636">
        <v>1243.61</v>
      </c>
      <c r="D200" s="637" t="s">
        <v>169</v>
      </c>
    </row>
    <row r="201" spans="1:4" ht="15.75" customHeight="1">
      <c r="A201" s="634" t="s">
        <v>1082</v>
      </c>
      <c r="B201" s="635" t="s">
        <v>1083</v>
      </c>
      <c r="C201" s="636">
        <v>46214.52</v>
      </c>
      <c r="D201" s="637" t="s">
        <v>169</v>
      </c>
    </row>
    <row r="202" spans="1:4" ht="15.75" customHeight="1">
      <c r="A202" s="634" t="s">
        <v>1084</v>
      </c>
      <c r="B202" s="635" t="s">
        <v>1085</v>
      </c>
      <c r="C202" s="636">
        <v>17875</v>
      </c>
      <c r="D202" s="637" t="s">
        <v>169</v>
      </c>
    </row>
    <row r="203" spans="1:4" ht="15.75" customHeight="1">
      <c r="A203" s="634" t="s">
        <v>1086</v>
      </c>
      <c r="B203" s="635" t="s">
        <v>1087</v>
      </c>
      <c r="C203" s="636">
        <v>2434.54</v>
      </c>
      <c r="D203" s="637" t="s">
        <v>169</v>
      </c>
    </row>
    <row r="204" spans="1:4" ht="15.75" customHeight="1">
      <c r="A204" s="634" t="s">
        <v>1088</v>
      </c>
      <c r="B204" s="635" t="s">
        <v>1089</v>
      </c>
      <c r="C204" s="636">
        <v>44664.21</v>
      </c>
      <c r="D204" s="637" t="s">
        <v>169</v>
      </c>
    </row>
    <row r="205" spans="1:4" ht="15.75" customHeight="1">
      <c r="A205" s="634" t="s">
        <v>1090</v>
      </c>
      <c r="B205" s="635" t="s">
        <v>1091</v>
      </c>
      <c r="C205" s="636">
        <v>44664.21</v>
      </c>
      <c r="D205" s="637" t="s">
        <v>169</v>
      </c>
    </row>
    <row r="206" spans="1:4" ht="15.75" customHeight="1">
      <c r="A206" s="634" t="s">
        <v>1092</v>
      </c>
      <c r="B206" s="635" t="s">
        <v>1093</v>
      </c>
      <c r="C206" s="636">
        <v>36486.11</v>
      </c>
      <c r="D206" s="637" t="s">
        <v>169</v>
      </c>
    </row>
    <row r="207" spans="1:4" ht="15.75" customHeight="1">
      <c r="A207" s="634" t="s">
        <v>1094</v>
      </c>
      <c r="B207" s="635" t="s">
        <v>1095</v>
      </c>
      <c r="C207" s="636">
        <v>36486.1</v>
      </c>
      <c r="D207" s="637" t="s">
        <v>169</v>
      </c>
    </row>
    <row r="208" spans="1:4" ht="15.75" customHeight="1">
      <c r="A208" s="634" t="s">
        <v>1096</v>
      </c>
      <c r="B208" s="635" t="s">
        <v>1097</v>
      </c>
      <c r="C208" s="636">
        <v>2981.38</v>
      </c>
      <c r="D208" s="637" t="s">
        <v>169</v>
      </c>
    </row>
    <row r="209" spans="1:4" ht="15.75" customHeight="1">
      <c r="A209" s="634" t="s">
        <v>1098</v>
      </c>
      <c r="B209" s="635" t="s">
        <v>1097</v>
      </c>
      <c r="C209" s="636">
        <v>2981.36</v>
      </c>
      <c r="D209" s="637" t="s">
        <v>169</v>
      </c>
    </row>
    <row r="210" spans="1:4" ht="15.75" customHeight="1">
      <c r="A210" s="634" t="s">
        <v>1099</v>
      </c>
      <c r="B210" s="635" t="s">
        <v>1100</v>
      </c>
      <c r="C210" s="636">
        <v>2981.36</v>
      </c>
      <c r="D210" s="637" t="s">
        <v>169</v>
      </c>
    </row>
    <row r="211" spans="1:4" ht="15.75" customHeight="1">
      <c r="A211" s="634" t="s">
        <v>1101</v>
      </c>
      <c r="B211" s="635" t="s">
        <v>1102</v>
      </c>
      <c r="C211" s="636">
        <v>14346.09</v>
      </c>
      <c r="D211" s="637" t="s">
        <v>169</v>
      </c>
    </row>
    <row r="212" spans="1:4" ht="15.75" customHeight="1">
      <c r="A212" s="634" t="s">
        <v>1103</v>
      </c>
      <c r="B212" s="635" t="s">
        <v>1104</v>
      </c>
      <c r="C212" s="636">
        <v>17875</v>
      </c>
      <c r="D212" s="637" t="s">
        <v>169</v>
      </c>
    </row>
    <row r="213" spans="1:4" ht="15.75" customHeight="1">
      <c r="A213" s="634" t="s">
        <v>1105</v>
      </c>
      <c r="B213" s="635" t="s">
        <v>1106</v>
      </c>
      <c r="C213" s="636">
        <v>2635.22</v>
      </c>
      <c r="D213" s="637" t="s">
        <v>169</v>
      </c>
    </row>
    <row r="214" spans="1:4" ht="15.75" customHeight="1">
      <c r="A214" s="634" t="s">
        <v>1107</v>
      </c>
      <c r="B214" s="635" t="s">
        <v>1108</v>
      </c>
      <c r="C214" s="636">
        <v>35000</v>
      </c>
      <c r="D214" s="637" t="s">
        <v>169</v>
      </c>
    </row>
    <row r="215" spans="1:4" ht="15.75" customHeight="1">
      <c r="A215" s="634" t="s">
        <v>1109</v>
      </c>
      <c r="B215" s="635" t="s">
        <v>1110</v>
      </c>
      <c r="C215" s="636">
        <v>9370.17</v>
      </c>
      <c r="D215" s="637" t="s">
        <v>169</v>
      </c>
    </row>
    <row r="216" spans="1:4" ht="15.75" customHeight="1">
      <c r="A216" s="634" t="s">
        <v>1111</v>
      </c>
      <c r="B216" s="635" t="s">
        <v>1110</v>
      </c>
      <c r="C216" s="636">
        <v>9370.17</v>
      </c>
      <c r="D216" s="637" t="s">
        <v>169</v>
      </c>
    </row>
    <row r="217" spans="1:4" ht="15.75" customHeight="1">
      <c r="A217" s="634" t="s">
        <v>1112</v>
      </c>
      <c r="B217" s="635" t="s">
        <v>1110</v>
      </c>
      <c r="C217" s="636">
        <v>9370.17</v>
      </c>
      <c r="D217" s="637" t="s">
        <v>169</v>
      </c>
    </row>
    <row r="218" spans="1:4" ht="15.75" customHeight="1">
      <c r="A218" s="634" t="s">
        <v>1113</v>
      </c>
      <c r="B218" s="635" t="s">
        <v>1114</v>
      </c>
      <c r="C218" s="636">
        <v>9370.17</v>
      </c>
      <c r="D218" s="637" t="s">
        <v>169</v>
      </c>
    </row>
    <row r="219" spans="1:4" ht="15.75" customHeight="1">
      <c r="A219" s="634" t="s">
        <v>1115</v>
      </c>
      <c r="B219" s="635" t="s">
        <v>1110</v>
      </c>
      <c r="C219" s="636">
        <v>9370.17</v>
      </c>
      <c r="D219" s="637" t="s">
        <v>169</v>
      </c>
    </row>
    <row r="220" spans="1:4" ht="15.75" customHeight="1">
      <c r="A220" s="634" t="s">
        <v>1116</v>
      </c>
      <c r="B220" s="635" t="s">
        <v>1110</v>
      </c>
      <c r="C220" s="636">
        <v>9370.17</v>
      </c>
      <c r="D220" s="637" t="s">
        <v>169</v>
      </c>
    </row>
    <row r="221" spans="1:4" ht="15.75" customHeight="1">
      <c r="A221" s="634" t="s">
        <v>1117</v>
      </c>
      <c r="B221" s="635" t="s">
        <v>1118</v>
      </c>
      <c r="C221" s="636">
        <v>17712.25</v>
      </c>
      <c r="D221" s="637" t="s">
        <v>169</v>
      </c>
    </row>
    <row r="222" spans="1:4" ht="15.75" customHeight="1">
      <c r="A222" s="634" t="s">
        <v>1119</v>
      </c>
      <c r="B222" s="635" t="s">
        <v>1120</v>
      </c>
      <c r="C222" s="636">
        <v>2618.46</v>
      </c>
      <c r="D222" s="637" t="s">
        <v>169</v>
      </c>
    </row>
    <row r="223" spans="1:4" ht="15.75" customHeight="1">
      <c r="A223" s="634" t="s">
        <v>1121</v>
      </c>
      <c r="B223" s="635" t="s">
        <v>1122</v>
      </c>
      <c r="C223" s="636">
        <v>7719.23</v>
      </c>
      <c r="D223" s="637" t="s">
        <v>169</v>
      </c>
    </row>
    <row r="224" spans="1:4" ht="15.75" customHeight="1">
      <c r="A224" s="634" t="s">
        <v>1123</v>
      </c>
      <c r="B224" s="635" t="s">
        <v>1124</v>
      </c>
      <c r="C224" s="636">
        <v>1121.74</v>
      </c>
      <c r="D224" s="637" t="s">
        <v>169</v>
      </c>
    </row>
    <row r="225" spans="1:4" ht="15.75" customHeight="1">
      <c r="A225" s="634" t="s">
        <v>1125</v>
      </c>
      <c r="B225" s="635" t="s">
        <v>1072</v>
      </c>
      <c r="C225" s="636">
        <v>5532.27</v>
      </c>
      <c r="D225" s="637" t="s">
        <v>169</v>
      </c>
    </row>
    <row r="226" spans="1:4" ht="15.75" customHeight="1">
      <c r="A226" s="634" t="s">
        <v>1126</v>
      </c>
      <c r="B226" s="635" t="s">
        <v>1127</v>
      </c>
      <c r="C226" s="636">
        <v>5273.5</v>
      </c>
      <c r="D226" s="637" t="s">
        <v>169</v>
      </c>
    </row>
    <row r="227" spans="1:4" ht="15.75" customHeight="1">
      <c r="A227" s="634" t="s">
        <v>1128</v>
      </c>
      <c r="B227" s="635" t="s">
        <v>1127</v>
      </c>
      <c r="C227" s="636">
        <v>5273.49</v>
      </c>
      <c r="D227" s="637" t="s">
        <v>169</v>
      </c>
    </row>
    <row r="228" spans="1:4" ht="15.75" customHeight="1">
      <c r="A228" s="634" t="s">
        <v>1129</v>
      </c>
      <c r="B228" s="635" t="s">
        <v>1127</v>
      </c>
      <c r="C228" s="636">
        <v>5273.5</v>
      </c>
      <c r="D228" s="637" t="s">
        <v>169</v>
      </c>
    </row>
    <row r="229" spans="1:4" ht="15.75" customHeight="1">
      <c r="A229" s="634" t="s">
        <v>1130</v>
      </c>
      <c r="B229" s="635" t="s">
        <v>936</v>
      </c>
      <c r="C229" s="636">
        <v>5740.81</v>
      </c>
      <c r="D229" s="637" t="s">
        <v>169</v>
      </c>
    </row>
    <row r="230" spans="1:4" ht="15.75" customHeight="1">
      <c r="A230" s="634" t="s">
        <v>1131</v>
      </c>
      <c r="B230" s="635" t="s">
        <v>936</v>
      </c>
      <c r="C230" s="636">
        <v>13299.47</v>
      </c>
      <c r="D230" s="637" t="s">
        <v>169</v>
      </c>
    </row>
    <row r="231" spans="1:4" ht="15.75" customHeight="1">
      <c r="A231" s="634" t="s">
        <v>1132</v>
      </c>
      <c r="B231" s="635" t="s">
        <v>936</v>
      </c>
      <c r="C231" s="636">
        <v>13299.47</v>
      </c>
      <c r="D231" s="637" t="s">
        <v>169</v>
      </c>
    </row>
    <row r="232" spans="1:4" ht="15.75" customHeight="1">
      <c r="A232" s="634" t="s">
        <v>1133</v>
      </c>
      <c r="B232" s="635" t="s">
        <v>936</v>
      </c>
      <c r="C232" s="636">
        <v>13299.47</v>
      </c>
      <c r="D232" s="637" t="s">
        <v>169</v>
      </c>
    </row>
    <row r="233" spans="1:4" ht="15.75" customHeight="1">
      <c r="A233" s="634" t="s">
        <v>1134</v>
      </c>
      <c r="B233" s="635" t="s">
        <v>1135</v>
      </c>
      <c r="C233" s="636">
        <v>3829.87</v>
      </c>
      <c r="D233" s="637" t="s">
        <v>169</v>
      </c>
    </row>
    <row r="234" spans="1:4" ht="15.75" customHeight="1">
      <c r="A234" s="634" t="s">
        <v>1136</v>
      </c>
      <c r="B234" s="635" t="s">
        <v>1135</v>
      </c>
      <c r="C234" s="636">
        <v>3829.87</v>
      </c>
      <c r="D234" s="637" t="s">
        <v>169</v>
      </c>
    </row>
    <row r="235" spans="1:4" ht="15.75" customHeight="1">
      <c r="A235" s="634" t="s">
        <v>1137</v>
      </c>
      <c r="B235" s="635" t="s">
        <v>1138</v>
      </c>
      <c r="C235" s="636">
        <v>6383.47</v>
      </c>
      <c r="D235" s="637" t="s">
        <v>169</v>
      </c>
    </row>
    <row r="236" spans="1:4" ht="15.75" customHeight="1">
      <c r="A236" s="634" t="s">
        <v>1139</v>
      </c>
      <c r="B236" s="635" t="s">
        <v>1140</v>
      </c>
      <c r="C236" s="636">
        <v>6383.47</v>
      </c>
      <c r="D236" s="637" t="s">
        <v>169</v>
      </c>
    </row>
    <row r="237" spans="1:4" ht="15.75" customHeight="1">
      <c r="A237" s="634" t="s">
        <v>1141</v>
      </c>
      <c r="B237" s="635" t="s">
        <v>1142</v>
      </c>
      <c r="C237" s="636">
        <v>966.96</v>
      </c>
      <c r="D237" s="637" t="s">
        <v>169</v>
      </c>
    </row>
    <row r="238" spans="1:4" ht="15.75" customHeight="1">
      <c r="A238" s="634" t="s">
        <v>1143</v>
      </c>
      <c r="B238" s="635" t="s">
        <v>1144</v>
      </c>
      <c r="C238" s="636">
        <v>966.95</v>
      </c>
      <c r="D238" s="637" t="s">
        <v>169</v>
      </c>
    </row>
    <row r="239" spans="1:4" ht="15.75" customHeight="1">
      <c r="A239" s="634" t="s">
        <v>1145</v>
      </c>
      <c r="B239" s="635" t="s">
        <v>1146</v>
      </c>
      <c r="C239" s="636">
        <v>1657.5</v>
      </c>
      <c r="D239" s="637" t="s">
        <v>169</v>
      </c>
    </row>
    <row r="240" spans="1:4" ht="15.75" customHeight="1">
      <c r="A240" s="634" t="s">
        <v>1147</v>
      </c>
      <c r="B240" s="635" t="s">
        <v>1148</v>
      </c>
      <c r="C240" s="636">
        <v>40963.4</v>
      </c>
      <c r="D240" s="637" t="s">
        <v>169</v>
      </c>
    </row>
    <row r="241" spans="1:4" ht="15.75" customHeight="1">
      <c r="A241" s="634" t="s">
        <v>1149</v>
      </c>
      <c r="B241" s="635" t="s">
        <v>1150</v>
      </c>
      <c r="C241" s="636">
        <v>5983.43</v>
      </c>
      <c r="D241" s="637" t="s">
        <v>169</v>
      </c>
    </row>
    <row r="242" spans="1:4" ht="15.75" customHeight="1">
      <c r="A242" s="634" t="s">
        <v>1151</v>
      </c>
      <c r="B242" s="635" t="s">
        <v>1152</v>
      </c>
      <c r="C242" s="636">
        <v>3024.48</v>
      </c>
      <c r="D242" s="637" t="s">
        <v>169</v>
      </c>
    </row>
    <row r="243" spans="1:4" ht="15.75" customHeight="1">
      <c r="A243" s="634" t="s">
        <v>1153</v>
      </c>
      <c r="B243" s="635" t="s">
        <v>1154</v>
      </c>
      <c r="C243" s="636">
        <v>2872.34</v>
      </c>
      <c r="D243" s="637" t="s">
        <v>169</v>
      </c>
    </row>
    <row r="244" spans="1:4" ht="15.75" customHeight="1">
      <c r="A244" s="634" t="s">
        <v>1155</v>
      </c>
      <c r="B244" s="635" t="s">
        <v>1156</v>
      </c>
      <c r="C244" s="636">
        <v>25982.78</v>
      </c>
      <c r="D244" s="637" t="s">
        <v>169</v>
      </c>
    </row>
    <row r="245" spans="1:4" ht="15.75" customHeight="1">
      <c r="A245" s="634" t="s">
        <v>1157</v>
      </c>
      <c r="B245" s="635" t="s">
        <v>1158</v>
      </c>
      <c r="C245" s="636">
        <v>2804.36</v>
      </c>
      <c r="D245" s="637" t="s">
        <v>169</v>
      </c>
    </row>
    <row r="246" spans="1:4" ht="15.75" customHeight="1">
      <c r="A246" s="634" t="s">
        <v>1159</v>
      </c>
      <c r="B246" s="635" t="s">
        <v>1160</v>
      </c>
      <c r="C246" s="636">
        <v>8576.03</v>
      </c>
      <c r="D246" s="637" t="s">
        <v>169</v>
      </c>
    </row>
    <row r="247" spans="1:4" ht="15.75" customHeight="1">
      <c r="A247" s="634" t="s">
        <v>1161</v>
      </c>
      <c r="B247" s="635" t="s">
        <v>1162</v>
      </c>
      <c r="C247" s="636">
        <v>10560</v>
      </c>
      <c r="D247" s="637" t="s">
        <v>169</v>
      </c>
    </row>
    <row r="248" spans="1:4" ht="15.75" customHeight="1">
      <c r="A248" s="634" t="s">
        <v>1163</v>
      </c>
      <c r="B248" s="635" t="s">
        <v>1164</v>
      </c>
      <c r="C248" s="636">
        <v>2317.7</v>
      </c>
      <c r="D248" s="637" t="s">
        <v>169</v>
      </c>
    </row>
    <row r="249" spans="1:4" ht="15.75" customHeight="1">
      <c r="A249" s="634" t="s">
        <v>1165</v>
      </c>
      <c r="B249" s="635" t="s">
        <v>1166</v>
      </c>
      <c r="C249" s="636">
        <v>7091.63</v>
      </c>
      <c r="D249" s="637" t="s">
        <v>169</v>
      </c>
    </row>
    <row r="250" spans="1:4" ht="15.75" customHeight="1">
      <c r="A250" s="634" t="s">
        <v>1167</v>
      </c>
      <c r="B250" s="635" t="s">
        <v>1168</v>
      </c>
      <c r="C250" s="636">
        <v>7091.63</v>
      </c>
      <c r="D250" s="637" t="s">
        <v>169</v>
      </c>
    </row>
    <row r="251" spans="1:4" ht="15.75" customHeight="1">
      <c r="A251" s="634" t="s">
        <v>1169</v>
      </c>
      <c r="B251" s="635" t="s">
        <v>1170</v>
      </c>
      <c r="C251" s="636">
        <v>7091.62</v>
      </c>
      <c r="D251" s="637" t="s">
        <v>169</v>
      </c>
    </row>
    <row r="252" spans="1:4" ht="15.75" customHeight="1">
      <c r="A252" s="634" t="s">
        <v>1171</v>
      </c>
      <c r="B252" s="635" t="s">
        <v>1172</v>
      </c>
      <c r="C252" s="636">
        <v>7091.62</v>
      </c>
      <c r="D252" s="637" t="s">
        <v>169</v>
      </c>
    </row>
    <row r="253" spans="1:4" ht="15.75" customHeight="1">
      <c r="A253" s="634" t="s">
        <v>1173</v>
      </c>
      <c r="B253" s="635" t="s">
        <v>1174</v>
      </c>
      <c r="C253" s="636">
        <v>7091.62</v>
      </c>
      <c r="D253" s="637" t="s">
        <v>169</v>
      </c>
    </row>
    <row r="254" spans="1:4" ht="15.75" customHeight="1">
      <c r="A254" s="634" t="s">
        <v>1175</v>
      </c>
      <c r="B254" s="635" t="s">
        <v>1176</v>
      </c>
      <c r="C254" s="636">
        <v>7091.62</v>
      </c>
      <c r="D254" s="637" t="s">
        <v>169</v>
      </c>
    </row>
    <row r="255" spans="1:4" ht="15.75" customHeight="1">
      <c r="A255" s="634" t="s">
        <v>1177</v>
      </c>
      <c r="B255" s="635" t="s">
        <v>1178</v>
      </c>
      <c r="C255" s="636">
        <v>4606.96</v>
      </c>
      <c r="D255" s="637" t="s">
        <v>169</v>
      </c>
    </row>
    <row r="256" spans="1:4" ht="15.75" customHeight="1">
      <c r="A256" s="634" t="s">
        <v>1179</v>
      </c>
      <c r="B256" s="635" t="s">
        <v>1180</v>
      </c>
      <c r="C256" s="636">
        <v>4562.9</v>
      </c>
      <c r="D256" s="637" t="s">
        <v>169</v>
      </c>
    </row>
    <row r="257" spans="1:4" ht="15.75" customHeight="1">
      <c r="A257" s="634" t="s">
        <v>1181</v>
      </c>
      <c r="B257" s="635" t="s">
        <v>1182</v>
      </c>
      <c r="C257" s="636">
        <v>18696</v>
      </c>
      <c r="D257" s="637" t="s">
        <v>169</v>
      </c>
    </row>
    <row r="258" spans="1:4" ht="15.75" customHeight="1">
      <c r="A258" s="634" t="s">
        <v>1183</v>
      </c>
      <c r="B258" s="635" t="s">
        <v>1184</v>
      </c>
      <c r="C258" s="636">
        <v>18696</v>
      </c>
      <c r="D258" s="637" t="s">
        <v>169</v>
      </c>
    </row>
    <row r="259" spans="1:4" ht="15.75" customHeight="1">
      <c r="A259" s="634" t="s">
        <v>1185</v>
      </c>
      <c r="B259" s="635" t="s">
        <v>1186</v>
      </c>
      <c r="C259" s="636">
        <v>6085.22</v>
      </c>
      <c r="D259" s="637" t="s">
        <v>169</v>
      </c>
    </row>
    <row r="260" spans="1:4" ht="15.75" customHeight="1">
      <c r="A260" s="634" t="s">
        <v>1187</v>
      </c>
      <c r="B260" s="635" t="s">
        <v>1186</v>
      </c>
      <c r="C260" s="636">
        <v>6085.22</v>
      </c>
      <c r="D260" s="637" t="s">
        <v>169</v>
      </c>
    </row>
    <row r="261" spans="1:4" ht="15.75" customHeight="1">
      <c r="A261" s="634" t="s">
        <v>1188</v>
      </c>
      <c r="B261" s="635" t="s">
        <v>1189</v>
      </c>
      <c r="C261" s="636">
        <v>955.65</v>
      </c>
      <c r="D261" s="637" t="s">
        <v>169</v>
      </c>
    </row>
    <row r="262" spans="1:4" ht="15.75" customHeight="1">
      <c r="A262" s="634" t="s">
        <v>1190</v>
      </c>
      <c r="B262" s="635" t="s">
        <v>1191</v>
      </c>
      <c r="C262" s="636">
        <v>17517.5</v>
      </c>
      <c r="D262" s="637" t="s">
        <v>169</v>
      </c>
    </row>
    <row r="263" spans="1:4" ht="15.75" customHeight="1">
      <c r="A263" s="634" t="s">
        <v>1192</v>
      </c>
      <c r="B263" s="635" t="s">
        <v>1193</v>
      </c>
      <c r="C263" s="636">
        <v>1832.6</v>
      </c>
      <c r="D263" s="637" t="s">
        <v>169</v>
      </c>
    </row>
    <row r="264" spans="1:4" ht="15.75" customHeight="1">
      <c r="A264" s="634" t="s">
        <v>1194</v>
      </c>
      <c r="B264" s="635" t="s">
        <v>936</v>
      </c>
      <c r="C264" s="636">
        <v>2960</v>
      </c>
      <c r="D264" s="637" t="s">
        <v>169</v>
      </c>
    </row>
    <row r="265" spans="1:4" ht="15.75" customHeight="1">
      <c r="A265" s="634" t="s">
        <v>1195</v>
      </c>
      <c r="B265" s="635" t="s">
        <v>1196</v>
      </c>
      <c r="C265" s="636">
        <v>1303.48</v>
      </c>
      <c r="D265" s="637" t="s">
        <v>169</v>
      </c>
    </row>
    <row r="266" spans="1:4" ht="15.75" customHeight="1">
      <c r="A266" s="634" t="s">
        <v>1197</v>
      </c>
      <c r="B266" s="635" t="s">
        <v>1198</v>
      </c>
      <c r="C266" s="636">
        <v>7763.48</v>
      </c>
      <c r="D266" s="637" t="s">
        <v>169</v>
      </c>
    </row>
    <row r="267" spans="1:4" ht="15.75" customHeight="1">
      <c r="A267" s="634" t="s">
        <v>1199</v>
      </c>
      <c r="B267" s="635" t="s">
        <v>1200</v>
      </c>
      <c r="C267" s="636">
        <v>26580</v>
      </c>
      <c r="D267" s="637" t="s">
        <v>169</v>
      </c>
    </row>
    <row r="268" spans="1:4" ht="15.75" customHeight="1">
      <c r="A268" s="634" t="s">
        <v>1201</v>
      </c>
      <c r="B268" s="635" t="s">
        <v>1202</v>
      </c>
      <c r="C268" s="636">
        <v>16474.45</v>
      </c>
      <c r="D268" s="637" t="s">
        <v>169</v>
      </c>
    </row>
    <row r="269" spans="1:4" ht="15.75" customHeight="1">
      <c r="A269" s="634" t="s">
        <v>1203</v>
      </c>
      <c r="B269" s="635" t="s">
        <v>1204</v>
      </c>
      <c r="C269" s="636">
        <v>11909.42</v>
      </c>
      <c r="D269" s="637" t="s">
        <v>169</v>
      </c>
    </row>
    <row r="270" spans="1:4" ht="15.75" customHeight="1">
      <c r="A270" s="634" t="s">
        <v>1205</v>
      </c>
      <c r="B270" s="635" t="s">
        <v>936</v>
      </c>
      <c r="C270" s="636">
        <v>22473.34</v>
      </c>
      <c r="D270" s="637" t="s">
        <v>169</v>
      </c>
    </row>
    <row r="271" spans="1:4" ht="15.75" customHeight="1">
      <c r="A271" s="634" t="s">
        <v>1206</v>
      </c>
      <c r="B271" s="635" t="s">
        <v>1207</v>
      </c>
      <c r="C271" s="636">
        <v>3141.07</v>
      </c>
      <c r="D271" s="637" t="s">
        <v>169</v>
      </c>
    </row>
    <row r="272" spans="1:4" ht="15.75" customHeight="1">
      <c r="A272" s="634" t="s">
        <v>1208</v>
      </c>
      <c r="B272" s="635" t="s">
        <v>1207</v>
      </c>
      <c r="C272" s="636">
        <v>3141.08</v>
      </c>
      <c r="D272" s="637" t="s">
        <v>169</v>
      </c>
    </row>
    <row r="273" spans="1:4" ht="15.75" customHeight="1">
      <c r="A273" s="634" t="s">
        <v>1209</v>
      </c>
      <c r="B273" s="635" t="s">
        <v>1207</v>
      </c>
      <c r="C273" s="636">
        <v>3141.07</v>
      </c>
      <c r="D273" s="637" t="s">
        <v>169</v>
      </c>
    </row>
    <row r="274" spans="1:4" ht="15.75" customHeight="1">
      <c r="A274" s="634" t="s">
        <v>1210</v>
      </c>
      <c r="B274" s="635" t="s">
        <v>1211</v>
      </c>
      <c r="C274" s="636">
        <v>7824.35</v>
      </c>
      <c r="D274" s="637" t="s">
        <v>169</v>
      </c>
    </row>
    <row r="275" spans="1:4" ht="15.75" customHeight="1">
      <c r="A275" s="634" t="s">
        <v>1212</v>
      </c>
      <c r="B275" s="635" t="s">
        <v>1213</v>
      </c>
      <c r="C275" s="636">
        <v>1295.65</v>
      </c>
      <c r="D275" s="637" t="s">
        <v>169</v>
      </c>
    </row>
    <row r="276" spans="1:4" ht="15.75" customHeight="1">
      <c r="A276" s="634" t="s">
        <v>1214</v>
      </c>
      <c r="B276" s="635" t="s">
        <v>1215</v>
      </c>
      <c r="C276" s="636">
        <v>2086.09</v>
      </c>
      <c r="D276" s="637" t="s">
        <v>169</v>
      </c>
    </row>
    <row r="277" spans="1:4" ht="15.75" customHeight="1">
      <c r="A277" s="634" t="s">
        <v>1216</v>
      </c>
      <c r="B277" s="635" t="s">
        <v>1217</v>
      </c>
      <c r="C277" s="636">
        <v>3290</v>
      </c>
      <c r="D277" s="637" t="s">
        <v>169</v>
      </c>
    </row>
    <row r="278" spans="1:4" ht="15.75" customHeight="1">
      <c r="A278" s="634" t="s">
        <v>1218</v>
      </c>
      <c r="B278" s="635" t="s">
        <v>1189</v>
      </c>
      <c r="C278" s="636">
        <v>1600.33</v>
      </c>
      <c r="D278" s="637" t="s">
        <v>169</v>
      </c>
    </row>
    <row r="279" spans="1:4" ht="15.75" customHeight="1">
      <c r="A279" s="634" t="s">
        <v>1219</v>
      </c>
      <c r="B279" s="635" t="s">
        <v>1220</v>
      </c>
      <c r="C279" s="636">
        <v>4346.96</v>
      </c>
      <c r="D279" s="637" t="s">
        <v>169</v>
      </c>
    </row>
    <row r="280" spans="1:4" ht="15.75" customHeight="1">
      <c r="A280" s="634" t="s">
        <v>1221</v>
      </c>
      <c r="B280" s="635" t="s">
        <v>1222</v>
      </c>
      <c r="C280" s="636">
        <v>41993.55</v>
      </c>
      <c r="D280" s="637" t="s">
        <v>169</v>
      </c>
    </row>
    <row r="281" spans="1:4" ht="15.75" customHeight="1">
      <c r="A281" s="634" t="s">
        <v>1223</v>
      </c>
      <c r="B281" s="635" t="s">
        <v>1215</v>
      </c>
      <c r="C281" s="636">
        <v>2086.09</v>
      </c>
      <c r="D281" s="637" t="s">
        <v>169</v>
      </c>
    </row>
    <row r="282" spans="1:4" ht="15.75" customHeight="1">
      <c r="A282" s="634" t="s">
        <v>1224</v>
      </c>
      <c r="B282" s="635" t="s">
        <v>1225</v>
      </c>
      <c r="C282" s="636">
        <v>2365.44</v>
      </c>
      <c r="D282" s="637" t="s">
        <v>169</v>
      </c>
    </row>
    <row r="283" spans="1:4" ht="15.75" customHeight="1">
      <c r="A283" s="634" t="s">
        <v>1226</v>
      </c>
      <c r="B283" s="635" t="s">
        <v>1227</v>
      </c>
      <c r="C283" s="636">
        <v>2608.15</v>
      </c>
      <c r="D283" s="637" t="s">
        <v>169</v>
      </c>
    </row>
    <row r="284" spans="1:4" ht="15.75" customHeight="1">
      <c r="A284" s="634" t="s">
        <v>1228</v>
      </c>
      <c r="B284" s="635" t="s">
        <v>1227</v>
      </c>
      <c r="C284" s="636">
        <v>2608.14</v>
      </c>
      <c r="D284" s="637" t="s">
        <v>169</v>
      </c>
    </row>
    <row r="285" spans="1:4" ht="15.75" customHeight="1">
      <c r="A285" s="634" t="s">
        <v>1229</v>
      </c>
      <c r="B285" s="635" t="s">
        <v>1230</v>
      </c>
      <c r="C285" s="636">
        <v>50500</v>
      </c>
      <c r="D285" s="637" t="s">
        <v>169</v>
      </c>
    </row>
    <row r="286" spans="1:4" ht="15.75" customHeight="1">
      <c r="A286" s="634" t="s">
        <v>1231</v>
      </c>
      <c r="B286" s="635" t="s">
        <v>1232</v>
      </c>
      <c r="C286" s="636">
        <v>6360.63</v>
      </c>
      <c r="D286" s="637" t="s">
        <v>169</v>
      </c>
    </row>
    <row r="287" spans="1:4" ht="15.75" customHeight="1">
      <c r="A287" s="634" t="s">
        <v>1233</v>
      </c>
      <c r="B287" s="635" t="s">
        <v>1234</v>
      </c>
      <c r="C287" s="636">
        <v>1208.7</v>
      </c>
      <c r="D287" s="637" t="s">
        <v>169</v>
      </c>
    </row>
    <row r="288" spans="1:4" ht="15.75" customHeight="1">
      <c r="A288" s="634" t="s">
        <v>1235</v>
      </c>
      <c r="B288" s="635" t="s">
        <v>1234</v>
      </c>
      <c r="C288" s="636">
        <v>1208.7</v>
      </c>
      <c r="D288" s="637" t="s">
        <v>169</v>
      </c>
    </row>
    <row r="289" spans="1:4" ht="15.75" customHeight="1">
      <c r="A289" s="634" t="s">
        <v>1236</v>
      </c>
      <c r="B289" s="635" t="s">
        <v>1237</v>
      </c>
      <c r="C289" s="636">
        <v>1999.13</v>
      </c>
      <c r="D289" s="637" t="s">
        <v>169</v>
      </c>
    </row>
    <row r="290" spans="1:4" ht="15.75" customHeight="1">
      <c r="A290" s="634" t="s">
        <v>1238</v>
      </c>
      <c r="B290" s="635" t="s">
        <v>1239</v>
      </c>
      <c r="C290" s="636">
        <v>28035.79</v>
      </c>
      <c r="D290" s="637" t="s">
        <v>169</v>
      </c>
    </row>
    <row r="291" spans="1:4" ht="15.75" customHeight="1">
      <c r="A291" s="634" t="s">
        <v>1240</v>
      </c>
      <c r="B291" s="635" t="s">
        <v>1241</v>
      </c>
      <c r="C291" s="636">
        <v>28035.78</v>
      </c>
      <c r="D291" s="637" t="s">
        <v>169</v>
      </c>
    </row>
    <row r="292" spans="1:4" ht="15.75" customHeight="1">
      <c r="A292" s="634" t="s">
        <v>1242</v>
      </c>
      <c r="B292" s="635" t="s">
        <v>1243</v>
      </c>
      <c r="C292" s="636">
        <v>28035.78</v>
      </c>
      <c r="D292" s="637" t="s">
        <v>169</v>
      </c>
    </row>
    <row r="293" spans="1:4" ht="15.75" customHeight="1">
      <c r="A293" s="634" t="s">
        <v>1244</v>
      </c>
      <c r="B293" s="635" t="s">
        <v>1245</v>
      </c>
      <c r="C293" s="636">
        <v>1999.13</v>
      </c>
      <c r="D293" s="637" t="s">
        <v>169</v>
      </c>
    </row>
    <row r="294" spans="1:4" ht="15.75" customHeight="1">
      <c r="A294" s="634" t="s">
        <v>1246</v>
      </c>
      <c r="B294" s="635" t="s">
        <v>1247</v>
      </c>
      <c r="C294" s="636">
        <v>1125.28</v>
      </c>
      <c r="D294" s="637" t="s">
        <v>169</v>
      </c>
    </row>
    <row r="295" spans="1:4" ht="15.75" customHeight="1">
      <c r="A295" s="634" t="s">
        <v>1248</v>
      </c>
      <c r="B295" s="635" t="s">
        <v>1249</v>
      </c>
      <c r="C295" s="636">
        <v>2086.09</v>
      </c>
      <c r="D295" s="637" t="s">
        <v>169</v>
      </c>
    </row>
    <row r="296" spans="1:4" ht="15.75" customHeight="1">
      <c r="A296" s="634" t="s">
        <v>1250</v>
      </c>
      <c r="B296" s="635" t="s">
        <v>1249</v>
      </c>
      <c r="C296" s="636">
        <v>2086.09</v>
      </c>
      <c r="D296" s="637" t="s">
        <v>169</v>
      </c>
    </row>
    <row r="297" spans="1:4" ht="15.75" customHeight="1">
      <c r="A297" s="634" t="s">
        <v>1251</v>
      </c>
      <c r="B297" s="635" t="s">
        <v>1249</v>
      </c>
      <c r="C297" s="636">
        <v>2086.09</v>
      </c>
      <c r="D297" s="637" t="s">
        <v>169</v>
      </c>
    </row>
    <row r="298" spans="1:4" ht="15.75" customHeight="1">
      <c r="A298" s="634" t="s">
        <v>1252</v>
      </c>
      <c r="B298" s="635" t="s">
        <v>1253</v>
      </c>
      <c r="C298" s="636">
        <v>5982.6</v>
      </c>
      <c r="D298" s="637" t="s">
        <v>169</v>
      </c>
    </row>
    <row r="299" spans="1:4" ht="15.75" customHeight="1">
      <c r="A299" s="634" t="s">
        <v>1254</v>
      </c>
      <c r="B299" s="635" t="s">
        <v>1255</v>
      </c>
      <c r="C299" s="636">
        <v>5982.6</v>
      </c>
      <c r="D299" s="637" t="s">
        <v>169</v>
      </c>
    </row>
    <row r="300" spans="1:4" ht="15.75" customHeight="1">
      <c r="A300" s="634" t="s">
        <v>1256</v>
      </c>
      <c r="B300" s="635" t="s">
        <v>1257</v>
      </c>
      <c r="C300" s="636">
        <v>2208.68</v>
      </c>
      <c r="D300" s="637" t="s">
        <v>169</v>
      </c>
    </row>
    <row r="301" spans="1:4" ht="15.75" customHeight="1">
      <c r="A301" s="634" t="s">
        <v>1258</v>
      </c>
      <c r="B301" s="635" t="s">
        <v>1257</v>
      </c>
      <c r="C301" s="636">
        <v>2208.68</v>
      </c>
      <c r="D301" s="637" t="s">
        <v>169</v>
      </c>
    </row>
    <row r="302" spans="1:4" ht="15.75" customHeight="1">
      <c r="A302" s="634" t="s">
        <v>1259</v>
      </c>
      <c r="B302" s="635" t="s">
        <v>1260</v>
      </c>
      <c r="C302" s="636">
        <v>2610.38</v>
      </c>
      <c r="D302" s="637" t="s">
        <v>169</v>
      </c>
    </row>
    <row r="303" spans="1:4" ht="15.75" customHeight="1">
      <c r="A303" s="634" t="s">
        <v>1261</v>
      </c>
      <c r="B303" s="635" t="s">
        <v>1262</v>
      </c>
      <c r="C303" s="636">
        <v>5500</v>
      </c>
      <c r="D303" s="637" t="s">
        <v>169</v>
      </c>
    </row>
    <row r="304" spans="1:4" ht="15.75" customHeight="1">
      <c r="A304" s="634" t="s">
        <v>1263</v>
      </c>
      <c r="B304" s="635" t="s">
        <v>1264</v>
      </c>
      <c r="C304" s="636">
        <v>1302.35</v>
      </c>
      <c r="D304" s="637" t="s">
        <v>169</v>
      </c>
    </row>
    <row r="305" spans="1:4" ht="15.75" customHeight="1">
      <c r="A305" s="634" t="s">
        <v>1265</v>
      </c>
      <c r="B305" s="635" t="s">
        <v>1264</v>
      </c>
      <c r="C305" s="636">
        <v>1302.35</v>
      </c>
      <c r="D305" s="637" t="s">
        <v>169</v>
      </c>
    </row>
    <row r="306" spans="1:4" ht="15.75" customHeight="1">
      <c r="A306" s="634" t="s">
        <v>1266</v>
      </c>
      <c r="B306" s="635" t="s">
        <v>1267</v>
      </c>
      <c r="C306" s="636">
        <v>1823.55</v>
      </c>
      <c r="D306" s="637" t="s">
        <v>169</v>
      </c>
    </row>
    <row r="307" spans="1:4" ht="15.75" customHeight="1">
      <c r="A307" s="634" t="s">
        <v>1268</v>
      </c>
      <c r="B307" s="635" t="s">
        <v>1267</v>
      </c>
      <c r="C307" s="636">
        <v>1823.55</v>
      </c>
      <c r="D307" s="637" t="s">
        <v>169</v>
      </c>
    </row>
    <row r="308" spans="1:4" ht="15.75" customHeight="1">
      <c r="A308" s="634" t="s">
        <v>1269</v>
      </c>
      <c r="B308" s="635" t="s">
        <v>1267</v>
      </c>
      <c r="C308" s="636">
        <v>1823.55</v>
      </c>
      <c r="D308" s="637" t="s">
        <v>169</v>
      </c>
    </row>
    <row r="309" spans="1:4" ht="15.75" customHeight="1">
      <c r="A309" s="634" t="s">
        <v>1270</v>
      </c>
      <c r="B309" s="635" t="s">
        <v>1267</v>
      </c>
      <c r="C309" s="636">
        <v>1823.55</v>
      </c>
      <c r="D309" s="637" t="s">
        <v>169</v>
      </c>
    </row>
    <row r="310" spans="1:4" ht="15.75" customHeight="1">
      <c r="A310" s="634" t="s">
        <v>1271</v>
      </c>
      <c r="B310" s="635" t="s">
        <v>1272</v>
      </c>
      <c r="C310" s="636">
        <v>4142.89</v>
      </c>
      <c r="D310" s="637" t="s">
        <v>169</v>
      </c>
    </row>
    <row r="311" spans="1:4" ht="15.75" customHeight="1">
      <c r="A311" s="634" t="s">
        <v>1273</v>
      </c>
      <c r="B311" s="635" t="s">
        <v>1274</v>
      </c>
      <c r="C311" s="636">
        <v>4142.89</v>
      </c>
      <c r="D311" s="637" t="s">
        <v>169</v>
      </c>
    </row>
    <row r="312" spans="1:4" ht="15.75" customHeight="1">
      <c r="A312" s="634" t="s">
        <v>1275</v>
      </c>
      <c r="B312" s="635" t="s">
        <v>1274</v>
      </c>
      <c r="C312" s="636">
        <v>4142.89</v>
      </c>
      <c r="D312" s="637" t="s">
        <v>169</v>
      </c>
    </row>
    <row r="313" spans="1:4" ht="15.75" customHeight="1">
      <c r="A313" s="634" t="s">
        <v>1276</v>
      </c>
      <c r="B313" s="635" t="s">
        <v>1274</v>
      </c>
      <c r="C313" s="636">
        <v>4142.89</v>
      </c>
      <c r="D313" s="637" t="s">
        <v>169</v>
      </c>
    </row>
    <row r="314" spans="1:4" ht="15.75" customHeight="1">
      <c r="A314" s="634" t="s">
        <v>1277</v>
      </c>
      <c r="B314" s="635" t="s">
        <v>1274</v>
      </c>
      <c r="C314" s="636">
        <v>4142.89</v>
      </c>
      <c r="D314" s="637" t="s">
        <v>169</v>
      </c>
    </row>
    <row r="315" spans="1:4" ht="15.75" customHeight="1">
      <c r="A315" s="634" t="s">
        <v>1278</v>
      </c>
      <c r="B315" s="635" t="s">
        <v>1279</v>
      </c>
      <c r="C315" s="636">
        <v>14919.36</v>
      </c>
      <c r="D315" s="637" t="s">
        <v>169</v>
      </c>
    </row>
    <row r="316" spans="1:4" ht="15.75" customHeight="1">
      <c r="A316" s="634" t="s">
        <v>1280</v>
      </c>
      <c r="B316" s="635" t="s">
        <v>1279</v>
      </c>
      <c r="C316" s="636">
        <v>7459.68</v>
      </c>
      <c r="D316" s="637" t="s">
        <v>169</v>
      </c>
    </row>
    <row r="317" spans="1:4" ht="15.75" customHeight="1">
      <c r="A317" s="634" t="s">
        <v>1281</v>
      </c>
      <c r="B317" s="635" t="s">
        <v>1279</v>
      </c>
      <c r="C317" s="636">
        <v>7459.68</v>
      </c>
      <c r="D317" s="637" t="s">
        <v>169</v>
      </c>
    </row>
    <row r="318" spans="1:4" ht="15.75" customHeight="1">
      <c r="A318" s="634" t="s">
        <v>1282</v>
      </c>
      <c r="B318" s="635" t="s">
        <v>1279</v>
      </c>
      <c r="C318" s="636">
        <v>7459.68</v>
      </c>
      <c r="D318" s="637" t="s">
        <v>169</v>
      </c>
    </row>
    <row r="319" spans="1:4" ht="15.75" customHeight="1">
      <c r="A319" s="634" t="s">
        <v>1283</v>
      </c>
      <c r="B319" s="635" t="s">
        <v>1284</v>
      </c>
      <c r="C319" s="636">
        <v>7459.68</v>
      </c>
      <c r="D319" s="637" t="s">
        <v>169</v>
      </c>
    </row>
    <row r="320" spans="1:4" ht="15.75" customHeight="1">
      <c r="A320" s="634" t="s">
        <v>1285</v>
      </c>
      <c r="B320" s="635" t="s">
        <v>1279</v>
      </c>
      <c r="C320" s="636">
        <v>7459.68</v>
      </c>
      <c r="D320" s="637" t="s">
        <v>169</v>
      </c>
    </row>
    <row r="321" spans="1:4" ht="15.75" customHeight="1">
      <c r="A321" s="634" t="s">
        <v>1286</v>
      </c>
      <c r="B321" s="635" t="s">
        <v>1287</v>
      </c>
      <c r="C321" s="636">
        <v>1391.31</v>
      </c>
      <c r="D321" s="637" t="s">
        <v>169</v>
      </c>
    </row>
    <row r="322" spans="1:4" ht="15.75" customHeight="1">
      <c r="A322" s="634" t="s">
        <v>1288</v>
      </c>
      <c r="B322" s="635" t="s">
        <v>1289</v>
      </c>
      <c r="C322" s="636">
        <v>7342.65</v>
      </c>
      <c r="D322" s="637" t="s">
        <v>169</v>
      </c>
    </row>
    <row r="323" spans="1:4" ht="15.75" customHeight="1">
      <c r="A323" s="634" t="s">
        <v>1290</v>
      </c>
      <c r="B323" s="635" t="s">
        <v>1291</v>
      </c>
      <c r="C323" s="636">
        <v>1547</v>
      </c>
      <c r="D323" s="637" t="s">
        <v>169</v>
      </c>
    </row>
    <row r="324" spans="1:4" ht="15.75" customHeight="1">
      <c r="A324" s="634" t="s">
        <v>1292</v>
      </c>
      <c r="B324" s="635" t="s">
        <v>1293</v>
      </c>
      <c r="C324" s="636">
        <v>3290</v>
      </c>
      <c r="D324" s="637" t="s">
        <v>169</v>
      </c>
    </row>
    <row r="325" spans="1:4" ht="15.75" customHeight="1">
      <c r="A325" s="634" t="s">
        <v>1294</v>
      </c>
      <c r="B325" s="635" t="s">
        <v>1295</v>
      </c>
      <c r="C325" s="636">
        <v>3290</v>
      </c>
      <c r="D325" s="637" t="s">
        <v>169</v>
      </c>
    </row>
    <row r="326" spans="1:4" ht="15.75" customHeight="1">
      <c r="A326" s="634" t="s">
        <v>1296</v>
      </c>
      <c r="B326" s="635" t="s">
        <v>1297</v>
      </c>
      <c r="C326" s="636">
        <v>3290</v>
      </c>
      <c r="D326" s="637" t="s">
        <v>169</v>
      </c>
    </row>
    <row r="327" spans="1:4" ht="15.75" customHeight="1">
      <c r="A327" s="634" t="s">
        <v>1298</v>
      </c>
      <c r="B327" s="635" t="s">
        <v>1299</v>
      </c>
      <c r="C327" s="636">
        <v>19725</v>
      </c>
      <c r="D327" s="637" t="s">
        <v>169</v>
      </c>
    </row>
    <row r="328" spans="1:4" ht="15.75" customHeight="1">
      <c r="A328" s="634" t="s">
        <v>1300</v>
      </c>
      <c r="B328" s="635" t="s">
        <v>1301</v>
      </c>
      <c r="C328" s="636">
        <v>8693.91</v>
      </c>
      <c r="D328" s="637" t="s">
        <v>169</v>
      </c>
    </row>
    <row r="329" spans="1:4" ht="15.75" customHeight="1">
      <c r="A329" s="634" t="s">
        <v>1302</v>
      </c>
      <c r="B329" s="635" t="s">
        <v>1301</v>
      </c>
      <c r="C329" s="636">
        <v>8693.91</v>
      </c>
      <c r="D329" s="637" t="s">
        <v>169</v>
      </c>
    </row>
    <row r="330" spans="1:4" ht="15.75" customHeight="1">
      <c r="A330" s="634" t="s">
        <v>1303</v>
      </c>
      <c r="B330" s="635" t="s">
        <v>1304</v>
      </c>
      <c r="C330" s="636">
        <v>14780.88</v>
      </c>
      <c r="D330" s="637" t="s">
        <v>169</v>
      </c>
    </row>
    <row r="331" spans="1:4" ht="15.75" customHeight="1">
      <c r="A331" s="634" t="s">
        <v>1305</v>
      </c>
      <c r="B331" s="635" t="s">
        <v>1306</v>
      </c>
      <c r="C331" s="636">
        <v>11210.56</v>
      </c>
      <c r="D331" s="637" t="s">
        <v>169</v>
      </c>
    </row>
    <row r="332" spans="1:4" ht="15.75" customHeight="1">
      <c r="A332" s="634" t="s">
        <v>1307</v>
      </c>
      <c r="B332" s="635" t="s">
        <v>1308</v>
      </c>
      <c r="C332" s="636">
        <v>11210.56</v>
      </c>
      <c r="D332" s="637" t="s">
        <v>169</v>
      </c>
    </row>
    <row r="333" spans="1:4" ht="15.75" customHeight="1">
      <c r="A333" s="634" t="s">
        <v>1309</v>
      </c>
      <c r="B333" s="635" t="s">
        <v>1310</v>
      </c>
      <c r="C333" s="636">
        <v>11210.56</v>
      </c>
      <c r="D333" s="637" t="s">
        <v>169</v>
      </c>
    </row>
    <row r="334" spans="1:4" ht="15.75" customHeight="1">
      <c r="A334" s="634" t="s">
        <v>1311</v>
      </c>
      <c r="B334" s="635" t="s">
        <v>1312</v>
      </c>
      <c r="C334" s="636">
        <v>11210.56</v>
      </c>
      <c r="D334" s="637" t="s">
        <v>169</v>
      </c>
    </row>
    <row r="335" spans="1:4" ht="15.75" customHeight="1">
      <c r="A335" s="634" t="s">
        <v>1313</v>
      </c>
      <c r="B335" s="635" t="s">
        <v>1314</v>
      </c>
      <c r="C335" s="636">
        <v>11210.56</v>
      </c>
      <c r="D335" s="637" t="s">
        <v>169</v>
      </c>
    </row>
    <row r="336" spans="1:4" ht="15.75" customHeight="1">
      <c r="A336" s="634" t="s">
        <v>1315</v>
      </c>
      <c r="B336" s="635" t="s">
        <v>1316</v>
      </c>
      <c r="C336" s="636">
        <v>32467.89</v>
      </c>
      <c r="D336" s="637" t="s">
        <v>169</v>
      </c>
    </row>
    <row r="337" spans="1:4" ht="15.75" customHeight="1">
      <c r="A337" s="634" t="s">
        <v>1317</v>
      </c>
      <c r="B337" s="635" t="s">
        <v>1318</v>
      </c>
      <c r="C337" s="636">
        <v>5974.42</v>
      </c>
      <c r="D337" s="637" t="s">
        <v>169</v>
      </c>
    </row>
    <row r="338" spans="1:4" ht="15.75" customHeight="1">
      <c r="A338" s="634" t="s">
        <v>1319</v>
      </c>
      <c r="B338" s="635" t="s">
        <v>1320</v>
      </c>
      <c r="C338" s="636">
        <v>5974.42</v>
      </c>
      <c r="D338" s="637" t="s">
        <v>169</v>
      </c>
    </row>
    <row r="339" spans="1:4" ht="15.75" customHeight="1">
      <c r="A339" s="634" t="s">
        <v>1321</v>
      </c>
      <c r="B339" s="635" t="s">
        <v>1322</v>
      </c>
      <c r="C339" s="636">
        <v>5974.42</v>
      </c>
      <c r="D339" s="637" t="s">
        <v>169</v>
      </c>
    </row>
    <row r="340" spans="1:4" ht="15.75" customHeight="1">
      <c r="A340" s="634" t="s">
        <v>1323</v>
      </c>
      <c r="B340" s="635" t="s">
        <v>1324</v>
      </c>
      <c r="C340" s="636">
        <v>1258.64</v>
      </c>
      <c r="D340" s="637" t="s">
        <v>169</v>
      </c>
    </row>
    <row r="341" spans="1:4" ht="15.75" customHeight="1">
      <c r="A341" s="634" t="s">
        <v>1325</v>
      </c>
      <c r="B341" s="635" t="s">
        <v>1326</v>
      </c>
      <c r="C341" s="636">
        <v>3447.42</v>
      </c>
      <c r="D341" s="637" t="s">
        <v>169</v>
      </c>
    </row>
    <row r="342" spans="1:4" ht="15.75" customHeight="1">
      <c r="A342" s="634" t="s">
        <v>1327</v>
      </c>
      <c r="B342" s="635" t="s">
        <v>1328</v>
      </c>
      <c r="C342" s="636">
        <v>8630.31</v>
      </c>
      <c r="D342" s="637" t="s">
        <v>169</v>
      </c>
    </row>
    <row r="343" spans="1:4" ht="15.75" customHeight="1">
      <c r="A343" s="634" t="s">
        <v>1329</v>
      </c>
      <c r="B343" s="635" t="s">
        <v>1330</v>
      </c>
      <c r="C343" s="636">
        <v>6033.62</v>
      </c>
      <c r="D343" s="637" t="s">
        <v>169</v>
      </c>
    </row>
    <row r="344" spans="1:4" ht="15.75" customHeight="1">
      <c r="A344" s="634" t="s">
        <v>1331</v>
      </c>
      <c r="B344" s="635" t="s">
        <v>1332</v>
      </c>
      <c r="C344" s="636">
        <v>16858</v>
      </c>
      <c r="D344" s="637" t="s">
        <v>169</v>
      </c>
    </row>
    <row r="345" spans="1:4" ht="15.75" customHeight="1">
      <c r="A345" s="634" t="s">
        <v>1333</v>
      </c>
      <c r="B345" s="635" t="s">
        <v>1334</v>
      </c>
      <c r="C345" s="636">
        <v>16858</v>
      </c>
      <c r="D345" s="637" t="s">
        <v>169</v>
      </c>
    </row>
    <row r="346" spans="1:4" ht="15.75" customHeight="1">
      <c r="A346" s="634" t="s">
        <v>1335</v>
      </c>
      <c r="B346" s="635" t="s">
        <v>1336</v>
      </c>
      <c r="C346" s="636">
        <v>16858</v>
      </c>
      <c r="D346" s="637" t="s">
        <v>169</v>
      </c>
    </row>
    <row r="347" spans="1:4" ht="15.75" customHeight="1">
      <c r="A347" s="634" t="s">
        <v>1337</v>
      </c>
      <c r="B347" s="635" t="s">
        <v>1338</v>
      </c>
      <c r="C347" s="636">
        <v>16858</v>
      </c>
      <c r="D347" s="637" t="s">
        <v>169</v>
      </c>
    </row>
    <row r="348" spans="1:4" ht="15.75" customHeight="1">
      <c r="A348" s="634" t="s">
        <v>1339</v>
      </c>
      <c r="B348" s="635" t="s">
        <v>1340</v>
      </c>
      <c r="C348" s="636">
        <v>16858</v>
      </c>
      <c r="D348" s="637" t="s">
        <v>169</v>
      </c>
    </row>
    <row r="349" spans="1:4" ht="15.75" customHeight="1">
      <c r="A349" s="634" t="s">
        <v>1341</v>
      </c>
      <c r="B349" s="635" t="s">
        <v>1342</v>
      </c>
      <c r="C349" s="636">
        <v>16858</v>
      </c>
      <c r="D349" s="637" t="s">
        <v>169</v>
      </c>
    </row>
    <row r="350" spans="1:4" ht="15.75" customHeight="1">
      <c r="A350" s="634" t="s">
        <v>1343</v>
      </c>
      <c r="B350" s="635" t="s">
        <v>1344</v>
      </c>
      <c r="C350" s="636">
        <v>16858</v>
      </c>
      <c r="D350" s="637" t="s">
        <v>169</v>
      </c>
    </row>
    <row r="351" spans="1:4" ht="15.75" customHeight="1">
      <c r="A351" s="634" t="s">
        <v>1345</v>
      </c>
      <c r="B351" s="635" t="s">
        <v>1346</v>
      </c>
      <c r="C351" s="636">
        <v>19821</v>
      </c>
      <c r="D351" s="637" t="s">
        <v>169</v>
      </c>
    </row>
    <row r="352" spans="1:4" ht="15.75" customHeight="1">
      <c r="A352" s="634" t="s">
        <v>1347</v>
      </c>
      <c r="B352" s="635" t="s">
        <v>1348</v>
      </c>
      <c r="C352" s="636">
        <v>19821</v>
      </c>
      <c r="D352" s="637" t="s">
        <v>169</v>
      </c>
    </row>
    <row r="353" spans="1:4" ht="15.75" customHeight="1">
      <c r="A353" s="634" t="s">
        <v>1349</v>
      </c>
      <c r="B353" s="635" t="s">
        <v>1350</v>
      </c>
      <c r="C353" s="636">
        <v>19821</v>
      </c>
      <c r="D353" s="637" t="s">
        <v>169</v>
      </c>
    </row>
    <row r="354" spans="1:4" ht="15.75" customHeight="1">
      <c r="A354" s="634" t="s">
        <v>1351</v>
      </c>
      <c r="B354" s="635" t="s">
        <v>1352</v>
      </c>
      <c r="C354" s="636">
        <v>19821</v>
      </c>
      <c r="D354" s="637" t="s">
        <v>169</v>
      </c>
    </row>
    <row r="355" spans="1:4" ht="15.75" customHeight="1">
      <c r="A355" s="634" t="s">
        <v>1353</v>
      </c>
      <c r="B355" s="635" t="s">
        <v>1354</v>
      </c>
      <c r="C355" s="636">
        <v>19821</v>
      </c>
      <c r="D355" s="637" t="s">
        <v>169</v>
      </c>
    </row>
    <row r="356" spans="1:4" ht="15.75" customHeight="1">
      <c r="A356" s="634" t="s">
        <v>1355</v>
      </c>
      <c r="B356" s="635" t="s">
        <v>1356</v>
      </c>
      <c r="C356" s="636">
        <v>19821</v>
      </c>
      <c r="D356" s="637" t="s">
        <v>169</v>
      </c>
    </row>
    <row r="357" spans="1:4" ht="15.75" customHeight="1">
      <c r="A357" s="634" t="s">
        <v>1357</v>
      </c>
      <c r="B357" s="635" t="s">
        <v>1358</v>
      </c>
      <c r="C357" s="636">
        <v>19821</v>
      </c>
      <c r="D357" s="637" t="s">
        <v>169</v>
      </c>
    </row>
    <row r="358" spans="1:4" ht="15.75" customHeight="1">
      <c r="A358" s="634" t="s">
        <v>1359</v>
      </c>
      <c r="B358" s="635" t="s">
        <v>1360</v>
      </c>
      <c r="C358" s="636">
        <v>19821</v>
      </c>
      <c r="D358" s="637" t="s">
        <v>169</v>
      </c>
    </row>
    <row r="359" spans="1:4" ht="15.75" customHeight="1">
      <c r="A359" s="634" t="s">
        <v>1361</v>
      </c>
      <c r="B359" s="635" t="s">
        <v>1362</v>
      </c>
      <c r="C359" s="636">
        <v>19821</v>
      </c>
      <c r="D359" s="637" t="s">
        <v>169</v>
      </c>
    </row>
    <row r="360" spans="1:4" ht="15.75" customHeight="1">
      <c r="A360" s="634" t="s">
        <v>1363</v>
      </c>
      <c r="B360" s="635" t="s">
        <v>1364</v>
      </c>
      <c r="C360" s="636">
        <v>19821</v>
      </c>
      <c r="D360" s="637" t="s">
        <v>169</v>
      </c>
    </row>
    <row r="361" spans="1:4" ht="15.75" customHeight="1">
      <c r="A361" s="634" t="s">
        <v>1365</v>
      </c>
      <c r="B361" s="635" t="s">
        <v>1366</v>
      </c>
      <c r="C361" s="636">
        <v>19821</v>
      </c>
      <c r="D361" s="637" t="s">
        <v>169</v>
      </c>
    </row>
    <row r="362" spans="1:4" ht="15.75" customHeight="1">
      <c r="A362" s="634" t="s">
        <v>1367</v>
      </c>
      <c r="B362" s="635" t="s">
        <v>1368</v>
      </c>
      <c r="C362" s="636">
        <v>19821</v>
      </c>
      <c r="D362" s="637" t="s">
        <v>169</v>
      </c>
    </row>
    <row r="363" spans="1:4" ht="15.75" customHeight="1">
      <c r="A363" s="634" t="s">
        <v>1369</v>
      </c>
      <c r="B363" s="635" t="s">
        <v>1370</v>
      </c>
      <c r="C363" s="636">
        <v>19821</v>
      </c>
      <c r="D363" s="637" t="s">
        <v>169</v>
      </c>
    </row>
    <row r="364" spans="1:4" ht="15.75" customHeight="1">
      <c r="A364" s="634" t="s">
        <v>1371</v>
      </c>
      <c r="B364" s="635" t="s">
        <v>1372</v>
      </c>
      <c r="C364" s="636">
        <v>19821</v>
      </c>
      <c r="D364" s="637" t="s">
        <v>169</v>
      </c>
    </row>
    <row r="365" spans="1:4" ht="15.75" customHeight="1">
      <c r="A365" s="634" t="s">
        <v>1373</v>
      </c>
      <c r="B365" s="635" t="s">
        <v>1374</v>
      </c>
      <c r="C365" s="636">
        <v>19821</v>
      </c>
      <c r="D365" s="637" t="s">
        <v>169</v>
      </c>
    </row>
    <row r="366" spans="1:4" ht="15.75" customHeight="1">
      <c r="A366" s="634" t="s">
        <v>1375</v>
      </c>
      <c r="B366" s="635" t="s">
        <v>1376</v>
      </c>
      <c r="C366" s="636">
        <v>19821</v>
      </c>
      <c r="D366" s="637" t="s">
        <v>169</v>
      </c>
    </row>
    <row r="367" spans="1:4" ht="15.75" customHeight="1">
      <c r="A367" s="634" t="s">
        <v>1377</v>
      </c>
      <c r="B367" s="635" t="s">
        <v>1378</v>
      </c>
      <c r="C367" s="636">
        <v>19821</v>
      </c>
      <c r="D367" s="637" t="s">
        <v>169</v>
      </c>
    </row>
    <row r="368" spans="1:4" ht="15.75" customHeight="1">
      <c r="A368" s="634" t="s">
        <v>1379</v>
      </c>
      <c r="B368" s="635" t="s">
        <v>1380</v>
      </c>
      <c r="C368" s="636">
        <v>19821</v>
      </c>
      <c r="D368" s="637" t="s">
        <v>169</v>
      </c>
    </row>
    <row r="369" spans="1:4" ht="15.75" customHeight="1">
      <c r="A369" s="634" t="s">
        <v>1381</v>
      </c>
      <c r="B369" s="635" t="s">
        <v>1382</v>
      </c>
      <c r="C369" s="636">
        <v>19821</v>
      </c>
      <c r="D369" s="637" t="s">
        <v>169</v>
      </c>
    </row>
    <row r="370" spans="1:4" ht="15.75" customHeight="1">
      <c r="A370" s="634" t="s">
        <v>1383</v>
      </c>
      <c r="B370" s="635" t="s">
        <v>1384</v>
      </c>
      <c r="C370" s="636">
        <v>19821</v>
      </c>
      <c r="D370" s="637" t="s">
        <v>169</v>
      </c>
    </row>
    <row r="371" spans="1:4" ht="15.75" customHeight="1">
      <c r="A371" s="634" t="s">
        <v>1385</v>
      </c>
      <c r="B371" s="635" t="s">
        <v>1386</v>
      </c>
      <c r="C371" s="636">
        <v>19821</v>
      </c>
      <c r="D371" s="637" t="s">
        <v>169</v>
      </c>
    </row>
    <row r="372" spans="1:4" ht="15.75" customHeight="1">
      <c r="A372" s="634" t="s">
        <v>1387</v>
      </c>
      <c r="B372" s="635" t="s">
        <v>1388</v>
      </c>
      <c r="C372" s="636">
        <v>19821</v>
      </c>
      <c r="D372" s="637" t="s">
        <v>169</v>
      </c>
    </row>
    <row r="373" spans="1:4" ht="15.75" customHeight="1">
      <c r="A373" s="634" t="s">
        <v>1389</v>
      </c>
      <c r="B373" s="635" t="s">
        <v>1390</v>
      </c>
      <c r="C373" s="636">
        <v>19821</v>
      </c>
      <c r="D373" s="637" t="s">
        <v>169</v>
      </c>
    </row>
    <row r="374" spans="1:4" ht="15.75" customHeight="1">
      <c r="A374" s="634" t="s">
        <v>1391</v>
      </c>
      <c r="B374" s="635" t="s">
        <v>1392</v>
      </c>
      <c r="C374" s="636">
        <v>19821</v>
      </c>
      <c r="D374" s="637" t="s">
        <v>169</v>
      </c>
    </row>
    <row r="375" spans="1:4" ht="15.75" customHeight="1">
      <c r="A375" s="634" t="s">
        <v>1393</v>
      </c>
      <c r="B375" s="635" t="s">
        <v>1394</v>
      </c>
      <c r="C375" s="636">
        <v>19821</v>
      </c>
      <c r="D375" s="637" t="s">
        <v>169</v>
      </c>
    </row>
    <row r="376" spans="1:4" ht="15.75" customHeight="1">
      <c r="A376" s="634" t="s">
        <v>1395</v>
      </c>
      <c r="B376" s="635" t="s">
        <v>1396</v>
      </c>
      <c r="C376" s="636">
        <v>19821</v>
      </c>
      <c r="D376" s="637" t="s">
        <v>169</v>
      </c>
    </row>
    <row r="377" spans="1:4" ht="15.75" customHeight="1">
      <c r="A377" s="634" t="s">
        <v>1397</v>
      </c>
      <c r="B377" s="635" t="s">
        <v>1398</v>
      </c>
      <c r="C377" s="636">
        <v>25247</v>
      </c>
      <c r="D377" s="637" t="s">
        <v>169</v>
      </c>
    </row>
    <row r="378" spans="1:4" ht="15.75" customHeight="1">
      <c r="A378" s="634" t="s">
        <v>1399</v>
      </c>
      <c r="B378" s="635" t="s">
        <v>1400</v>
      </c>
      <c r="C378" s="636">
        <v>25247</v>
      </c>
      <c r="D378" s="637" t="s">
        <v>169</v>
      </c>
    </row>
    <row r="379" spans="1:4" ht="15.75" customHeight="1">
      <c r="A379" s="634" t="s">
        <v>1401</v>
      </c>
      <c r="B379" s="635" t="s">
        <v>1402</v>
      </c>
      <c r="C379" s="636">
        <v>25247</v>
      </c>
      <c r="D379" s="637" t="s">
        <v>169</v>
      </c>
    </row>
    <row r="380" spans="1:4" ht="15.75" customHeight="1">
      <c r="A380" s="634" t="s">
        <v>1403</v>
      </c>
      <c r="B380" s="635" t="s">
        <v>1404</v>
      </c>
      <c r="C380" s="636">
        <v>25247</v>
      </c>
      <c r="D380" s="637" t="s">
        <v>169</v>
      </c>
    </row>
    <row r="381" spans="1:4" ht="15.75" customHeight="1">
      <c r="A381" s="634" t="s">
        <v>1405</v>
      </c>
      <c r="B381" s="635" t="s">
        <v>1406</v>
      </c>
      <c r="C381" s="636">
        <v>25247</v>
      </c>
      <c r="D381" s="637" t="s">
        <v>169</v>
      </c>
    </row>
    <row r="382" spans="1:4" ht="15.75" customHeight="1">
      <c r="A382" s="634" t="s">
        <v>1407</v>
      </c>
      <c r="B382" s="635" t="s">
        <v>1408</v>
      </c>
      <c r="C382" s="636">
        <v>25247</v>
      </c>
      <c r="D382" s="637" t="s">
        <v>169</v>
      </c>
    </row>
    <row r="383" spans="1:4" ht="15.75" customHeight="1">
      <c r="A383" s="634" t="s">
        <v>1409</v>
      </c>
      <c r="B383" s="635" t="s">
        <v>1410</v>
      </c>
      <c r="C383" s="636">
        <v>25247</v>
      </c>
      <c r="D383" s="637" t="s">
        <v>169</v>
      </c>
    </row>
    <row r="384" spans="1:4" ht="15.75" customHeight="1">
      <c r="A384" s="634" t="s">
        <v>1411</v>
      </c>
      <c r="B384" s="635" t="s">
        <v>1412</v>
      </c>
      <c r="C384" s="636">
        <v>25247</v>
      </c>
      <c r="D384" s="637" t="s">
        <v>169</v>
      </c>
    </row>
    <row r="385" spans="1:4" ht="15.75" customHeight="1">
      <c r="A385" s="634" t="s">
        <v>1413</v>
      </c>
      <c r="B385" s="635" t="s">
        <v>1414</v>
      </c>
      <c r="C385" s="636">
        <v>25247</v>
      </c>
      <c r="D385" s="637" t="s">
        <v>169</v>
      </c>
    </row>
    <row r="386" spans="1:4" ht="15.75" customHeight="1">
      <c r="A386" s="634" t="s">
        <v>1415</v>
      </c>
      <c r="B386" s="635" t="s">
        <v>1416</v>
      </c>
      <c r="C386" s="636">
        <v>25247</v>
      </c>
      <c r="D386" s="637" t="s">
        <v>169</v>
      </c>
    </row>
    <row r="387" spans="1:4" ht="15.75" customHeight="1">
      <c r="A387" s="634" t="s">
        <v>1417</v>
      </c>
      <c r="B387" s="635" t="s">
        <v>1418</v>
      </c>
      <c r="C387" s="636">
        <v>25247</v>
      </c>
      <c r="D387" s="637" t="s">
        <v>169</v>
      </c>
    </row>
    <row r="388" spans="1:4" ht="15.75" customHeight="1">
      <c r="A388" s="634" t="s">
        <v>1419</v>
      </c>
      <c r="B388" s="635" t="s">
        <v>1420</v>
      </c>
      <c r="C388" s="636">
        <v>25247</v>
      </c>
      <c r="D388" s="637" t="s">
        <v>169</v>
      </c>
    </row>
    <row r="389" spans="1:4" ht="15.75" customHeight="1">
      <c r="A389" s="634" t="s">
        <v>1421</v>
      </c>
      <c r="B389" s="635" t="s">
        <v>1422</v>
      </c>
      <c r="C389" s="636">
        <v>25247</v>
      </c>
      <c r="D389" s="637" t="s">
        <v>169</v>
      </c>
    </row>
    <row r="390" spans="1:4" ht="15.75" customHeight="1">
      <c r="A390" s="634" t="s">
        <v>1423</v>
      </c>
      <c r="B390" s="635" t="s">
        <v>1424</v>
      </c>
      <c r="C390" s="636">
        <v>25247</v>
      </c>
      <c r="D390" s="637" t="s">
        <v>169</v>
      </c>
    </row>
    <row r="391" spans="1:4" ht="15.75" customHeight="1">
      <c r="A391" s="634" t="s">
        <v>1425</v>
      </c>
      <c r="B391" s="635" t="s">
        <v>1426</v>
      </c>
      <c r="C391" s="636">
        <v>19821</v>
      </c>
      <c r="D391" s="637" t="s">
        <v>169</v>
      </c>
    </row>
    <row r="392" spans="1:4" ht="15.75" customHeight="1">
      <c r="A392" s="634" t="s">
        <v>1427</v>
      </c>
      <c r="B392" s="635" t="s">
        <v>1428</v>
      </c>
      <c r="C392" s="636">
        <v>25247</v>
      </c>
      <c r="D392" s="637" t="s">
        <v>169</v>
      </c>
    </row>
    <row r="393" spans="1:4" ht="15.75" customHeight="1">
      <c r="A393" s="634" t="s">
        <v>1429</v>
      </c>
      <c r="B393" s="635" t="s">
        <v>1430</v>
      </c>
      <c r="C393" s="636">
        <v>29250</v>
      </c>
      <c r="D393" s="637" t="s">
        <v>169</v>
      </c>
    </row>
    <row r="394" spans="1:4" ht="15.75" customHeight="1">
      <c r="A394" s="634" t="s">
        <v>1431</v>
      </c>
      <c r="B394" s="635" t="s">
        <v>1432</v>
      </c>
      <c r="C394" s="636">
        <v>2000</v>
      </c>
      <c r="D394" s="637" t="s">
        <v>169</v>
      </c>
    </row>
    <row r="395" spans="1:4" ht="15.75" customHeight="1">
      <c r="A395" s="634" t="s">
        <v>1433</v>
      </c>
      <c r="B395" s="635" t="s">
        <v>1434</v>
      </c>
      <c r="C395" s="636">
        <v>1981.9</v>
      </c>
      <c r="D395" s="637" t="s">
        <v>169</v>
      </c>
    </row>
    <row r="396" spans="1:4" ht="15.75" customHeight="1">
      <c r="A396" s="634" t="s">
        <v>1435</v>
      </c>
      <c r="B396" s="635" t="s">
        <v>1436</v>
      </c>
      <c r="C396" s="636">
        <v>22586.21</v>
      </c>
      <c r="D396" s="637" t="s">
        <v>169</v>
      </c>
    </row>
    <row r="397" spans="1:4" ht="15.75" customHeight="1">
      <c r="A397" s="634" t="s">
        <v>1437</v>
      </c>
      <c r="B397" s="635" t="s">
        <v>1438</v>
      </c>
      <c r="C397" s="636">
        <v>5127.15</v>
      </c>
      <c r="D397" s="637" t="s">
        <v>169</v>
      </c>
    </row>
    <row r="398" spans="1:4" ht="15.75" customHeight="1">
      <c r="A398" s="634" t="s">
        <v>1439</v>
      </c>
      <c r="B398" s="635" t="s">
        <v>1438</v>
      </c>
      <c r="C398" s="636">
        <v>5127.15</v>
      </c>
      <c r="D398" s="637" t="s">
        <v>169</v>
      </c>
    </row>
    <row r="399" spans="1:4" ht="15.75" customHeight="1">
      <c r="A399" s="634" t="s">
        <v>1440</v>
      </c>
      <c r="B399" s="635" t="s">
        <v>1441</v>
      </c>
      <c r="C399" s="636">
        <v>1247.35</v>
      </c>
      <c r="D399" s="637" t="s">
        <v>169</v>
      </c>
    </row>
    <row r="400" spans="1:4" ht="15.75" customHeight="1">
      <c r="A400" s="634" t="s">
        <v>1442</v>
      </c>
      <c r="B400" s="635" t="s">
        <v>1441</v>
      </c>
      <c r="C400" s="636">
        <v>1247.35</v>
      </c>
      <c r="D400" s="637" t="s">
        <v>169</v>
      </c>
    </row>
    <row r="401" spans="1:4" ht="15.75" customHeight="1">
      <c r="A401" s="634" t="s">
        <v>1443</v>
      </c>
      <c r="B401" s="635" t="s">
        <v>1441</v>
      </c>
      <c r="C401" s="636">
        <v>1247.35</v>
      </c>
      <c r="D401" s="637" t="s">
        <v>169</v>
      </c>
    </row>
    <row r="402" spans="1:4" ht="15.75" customHeight="1">
      <c r="A402" s="634" t="s">
        <v>1444</v>
      </c>
      <c r="B402" s="635" t="s">
        <v>1441</v>
      </c>
      <c r="C402" s="636">
        <v>1247.35</v>
      </c>
      <c r="D402" s="637" t="s">
        <v>169</v>
      </c>
    </row>
    <row r="403" spans="1:4" ht="15.75" customHeight="1">
      <c r="A403" s="634" t="s">
        <v>1445</v>
      </c>
      <c r="B403" s="635" t="s">
        <v>1441</v>
      </c>
      <c r="C403" s="636">
        <v>1247.35</v>
      </c>
      <c r="D403" s="637" t="s">
        <v>169</v>
      </c>
    </row>
    <row r="404" spans="1:4" ht="15.75" customHeight="1">
      <c r="A404" s="634" t="s">
        <v>1446</v>
      </c>
      <c r="B404" s="635" t="s">
        <v>1447</v>
      </c>
      <c r="C404" s="636">
        <v>7812.35</v>
      </c>
      <c r="D404" s="637" t="s">
        <v>169</v>
      </c>
    </row>
    <row r="405" spans="1:4" ht="15.75" customHeight="1">
      <c r="A405" s="634" t="s">
        <v>1448</v>
      </c>
      <c r="B405" s="635" t="s">
        <v>1449</v>
      </c>
      <c r="C405" s="636">
        <v>1000</v>
      </c>
      <c r="D405" s="637" t="s">
        <v>169</v>
      </c>
    </row>
    <row r="406" spans="1:4" ht="15.75" customHeight="1">
      <c r="A406" s="634" t="s">
        <v>1450</v>
      </c>
      <c r="B406" s="635" t="s">
        <v>1451</v>
      </c>
      <c r="C406" s="636">
        <v>400</v>
      </c>
      <c r="D406" s="637" t="s">
        <v>169</v>
      </c>
    </row>
    <row r="407" spans="1:4" ht="15.75" customHeight="1">
      <c r="A407" s="634" t="s">
        <v>1452</v>
      </c>
      <c r="B407" s="635" t="s">
        <v>1453</v>
      </c>
      <c r="C407" s="636">
        <v>1000</v>
      </c>
      <c r="D407" s="637" t="s">
        <v>169</v>
      </c>
    </row>
    <row r="408" spans="1:4" ht="15.75" customHeight="1">
      <c r="A408" s="634" t="s">
        <v>1454</v>
      </c>
      <c r="B408" s="635" t="s">
        <v>1455</v>
      </c>
      <c r="C408" s="636">
        <v>3747.37</v>
      </c>
      <c r="D408" s="637" t="s">
        <v>169</v>
      </c>
    </row>
    <row r="409" spans="1:4" ht="15.75" customHeight="1">
      <c r="A409" s="634" t="s">
        <v>1456</v>
      </c>
      <c r="B409" s="635" t="s">
        <v>1457</v>
      </c>
      <c r="C409" s="636">
        <v>3747.36</v>
      </c>
      <c r="D409" s="637" t="s">
        <v>169</v>
      </c>
    </row>
    <row r="410" spans="1:4" ht="15.75" customHeight="1">
      <c r="A410" s="634" t="s">
        <v>1458</v>
      </c>
      <c r="B410" s="635" t="s">
        <v>1459</v>
      </c>
      <c r="C410" s="636">
        <v>3747.36</v>
      </c>
      <c r="D410" s="637" t="s">
        <v>169</v>
      </c>
    </row>
    <row r="411" spans="1:4" ht="15.75" customHeight="1">
      <c r="A411" s="634" t="s">
        <v>1460</v>
      </c>
      <c r="B411" s="635" t="s">
        <v>1461</v>
      </c>
      <c r="C411" s="636">
        <v>3747.36</v>
      </c>
      <c r="D411" s="637" t="s">
        <v>169</v>
      </c>
    </row>
    <row r="412" spans="1:4" ht="15.75" customHeight="1">
      <c r="A412" s="634" t="s">
        <v>1462</v>
      </c>
      <c r="B412" s="635" t="s">
        <v>1463</v>
      </c>
      <c r="C412" s="636">
        <v>3747.36</v>
      </c>
      <c r="D412" s="637" t="s">
        <v>169</v>
      </c>
    </row>
    <row r="413" spans="1:4" ht="15.75" customHeight="1">
      <c r="A413" s="634" t="s">
        <v>1464</v>
      </c>
      <c r="B413" s="635" t="s">
        <v>1260</v>
      </c>
      <c r="C413" s="636">
        <v>8366.28</v>
      </c>
      <c r="D413" s="637" t="s">
        <v>169</v>
      </c>
    </row>
    <row r="414" spans="1:4" ht="15.75" customHeight="1">
      <c r="A414" s="634" t="s">
        <v>1465</v>
      </c>
      <c r="B414" s="635" t="s">
        <v>1466</v>
      </c>
      <c r="C414" s="636">
        <v>3530.28</v>
      </c>
      <c r="D414" s="637" t="s">
        <v>169</v>
      </c>
    </row>
    <row r="415" spans="1:4" ht="15.75" customHeight="1">
      <c r="A415" s="634" t="s">
        <v>1467</v>
      </c>
      <c r="B415" s="635" t="s">
        <v>1466</v>
      </c>
      <c r="C415" s="636">
        <v>3530.28</v>
      </c>
      <c r="D415" s="637" t="s">
        <v>169</v>
      </c>
    </row>
    <row r="416" spans="1:4" ht="15.75" customHeight="1">
      <c r="A416" s="634" t="s">
        <v>1468</v>
      </c>
      <c r="B416" s="635" t="s">
        <v>1469</v>
      </c>
      <c r="C416" s="636">
        <v>8138.38</v>
      </c>
      <c r="D416" s="637" t="s">
        <v>169</v>
      </c>
    </row>
    <row r="417" spans="1:4" ht="15.75" customHeight="1">
      <c r="A417" s="634" t="s">
        <v>1470</v>
      </c>
      <c r="B417" s="635" t="s">
        <v>1471</v>
      </c>
      <c r="C417" s="636">
        <v>2273.52</v>
      </c>
      <c r="D417" s="637" t="s">
        <v>169</v>
      </c>
    </row>
    <row r="418" spans="1:4" ht="15.75" customHeight="1">
      <c r="A418" s="634" t="s">
        <v>1472</v>
      </c>
      <c r="B418" s="635" t="s">
        <v>1438</v>
      </c>
      <c r="C418" s="636">
        <v>72479.55</v>
      </c>
      <c r="D418" s="637" t="s">
        <v>169</v>
      </c>
    </row>
    <row r="419" spans="1:4" ht="15.75" customHeight="1">
      <c r="A419" s="634" t="s">
        <v>1473</v>
      </c>
      <c r="B419" s="635" t="s">
        <v>1474</v>
      </c>
      <c r="C419" s="636">
        <v>4436.55</v>
      </c>
      <c r="D419" s="637" t="s">
        <v>169</v>
      </c>
    </row>
    <row r="420" spans="1:4" ht="15.75" customHeight="1">
      <c r="A420" s="634" t="s">
        <v>1475</v>
      </c>
      <c r="B420" s="635" t="s">
        <v>1476</v>
      </c>
      <c r="C420" s="636">
        <v>1119.83</v>
      </c>
      <c r="D420" s="637" t="s">
        <v>169</v>
      </c>
    </row>
    <row r="421" spans="1:4" ht="15.75" customHeight="1">
      <c r="A421" s="634" t="s">
        <v>1477</v>
      </c>
      <c r="B421" s="635" t="s">
        <v>1478</v>
      </c>
      <c r="C421" s="636">
        <v>10995</v>
      </c>
      <c r="D421" s="637" t="s">
        <v>169</v>
      </c>
    </row>
    <row r="422" spans="1:4" ht="15.75" customHeight="1">
      <c r="A422" s="634" t="s">
        <v>1479</v>
      </c>
      <c r="B422" s="635" t="s">
        <v>1480</v>
      </c>
      <c r="C422" s="636">
        <v>10995</v>
      </c>
      <c r="D422" s="637" t="s">
        <v>169</v>
      </c>
    </row>
    <row r="423" spans="1:4" ht="15.75" customHeight="1">
      <c r="A423" s="634" t="s">
        <v>1481</v>
      </c>
      <c r="B423" s="635" t="s">
        <v>1482</v>
      </c>
      <c r="C423" s="636">
        <v>10995</v>
      </c>
      <c r="D423" s="637" t="s">
        <v>169</v>
      </c>
    </row>
    <row r="424" spans="1:4" ht="15.75" customHeight="1">
      <c r="A424" s="634" t="s">
        <v>1483</v>
      </c>
      <c r="B424" s="635" t="s">
        <v>1484</v>
      </c>
      <c r="C424" s="636">
        <v>10995</v>
      </c>
      <c r="D424" s="637" t="s">
        <v>169</v>
      </c>
    </row>
    <row r="425" spans="1:4" ht="15.75" customHeight="1">
      <c r="A425" s="634" t="s">
        <v>1485</v>
      </c>
      <c r="B425" s="635" t="s">
        <v>1486</v>
      </c>
      <c r="C425" s="636">
        <v>24161.38</v>
      </c>
      <c r="D425" s="637" t="s">
        <v>169</v>
      </c>
    </row>
    <row r="426" spans="1:4" ht="15.75" customHeight="1">
      <c r="A426" s="634" t="s">
        <v>1487</v>
      </c>
      <c r="B426" s="635" t="s">
        <v>1488</v>
      </c>
      <c r="C426" s="636">
        <v>24161.38</v>
      </c>
      <c r="D426" s="637" t="s">
        <v>169</v>
      </c>
    </row>
    <row r="427" spans="1:4" ht="15.75" customHeight="1">
      <c r="A427" s="634" t="s">
        <v>1489</v>
      </c>
      <c r="B427" s="635" t="s">
        <v>1490</v>
      </c>
      <c r="C427" s="636">
        <v>1695.2</v>
      </c>
      <c r="D427" s="637" t="s">
        <v>169</v>
      </c>
    </row>
    <row r="428" spans="1:4" ht="15.75" customHeight="1">
      <c r="A428" s="634" t="s">
        <v>1491</v>
      </c>
      <c r="B428" s="635" t="s">
        <v>1492</v>
      </c>
      <c r="C428" s="636">
        <v>1695.2</v>
      </c>
      <c r="D428" s="637" t="s">
        <v>169</v>
      </c>
    </row>
    <row r="429" spans="1:4" ht="15.75" customHeight="1">
      <c r="A429" s="634" t="s">
        <v>1493</v>
      </c>
      <c r="B429" s="635" t="s">
        <v>1494</v>
      </c>
      <c r="C429" s="636">
        <v>2551.63</v>
      </c>
      <c r="D429" s="637" t="s">
        <v>169</v>
      </c>
    </row>
    <row r="430" spans="1:4" ht="15.75" customHeight="1">
      <c r="A430" s="634" t="s">
        <v>1495</v>
      </c>
      <c r="B430" s="635" t="s">
        <v>1494</v>
      </c>
      <c r="C430" s="636">
        <v>2551.63</v>
      </c>
      <c r="D430" s="637" t="s">
        <v>169</v>
      </c>
    </row>
    <row r="431" spans="1:4" ht="15.75" customHeight="1">
      <c r="A431" s="634" t="s">
        <v>1496</v>
      </c>
      <c r="B431" s="635" t="s">
        <v>1497</v>
      </c>
      <c r="C431" s="636">
        <v>1304.53</v>
      </c>
      <c r="D431" s="637" t="s">
        <v>169</v>
      </c>
    </row>
    <row r="432" spans="1:4" ht="15.75" customHeight="1">
      <c r="A432" s="634" t="s">
        <v>1498</v>
      </c>
      <c r="B432" s="635" t="s">
        <v>1499</v>
      </c>
      <c r="C432" s="636">
        <v>1304.53</v>
      </c>
      <c r="D432" s="637" t="s">
        <v>169</v>
      </c>
    </row>
    <row r="433" spans="1:4" ht="15.75" customHeight="1">
      <c r="A433" s="634" t="s">
        <v>1500</v>
      </c>
      <c r="B433" s="635" t="s">
        <v>1501</v>
      </c>
      <c r="C433" s="636">
        <v>3450.69</v>
      </c>
      <c r="D433" s="637" t="s">
        <v>169</v>
      </c>
    </row>
    <row r="434" spans="1:4" ht="15.75" customHeight="1">
      <c r="A434" s="634" t="s">
        <v>1502</v>
      </c>
      <c r="B434" s="635" t="s">
        <v>1503</v>
      </c>
      <c r="C434" s="636">
        <v>3450.69</v>
      </c>
      <c r="D434" s="637" t="s">
        <v>169</v>
      </c>
    </row>
    <row r="435" spans="1:4" ht="15.75" customHeight="1">
      <c r="A435" s="634" t="s">
        <v>1504</v>
      </c>
      <c r="B435" s="635" t="s">
        <v>1505</v>
      </c>
      <c r="C435" s="636">
        <v>1462.48</v>
      </c>
      <c r="D435" s="637" t="s">
        <v>169</v>
      </c>
    </row>
    <row r="436" spans="1:4" ht="15.75" customHeight="1">
      <c r="A436" s="634" t="s">
        <v>1506</v>
      </c>
      <c r="B436" s="635" t="s">
        <v>1507</v>
      </c>
      <c r="C436" s="636">
        <v>1462.48</v>
      </c>
      <c r="D436" s="637" t="s">
        <v>169</v>
      </c>
    </row>
    <row r="437" spans="1:4" ht="15.75" customHeight="1">
      <c r="A437" s="634" t="s">
        <v>1508</v>
      </c>
      <c r="B437" s="635" t="s">
        <v>1509</v>
      </c>
      <c r="C437" s="636">
        <v>2841.89</v>
      </c>
      <c r="D437" s="637" t="s">
        <v>169</v>
      </c>
    </row>
    <row r="438" spans="1:4" ht="15.75" customHeight="1">
      <c r="A438" s="634" t="s">
        <v>1510</v>
      </c>
      <c r="B438" s="635" t="s">
        <v>1511</v>
      </c>
      <c r="C438" s="636">
        <v>2841.89</v>
      </c>
      <c r="D438" s="637" t="s">
        <v>169</v>
      </c>
    </row>
    <row r="439" spans="1:4" ht="15.75" customHeight="1">
      <c r="A439" s="634" t="s">
        <v>1512</v>
      </c>
      <c r="B439" s="635" t="s">
        <v>1513</v>
      </c>
      <c r="C439" s="636">
        <v>16919.5</v>
      </c>
      <c r="D439" s="637" t="s">
        <v>169</v>
      </c>
    </row>
    <row r="440" spans="1:4" ht="15.75" customHeight="1">
      <c r="A440" s="634" t="s">
        <v>1514</v>
      </c>
      <c r="B440" s="635" t="s">
        <v>1515</v>
      </c>
      <c r="C440" s="636">
        <v>2700</v>
      </c>
      <c r="D440" s="637" t="s">
        <v>169</v>
      </c>
    </row>
    <row r="441" spans="1:4" ht="15.75" customHeight="1">
      <c r="A441" s="634" t="s">
        <v>1516</v>
      </c>
      <c r="B441" s="635" t="s">
        <v>1517</v>
      </c>
      <c r="C441" s="636">
        <v>21551.72</v>
      </c>
      <c r="D441" s="637" t="s">
        <v>169</v>
      </c>
    </row>
    <row r="442" spans="1:4" ht="15.75" customHeight="1">
      <c r="A442" s="634" t="s">
        <v>1518</v>
      </c>
      <c r="B442" s="635" t="s">
        <v>1519</v>
      </c>
      <c r="C442" s="636">
        <v>25420.8</v>
      </c>
      <c r="D442" s="637" t="s">
        <v>169</v>
      </c>
    </row>
    <row r="443" spans="1:4" ht="15.75" customHeight="1">
      <c r="A443" s="634" t="s">
        <v>1520</v>
      </c>
      <c r="B443" s="635" t="s">
        <v>1521</v>
      </c>
      <c r="C443" s="636">
        <v>3310</v>
      </c>
      <c r="D443" s="637" t="s">
        <v>169</v>
      </c>
    </row>
    <row r="444" spans="1:4" ht="15.75" customHeight="1">
      <c r="A444" s="634" t="s">
        <v>1522</v>
      </c>
      <c r="B444" s="635" t="s">
        <v>1523</v>
      </c>
      <c r="C444" s="636">
        <v>10923.93</v>
      </c>
      <c r="D444" s="637" t="s">
        <v>169</v>
      </c>
    </row>
    <row r="445" spans="1:4" ht="15.75" customHeight="1">
      <c r="A445" s="634" t="s">
        <v>1524</v>
      </c>
      <c r="B445" s="635" t="s">
        <v>1525</v>
      </c>
      <c r="C445" s="636">
        <v>8040</v>
      </c>
      <c r="D445" s="637" t="s">
        <v>169</v>
      </c>
    </row>
    <row r="446" spans="1:4" ht="15.75" customHeight="1">
      <c r="A446" s="634" t="s">
        <v>1526</v>
      </c>
      <c r="B446" s="635" t="s">
        <v>1527</v>
      </c>
      <c r="C446" s="636">
        <v>2680</v>
      </c>
      <c r="D446" s="637" t="s">
        <v>169</v>
      </c>
    </row>
    <row r="447" spans="1:4" ht="15.75" customHeight="1">
      <c r="A447" s="634" t="s">
        <v>1528</v>
      </c>
      <c r="B447" s="635" t="s">
        <v>1529</v>
      </c>
      <c r="C447" s="636">
        <v>19119.36</v>
      </c>
      <c r="D447" s="637" t="s">
        <v>169</v>
      </c>
    </row>
    <row r="448" spans="1:4" ht="15.75" customHeight="1">
      <c r="A448" s="634" t="s">
        <v>1530</v>
      </c>
      <c r="B448" s="635" t="s">
        <v>1531</v>
      </c>
      <c r="C448" s="636">
        <v>19119.35</v>
      </c>
      <c r="D448" s="637" t="s">
        <v>169</v>
      </c>
    </row>
    <row r="449" spans="1:4" ht="15.75" customHeight="1">
      <c r="A449" s="634" t="s">
        <v>1532</v>
      </c>
      <c r="B449" s="635" t="s">
        <v>725</v>
      </c>
      <c r="C449" s="636">
        <v>7497380.16</v>
      </c>
      <c r="D449" s="637" t="s">
        <v>169</v>
      </c>
    </row>
    <row r="450" spans="1:4" ht="15.75" customHeight="1">
      <c r="A450" s="630" t="s">
        <v>1533</v>
      </c>
      <c r="B450" s="631" t="s">
        <v>633</v>
      </c>
      <c r="C450" s="632">
        <f>SUM(C451:C472)</f>
        <v>1147799.76</v>
      </c>
      <c r="D450" s="633" t="s">
        <v>169</v>
      </c>
    </row>
    <row r="451" spans="1:4" ht="15.75" customHeight="1">
      <c r="A451" s="634" t="s">
        <v>1534</v>
      </c>
      <c r="B451" s="635" t="s">
        <v>1535</v>
      </c>
      <c r="C451" s="636">
        <v>1500</v>
      </c>
      <c r="D451" s="637" t="s">
        <v>169</v>
      </c>
    </row>
    <row r="452" spans="1:4" ht="15.75" customHeight="1">
      <c r="A452" s="634" t="s">
        <v>1536</v>
      </c>
      <c r="B452" s="635" t="s">
        <v>1537</v>
      </c>
      <c r="C452" s="636">
        <v>6142</v>
      </c>
      <c r="D452" s="637" t="s">
        <v>169</v>
      </c>
    </row>
    <row r="453" spans="1:4" ht="15.75" customHeight="1">
      <c r="A453" s="634" t="s">
        <v>1538</v>
      </c>
      <c r="B453" s="635" t="s">
        <v>1537</v>
      </c>
      <c r="C453" s="636">
        <v>6142</v>
      </c>
      <c r="D453" s="637" t="s">
        <v>169</v>
      </c>
    </row>
    <row r="454" spans="1:4" ht="15.75" customHeight="1">
      <c r="A454" s="634" t="s">
        <v>1539</v>
      </c>
      <c r="B454" s="635" t="s">
        <v>1540</v>
      </c>
      <c r="C454" s="636">
        <v>6906</v>
      </c>
      <c r="D454" s="637" t="s">
        <v>169</v>
      </c>
    </row>
    <row r="455" spans="1:4" ht="15.75" customHeight="1">
      <c r="A455" s="634" t="s">
        <v>1541</v>
      </c>
      <c r="B455" s="635" t="s">
        <v>1542</v>
      </c>
      <c r="C455" s="636">
        <v>6906</v>
      </c>
      <c r="D455" s="637" t="s">
        <v>169</v>
      </c>
    </row>
    <row r="456" spans="1:4" ht="15.75" customHeight="1">
      <c r="A456" s="634" t="s">
        <v>1543</v>
      </c>
      <c r="B456" s="635" t="s">
        <v>1544</v>
      </c>
      <c r="C456" s="636">
        <v>9800</v>
      </c>
      <c r="D456" s="637" t="s">
        <v>169</v>
      </c>
    </row>
    <row r="457" spans="1:4" ht="15.75" customHeight="1">
      <c r="A457" s="634" t="s">
        <v>1545</v>
      </c>
      <c r="B457" s="635" t="s">
        <v>1546</v>
      </c>
      <c r="C457" s="636">
        <v>4340</v>
      </c>
      <c r="D457" s="637" t="s">
        <v>169</v>
      </c>
    </row>
    <row r="458" spans="1:4" ht="15.75" customHeight="1">
      <c r="A458" s="634" t="s">
        <v>1547</v>
      </c>
      <c r="B458" s="635" t="s">
        <v>1548</v>
      </c>
      <c r="C458" s="636">
        <v>4340</v>
      </c>
      <c r="D458" s="637" t="s">
        <v>169</v>
      </c>
    </row>
    <row r="459" spans="1:4" ht="15.75" customHeight="1">
      <c r="A459" s="634" t="s">
        <v>1549</v>
      </c>
      <c r="B459" s="635" t="s">
        <v>1550</v>
      </c>
      <c r="C459" s="636">
        <v>139043.05</v>
      </c>
      <c r="D459" s="637" t="s">
        <v>169</v>
      </c>
    </row>
    <row r="460" spans="1:4" ht="15.75" customHeight="1">
      <c r="A460" s="634" t="s">
        <v>1551</v>
      </c>
      <c r="B460" s="635" t="s">
        <v>1552</v>
      </c>
      <c r="C460" s="636">
        <v>18500</v>
      </c>
      <c r="D460" s="637" t="s">
        <v>169</v>
      </c>
    </row>
    <row r="461" spans="1:4" ht="15.75" customHeight="1">
      <c r="A461" s="634" t="s">
        <v>1553</v>
      </c>
      <c r="B461" s="635" t="s">
        <v>1554</v>
      </c>
      <c r="C461" s="636">
        <v>25415</v>
      </c>
      <c r="D461" s="637" t="s">
        <v>169</v>
      </c>
    </row>
    <row r="462" spans="1:4" ht="15.75" customHeight="1">
      <c r="A462" s="634" t="s">
        <v>1555</v>
      </c>
      <c r="B462" s="635" t="s">
        <v>1556</v>
      </c>
      <c r="C462" s="636">
        <v>1815</v>
      </c>
      <c r="D462" s="637" t="s">
        <v>169</v>
      </c>
    </row>
    <row r="463" spans="1:4" ht="15.75" customHeight="1">
      <c r="A463" s="634" t="s">
        <v>1557</v>
      </c>
      <c r="B463" s="635" t="s">
        <v>1558</v>
      </c>
      <c r="C463" s="636">
        <v>3913.05</v>
      </c>
      <c r="D463" s="637" t="s">
        <v>169</v>
      </c>
    </row>
    <row r="464" spans="1:4" ht="15.75" customHeight="1">
      <c r="A464" s="634" t="s">
        <v>1559</v>
      </c>
      <c r="B464" s="635" t="s">
        <v>1560</v>
      </c>
      <c r="C464" s="636">
        <v>89400</v>
      </c>
      <c r="D464" s="637" t="s">
        <v>169</v>
      </c>
    </row>
    <row r="465" spans="1:4" ht="15.75" customHeight="1">
      <c r="A465" s="634" t="s">
        <v>1561</v>
      </c>
      <c r="B465" s="635" t="s">
        <v>1562</v>
      </c>
      <c r="C465" s="636">
        <v>145643.05</v>
      </c>
      <c r="D465" s="637" t="s">
        <v>169</v>
      </c>
    </row>
    <row r="466" spans="1:4" ht="15.75" customHeight="1">
      <c r="A466" s="634" t="s">
        <v>1563</v>
      </c>
      <c r="B466" s="635" t="s">
        <v>1564</v>
      </c>
      <c r="C466" s="636">
        <v>19500</v>
      </c>
      <c r="D466" s="637" t="s">
        <v>169</v>
      </c>
    </row>
    <row r="467" spans="1:4" ht="15.75" customHeight="1">
      <c r="A467" s="634" t="s">
        <v>1565</v>
      </c>
      <c r="B467" s="635" t="s">
        <v>1566</v>
      </c>
      <c r="C467" s="636">
        <v>25415</v>
      </c>
      <c r="D467" s="637" t="s">
        <v>169</v>
      </c>
    </row>
    <row r="468" spans="1:4" ht="15.75" customHeight="1">
      <c r="A468" s="634" t="s">
        <v>1567</v>
      </c>
      <c r="B468" s="635" t="s">
        <v>1568</v>
      </c>
      <c r="C468" s="636">
        <v>1815</v>
      </c>
      <c r="D468" s="637" t="s">
        <v>169</v>
      </c>
    </row>
    <row r="469" spans="1:4" ht="15.75" customHeight="1">
      <c r="A469" s="634" t="s">
        <v>1569</v>
      </c>
      <c r="B469" s="635" t="s">
        <v>1570</v>
      </c>
      <c r="C469" s="636">
        <v>3913.05</v>
      </c>
      <c r="D469" s="637" t="s">
        <v>169</v>
      </c>
    </row>
    <row r="470" spans="1:4" ht="15.75" customHeight="1">
      <c r="A470" s="634" t="s">
        <v>1571</v>
      </c>
      <c r="B470" s="635" t="s">
        <v>1572</v>
      </c>
      <c r="C470" s="636">
        <v>95000</v>
      </c>
      <c r="D470" s="637" t="s">
        <v>169</v>
      </c>
    </row>
    <row r="471" spans="1:4" ht="15.75" customHeight="1">
      <c r="A471" s="634" t="s">
        <v>1573</v>
      </c>
      <c r="B471" s="635" t="s">
        <v>1574</v>
      </c>
      <c r="C471" s="636">
        <v>2750</v>
      </c>
      <c r="D471" s="637" t="s">
        <v>169</v>
      </c>
    </row>
    <row r="472" spans="1:4" ht="15.75" customHeight="1">
      <c r="A472" s="634" t="s">
        <v>1575</v>
      </c>
      <c r="B472" s="635" t="s">
        <v>725</v>
      </c>
      <c r="C472" s="636">
        <v>529601.56</v>
      </c>
      <c r="D472" s="637" t="s">
        <v>169</v>
      </c>
    </row>
    <row r="473" spans="1:4" ht="15.75" customHeight="1">
      <c r="A473" s="630" t="s">
        <v>1576</v>
      </c>
      <c r="B473" s="631" t="s">
        <v>1577</v>
      </c>
      <c r="C473" s="632">
        <f>SUM(C474:C646)</f>
        <v>22169734.9</v>
      </c>
      <c r="D473" s="633" t="s">
        <v>169</v>
      </c>
    </row>
    <row r="474" spans="1:4" ht="15.75" customHeight="1">
      <c r="A474" s="634" t="s">
        <v>1578</v>
      </c>
      <c r="B474" s="635" t="s">
        <v>1579</v>
      </c>
      <c r="C474" s="636">
        <v>2060.34</v>
      </c>
      <c r="D474" s="637" t="s">
        <v>169</v>
      </c>
    </row>
    <row r="475" spans="1:4" ht="15.75" customHeight="1">
      <c r="A475" s="634" t="s">
        <v>1580</v>
      </c>
      <c r="B475" s="635" t="s">
        <v>1581</v>
      </c>
      <c r="C475" s="636">
        <v>32800</v>
      </c>
      <c r="D475" s="637" t="s">
        <v>169</v>
      </c>
    </row>
    <row r="476" spans="1:4" ht="15.75" customHeight="1">
      <c r="A476" s="634" t="s">
        <v>1582</v>
      </c>
      <c r="B476" s="635" t="s">
        <v>1583</v>
      </c>
      <c r="C476" s="636">
        <v>102683.75</v>
      </c>
      <c r="D476" s="637" t="s">
        <v>169</v>
      </c>
    </row>
    <row r="477" spans="1:4" ht="15.75" customHeight="1">
      <c r="A477" s="634" t="s">
        <v>1584</v>
      </c>
      <c r="B477" s="635" t="s">
        <v>1585</v>
      </c>
      <c r="C477" s="636">
        <v>137048.11</v>
      </c>
      <c r="D477" s="637" t="s">
        <v>169</v>
      </c>
    </row>
    <row r="478" spans="1:4" ht="15.75" customHeight="1">
      <c r="A478" s="634" t="s">
        <v>1586</v>
      </c>
      <c r="B478" s="635" t="s">
        <v>1587</v>
      </c>
      <c r="C478" s="636">
        <v>5738</v>
      </c>
      <c r="D478" s="637" t="s">
        <v>169</v>
      </c>
    </row>
    <row r="479" spans="1:4" ht="15.75" customHeight="1">
      <c r="A479" s="634" t="s">
        <v>1588</v>
      </c>
      <c r="B479" s="635" t="s">
        <v>1589</v>
      </c>
      <c r="C479" s="636">
        <v>136332</v>
      </c>
      <c r="D479" s="637" t="s">
        <v>169</v>
      </c>
    </row>
    <row r="480" spans="1:4" ht="15.75" customHeight="1">
      <c r="A480" s="634" t="s">
        <v>1590</v>
      </c>
      <c r="B480" s="635" t="s">
        <v>1591</v>
      </c>
      <c r="C480" s="636">
        <v>4524</v>
      </c>
      <c r="D480" s="637" t="s">
        <v>169</v>
      </c>
    </row>
    <row r="481" spans="1:4" ht="15.75" customHeight="1">
      <c r="A481" s="634" t="s">
        <v>1592</v>
      </c>
      <c r="B481" s="635" t="s">
        <v>1593</v>
      </c>
      <c r="C481" s="636">
        <v>4524</v>
      </c>
      <c r="D481" s="637" t="s">
        <v>169</v>
      </c>
    </row>
    <row r="482" spans="1:4" ht="15.75" customHeight="1">
      <c r="A482" s="634" t="s">
        <v>1594</v>
      </c>
      <c r="B482" s="635" t="s">
        <v>1595</v>
      </c>
      <c r="C482" s="636">
        <v>1392</v>
      </c>
      <c r="D482" s="637" t="s">
        <v>169</v>
      </c>
    </row>
    <row r="483" spans="1:4" ht="15.75" customHeight="1">
      <c r="A483" s="634" t="s">
        <v>1596</v>
      </c>
      <c r="B483" s="635" t="s">
        <v>1597</v>
      </c>
      <c r="C483" s="636">
        <v>1392</v>
      </c>
      <c r="D483" s="637" t="s">
        <v>169</v>
      </c>
    </row>
    <row r="484" spans="1:4" ht="15.75" customHeight="1">
      <c r="A484" s="634" t="s">
        <v>1598</v>
      </c>
      <c r="B484" s="635" t="s">
        <v>1599</v>
      </c>
      <c r="C484" s="636">
        <v>4524</v>
      </c>
      <c r="D484" s="637" t="s">
        <v>169</v>
      </c>
    </row>
    <row r="485" spans="1:4" ht="15.75" customHeight="1">
      <c r="A485" s="634" t="s">
        <v>1600</v>
      </c>
      <c r="B485" s="635" t="s">
        <v>1601</v>
      </c>
      <c r="C485" s="636">
        <v>1392</v>
      </c>
      <c r="D485" s="637" t="s">
        <v>169</v>
      </c>
    </row>
    <row r="486" spans="1:4" ht="15.75" customHeight="1">
      <c r="A486" s="634" t="s">
        <v>1602</v>
      </c>
      <c r="B486" s="635" t="s">
        <v>1603</v>
      </c>
      <c r="C486" s="636">
        <v>4524</v>
      </c>
      <c r="D486" s="637" t="s">
        <v>169</v>
      </c>
    </row>
    <row r="487" spans="1:4" ht="15.75" customHeight="1">
      <c r="A487" s="634" t="s">
        <v>1604</v>
      </c>
      <c r="B487" s="635" t="s">
        <v>1605</v>
      </c>
      <c r="C487" s="636">
        <v>4524</v>
      </c>
      <c r="D487" s="637" t="s">
        <v>169</v>
      </c>
    </row>
    <row r="488" spans="1:4" ht="15.75" customHeight="1">
      <c r="A488" s="634" t="s">
        <v>1606</v>
      </c>
      <c r="B488" s="635" t="s">
        <v>1607</v>
      </c>
      <c r="C488" s="636">
        <v>2320</v>
      </c>
      <c r="D488" s="637" t="s">
        <v>169</v>
      </c>
    </row>
    <row r="489" spans="1:4" ht="15.75" customHeight="1">
      <c r="A489" s="634" t="s">
        <v>1608</v>
      </c>
      <c r="B489" s="635" t="s">
        <v>1609</v>
      </c>
      <c r="C489" s="636">
        <v>2320</v>
      </c>
      <c r="D489" s="637" t="s">
        <v>169</v>
      </c>
    </row>
    <row r="490" spans="1:4" ht="15.75" customHeight="1">
      <c r="A490" s="634" t="s">
        <v>1610</v>
      </c>
      <c r="B490" s="635" t="s">
        <v>1611</v>
      </c>
      <c r="C490" s="636">
        <v>2521.74</v>
      </c>
      <c r="D490" s="637" t="s">
        <v>169</v>
      </c>
    </row>
    <row r="491" spans="1:4" ht="15.75" customHeight="1">
      <c r="A491" s="634" t="s">
        <v>1612</v>
      </c>
      <c r="B491" s="635" t="s">
        <v>1613</v>
      </c>
      <c r="C491" s="636">
        <v>2521.74</v>
      </c>
      <c r="D491" s="637" t="s">
        <v>169</v>
      </c>
    </row>
    <row r="492" spans="1:4" ht="15.75" customHeight="1">
      <c r="A492" s="634" t="s">
        <v>1614</v>
      </c>
      <c r="B492" s="635" t="s">
        <v>1615</v>
      </c>
      <c r="C492" s="636">
        <v>5175</v>
      </c>
      <c r="D492" s="637" t="s">
        <v>169</v>
      </c>
    </row>
    <row r="493" spans="1:4" ht="15.75" customHeight="1">
      <c r="A493" s="634" t="s">
        <v>1616</v>
      </c>
      <c r="B493" s="635" t="s">
        <v>1617</v>
      </c>
      <c r="C493" s="636">
        <v>5175</v>
      </c>
      <c r="D493" s="637" t="s">
        <v>169</v>
      </c>
    </row>
    <row r="494" spans="1:4" ht="15.75" customHeight="1">
      <c r="A494" s="634" t="s">
        <v>1618</v>
      </c>
      <c r="B494" s="635" t="s">
        <v>1619</v>
      </c>
      <c r="C494" s="636">
        <v>99661</v>
      </c>
      <c r="D494" s="637" t="s">
        <v>169</v>
      </c>
    </row>
    <row r="495" spans="1:4" ht="15.75" customHeight="1">
      <c r="A495" s="634" t="s">
        <v>1620</v>
      </c>
      <c r="B495" s="635" t="s">
        <v>1621</v>
      </c>
      <c r="C495" s="636">
        <v>3500</v>
      </c>
      <c r="D495" s="637" t="s">
        <v>169</v>
      </c>
    </row>
    <row r="496" spans="1:4" ht="15.75" customHeight="1">
      <c r="A496" s="634" t="s">
        <v>1622</v>
      </c>
      <c r="B496" s="635" t="s">
        <v>1623</v>
      </c>
      <c r="C496" s="636">
        <v>3880</v>
      </c>
      <c r="D496" s="637" t="s">
        <v>169</v>
      </c>
    </row>
    <row r="497" spans="1:4" ht="15.75" customHeight="1">
      <c r="A497" s="634" t="s">
        <v>1624</v>
      </c>
      <c r="B497" s="635" t="s">
        <v>1625</v>
      </c>
      <c r="C497" s="636">
        <v>15652</v>
      </c>
      <c r="D497" s="637" t="s">
        <v>169</v>
      </c>
    </row>
    <row r="498" spans="1:4" ht="15.75" customHeight="1">
      <c r="A498" s="634" t="s">
        <v>1626</v>
      </c>
      <c r="B498" s="635" t="s">
        <v>1627</v>
      </c>
      <c r="C498" s="636">
        <v>9162</v>
      </c>
      <c r="D498" s="637" t="s">
        <v>169</v>
      </c>
    </row>
    <row r="499" spans="1:4" ht="15.75" customHeight="1">
      <c r="A499" s="634" t="s">
        <v>1628</v>
      </c>
      <c r="B499" s="635" t="s">
        <v>1627</v>
      </c>
      <c r="C499" s="636">
        <v>9162</v>
      </c>
      <c r="D499" s="637" t="s">
        <v>169</v>
      </c>
    </row>
    <row r="500" spans="1:4" ht="15.75" customHeight="1">
      <c r="A500" s="634" t="s">
        <v>1629</v>
      </c>
      <c r="B500" s="635" t="s">
        <v>1627</v>
      </c>
      <c r="C500" s="636">
        <v>9162</v>
      </c>
      <c r="D500" s="637" t="s">
        <v>169</v>
      </c>
    </row>
    <row r="501" spans="1:4" ht="15.75" customHeight="1">
      <c r="A501" s="634" t="s">
        <v>1630</v>
      </c>
      <c r="B501" s="635" t="s">
        <v>1631</v>
      </c>
      <c r="C501" s="636">
        <v>1851437</v>
      </c>
      <c r="D501" s="637" t="s">
        <v>169</v>
      </c>
    </row>
    <row r="502" spans="1:4" ht="15.75" customHeight="1">
      <c r="A502" s="634" t="s">
        <v>1632</v>
      </c>
      <c r="B502" s="635" t="s">
        <v>1631</v>
      </c>
      <c r="C502" s="636">
        <v>1838856</v>
      </c>
      <c r="D502" s="637" t="s">
        <v>169</v>
      </c>
    </row>
    <row r="503" spans="1:4" ht="15.75" customHeight="1">
      <c r="A503" s="634" t="s">
        <v>1633</v>
      </c>
      <c r="B503" s="635" t="s">
        <v>1634</v>
      </c>
      <c r="C503" s="636">
        <v>650250</v>
      </c>
      <c r="D503" s="637" t="s">
        <v>169</v>
      </c>
    </row>
    <row r="504" spans="1:4" ht="15.75" customHeight="1">
      <c r="A504" s="634" t="s">
        <v>1635</v>
      </c>
      <c r="B504" s="635" t="s">
        <v>1636</v>
      </c>
      <c r="C504" s="636">
        <v>473135</v>
      </c>
      <c r="D504" s="637" t="s">
        <v>169</v>
      </c>
    </row>
    <row r="505" spans="1:4" ht="15.75" customHeight="1">
      <c r="A505" s="634" t="s">
        <v>1637</v>
      </c>
      <c r="B505" s="635" t="s">
        <v>1638</v>
      </c>
      <c r="C505" s="636">
        <v>265551</v>
      </c>
      <c r="D505" s="637" t="s">
        <v>169</v>
      </c>
    </row>
    <row r="506" spans="1:4" ht="15.75" customHeight="1">
      <c r="A506" s="634" t="s">
        <v>1639</v>
      </c>
      <c r="B506" s="635" t="s">
        <v>1640</v>
      </c>
      <c r="C506" s="636">
        <v>41125</v>
      </c>
      <c r="D506" s="637" t="s">
        <v>169</v>
      </c>
    </row>
    <row r="507" spans="1:4" ht="15.75" customHeight="1">
      <c r="A507" s="634" t="s">
        <v>1641</v>
      </c>
      <c r="B507" s="635" t="s">
        <v>1642</v>
      </c>
      <c r="C507" s="636">
        <v>29409</v>
      </c>
      <c r="D507" s="637" t="s">
        <v>169</v>
      </c>
    </row>
    <row r="508" spans="1:4" ht="15.75" customHeight="1">
      <c r="A508" s="634" t="s">
        <v>1643</v>
      </c>
      <c r="B508" s="635" t="s">
        <v>1644</v>
      </c>
      <c r="C508" s="636">
        <v>7602</v>
      </c>
      <c r="D508" s="637" t="s">
        <v>169</v>
      </c>
    </row>
    <row r="509" spans="1:4" ht="15.75" customHeight="1">
      <c r="A509" s="634" t="s">
        <v>1645</v>
      </c>
      <c r="B509" s="635" t="s">
        <v>1646</v>
      </c>
      <c r="C509" s="636">
        <v>15000</v>
      </c>
      <c r="D509" s="637" t="s">
        <v>169</v>
      </c>
    </row>
    <row r="510" spans="1:4" ht="15.75" customHeight="1">
      <c r="A510" s="634" t="s">
        <v>1647</v>
      </c>
      <c r="B510" s="635" t="s">
        <v>1648</v>
      </c>
      <c r="C510" s="636">
        <v>46183</v>
      </c>
      <c r="D510" s="637" t="s">
        <v>169</v>
      </c>
    </row>
    <row r="511" spans="1:4" ht="15.75" customHeight="1">
      <c r="A511" s="634" t="s">
        <v>1649</v>
      </c>
      <c r="B511" s="635" t="s">
        <v>1650</v>
      </c>
      <c r="C511" s="636">
        <v>7000</v>
      </c>
      <c r="D511" s="637" t="s">
        <v>169</v>
      </c>
    </row>
    <row r="512" spans="1:4" ht="15.75" customHeight="1">
      <c r="A512" s="634" t="s">
        <v>1651</v>
      </c>
      <c r="B512" s="635" t="s">
        <v>1652</v>
      </c>
      <c r="C512" s="636">
        <v>1921</v>
      </c>
      <c r="D512" s="637" t="s">
        <v>169</v>
      </c>
    </row>
    <row r="513" spans="1:4" ht="15.75" customHeight="1">
      <c r="A513" s="634" t="s">
        <v>1653</v>
      </c>
      <c r="B513" s="635" t="s">
        <v>1654</v>
      </c>
      <c r="C513" s="636">
        <v>2400</v>
      </c>
      <c r="D513" s="637" t="s">
        <v>169</v>
      </c>
    </row>
    <row r="514" spans="1:4" ht="15.75" customHeight="1">
      <c r="A514" s="634" t="s">
        <v>1655</v>
      </c>
      <c r="B514" s="635" t="s">
        <v>1656</v>
      </c>
      <c r="C514" s="636">
        <v>8000</v>
      </c>
      <c r="D514" s="637" t="s">
        <v>169</v>
      </c>
    </row>
    <row r="515" spans="1:4" ht="15.75" customHeight="1">
      <c r="A515" s="634" t="s">
        <v>1657</v>
      </c>
      <c r="B515" s="635" t="s">
        <v>1658</v>
      </c>
      <c r="C515" s="636">
        <v>14000</v>
      </c>
      <c r="D515" s="637" t="s">
        <v>169</v>
      </c>
    </row>
    <row r="516" spans="1:4" ht="15.75" customHeight="1">
      <c r="A516" s="634" t="s">
        <v>1659</v>
      </c>
      <c r="B516" s="635" t="s">
        <v>1660</v>
      </c>
      <c r="C516" s="636">
        <v>2500</v>
      </c>
      <c r="D516" s="637" t="s">
        <v>169</v>
      </c>
    </row>
    <row r="517" spans="1:4" ht="15.75" customHeight="1">
      <c r="A517" s="634" t="s">
        <v>1661</v>
      </c>
      <c r="B517" s="635" t="s">
        <v>1662</v>
      </c>
      <c r="C517" s="636">
        <v>2500</v>
      </c>
      <c r="D517" s="637" t="s">
        <v>169</v>
      </c>
    </row>
    <row r="518" spans="1:4" ht="15.75" customHeight="1">
      <c r="A518" s="634" t="s">
        <v>1663</v>
      </c>
      <c r="B518" s="635" t="s">
        <v>1664</v>
      </c>
      <c r="C518" s="636">
        <v>2000</v>
      </c>
      <c r="D518" s="637" t="s">
        <v>169</v>
      </c>
    </row>
    <row r="519" spans="1:4" ht="15.75" customHeight="1">
      <c r="A519" s="634" t="s">
        <v>1665</v>
      </c>
      <c r="B519" s="635" t="s">
        <v>1666</v>
      </c>
      <c r="C519" s="636">
        <v>7000</v>
      </c>
      <c r="D519" s="637" t="s">
        <v>169</v>
      </c>
    </row>
    <row r="520" spans="1:4" ht="15.75" customHeight="1">
      <c r="A520" s="634" t="s">
        <v>1667</v>
      </c>
      <c r="B520" s="635" t="s">
        <v>1668</v>
      </c>
      <c r="C520" s="636">
        <v>3600</v>
      </c>
      <c r="D520" s="637" t="s">
        <v>169</v>
      </c>
    </row>
    <row r="521" spans="1:4" ht="15.75" customHeight="1">
      <c r="A521" s="634" t="s">
        <v>1669</v>
      </c>
      <c r="B521" s="635" t="s">
        <v>1670</v>
      </c>
      <c r="C521" s="636">
        <v>68970</v>
      </c>
      <c r="D521" s="637" t="s">
        <v>169</v>
      </c>
    </row>
    <row r="522" spans="1:4" ht="15.75" customHeight="1">
      <c r="A522" s="634" t="s">
        <v>1671</v>
      </c>
      <c r="B522" s="635" t="s">
        <v>1672</v>
      </c>
      <c r="C522" s="636">
        <v>1217</v>
      </c>
      <c r="D522" s="637" t="s">
        <v>169</v>
      </c>
    </row>
    <row r="523" spans="1:4" ht="15.75" customHeight="1">
      <c r="A523" s="634" t="s">
        <v>1673</v>
      </c>
      <c r="B523" s="635" t="s">
        <v>1674</v>
      </c>
      <c r="C523" s="636">
        <v>92336</v>
      </c>
      <c r="D523" s="637" t="s">
        <v>169</v>
      </c>
    </row>
    <row r="524" spans="1:4" ht="15.75" customHeight="1">
      <c r="A524" s="634" t="s">
        <v>1675</v>
      </c>
      <c r="B524" s="635" t="s">
        <v>1676</v>
      </c>
      <c r="C524" s="636">
        <v>1300</v>
      </c>
      <c r="D524" s="637" t="s">
        <v>169</v>
      </c>
    </row>
    <row r="525" spans="1:4" ht="15.75" customHeight="1">
      <c r="A525" s="634" t="s">
        <v>1677</v>
      </c>
      <c r="B525" s="635" t="s">
        <v>1678</v>
      </c>
      <c r="C525" s="636">
        <v>115255</v>
      </c>
      <c r="D525" s="637" t="s">
        <v>169</v>
      </c>
    </row>
    <row r="526" spans="1:4" ht="15.75" customHeight="1">
      <c r="A526" s="634" t="s">
        <v>1679</v>
      </c>
      <c r="B526" s="635" t="s">
        <v>1680</v>
      </c>
      <c r="C526" s="636">
        <v>46313</v>
      </c>
      <c r="D526" s="637" t="s">
        <v>169</v>
      </c>
    </row>
    <row r="527" spans="1:4" ht="15.75" customHeight="1">
      <c r="A527" s="634" t="s">
        <v>1681</v>
      </c>
      <c r="B527" s="635" t="s">
        <v>1682</v>
      </c>
      <c r="C527" s="636">
        <v>3639</v>
      </c>
      <c r="D527" s="637" t="s">
        <v>169</v>
      </c>
    </row>
    <row r="528" spans="1:4" ht="15.75" customHeight="1">
      <c r="A528" s="634" t="s">
        <v>1683</v>
      </c>
      <c r="B528" s="635" t="s">
        <v>1684</v>
      </c>
      <c r="C528" s="636">
        <v>110503</v>
      </c>
      <c r="D528" s="637" t="s">
        <v>169</v>
      </c>
    </row>
    <row r="529" spans="1:4" ht="15.75" customHeight="1">
      <c r="A529" s="634" t="s">
        <v>1685</v>
      </c>
      <c r="B529" s="635" t="s">
        <v>1686</v>
      </c>
      <c r="C529" s="636">
        <v>1150</v>
      </c>
      <c r="D529" s="637" t="s">
        <v>169</v>
      </c>
    </row>
    <row r="530" spans="1:4" ht="15.75" customHeight="1">
      <c r="A530" s="634" t="s">
        <v>1687</v>
      </c>
      <c r="B530" s="635" t="s">
        <v>1688</v>
      </c>
      <c r="C530" s="636">
        <v>4937</v>
      </c>
      <c r="D530" s="637" t="s">
        <v>169</v>
      </c>
    </row>
    <row r="531" spans="1:4" ht="15.75" customHeight="1">
      <c r="A531" s="634" t="s">
        <v>1689</v>
      </c>
      <c r="B531" s="635" t="s">
        <v>1690</v>
      </c>
      <c r="C531" s="636">
        <v>9685</v>
      </c>
      <c r="D531" s="637" t="s">
        <v>169</v>
      </c>
    </row>
    <row r="532" spans="1:4" ht="15.75" customHeight="1">
      <c r="A532" s="634" t="s">
        <v>1691</v>
      </c>
      <c r="B532" s="635" t="s">
        <v>1692</v>
      </c>
      <c r="C532" s="636">
        <v>14761</v>
      </c>
      <c r="D532" s="637" t="s">
        <v>169</v>
      </c>
    </row>
    <row r="533" spans="1:4" ht="15.75" customHeight="1">
      <c r="A533" s="634" t="s">
        <v>1693</v>
      </c>
      <c r="B533" s="635" t="s">
        <v>1694</v>
      </c>
      <c r="C533" s="636">
        <v>3217</v>
      </c>
      <c r="D533" s="637" t="s">
        <v>169</v>
      </c>
    </row>
    <row r="534" spans="1:4" ht="15.75" customHeight="1">
      <c r="A534" s="634" t="s">
        <v>1695</v>
      </c>
      <c r="B534" s="635" t="s">
        <v>1696</v>
      </c>
      <c r="C534" s="636">
        <v>5652</v>
      </c>
      <c r="D534" s="637" t="s">
        <v>169</v>
      </c>
    </row>
    <row r="535" spans="1:4" ht="15.75" customHeight="1">
      <c r="A535" s="634" t="s">
        <v>1697</v>
      </c>
      <c r="B535" s="635" t="s">
        <v>1698</v>
      </c>
      <c r="C535" s="636">
        <v>1826</v>
      </c>
      <c r="D535" s="637" t="s">
        <v>169</v>
      </c>
    </row>
    <row r="536" spans="1:4" ht="15.75" customHeight="1">
      <c r="A536" s="634" t="s">
        <v>1699</v>
      </c>
      <c r="B536" s="635" t="s">
        <v>1700</v>
      </c>
      <c r="C536" s="636">
        <v>1826</v>
      </c>
      <c r="D536" s="637" t="s">
        <v>169</v>
      </c>
    </row>
    <row r="537" spans="1:4" ht="15.75" customHeight="1">
      <c r="A537" s="634" t="s">
        <v>1701</v>
      </c>
      <c r="B537" s="635" t="s">
        <v>1702</v>
      </c>
      <c r="C537" s="636">
        <v>1304</v>
      </c>
      <c r="D537" s="637" t="s">
        <v>169</v>
      </c>
    </row>
    <row r="538" spans="1:4" ht="15.75" customHeight="1">
      <c r="A538" s="634" t="s">
        <v>1703</v>
      </c>
      <c r="B538" s="635" t="s">
        <v>1704</v>
      </c>
      <c r="C538" s="636">
        <v>9090</v>
      </c>
      <c r="D538" s="637" t="s">
        <v>169</v>
      </c>
    </row>
    <row r="539" spans="1:4" ht="15.75" customHeight="1">
      <c r="A539" s="634" t="s">
        <v>1705</v>
      </c>
      <c r="B539" s="635" t="s">
        <v>1706</v>
      </c>
      <c r="C539" s="636">
        <v>18919</v>
      </c>
      <c r="D539" s="637" t="s">
        <v>169</v>
      </c>
    </row>
    <row r="540" spans="1:4" ht="15.75" customHeight="1">
      <c r="A540" s="634" t="s">
        <v>1707</v>
      </c>
      <c r="B540" s="635" t="s">
        <v>1708</v>
      </c>
      <c r="C540" s="636">
        <v>104345</v>
      </c>
      <c r="D540" s="637" t="s">
        <v>169</v>
      </c>
    </row>
    <row r="541" spans="1:4" ht="15.75" customHeight="1">
      <c r="A541" s="634" t="s">
        <v>1709</v>
      </c>
      <c r="B541" s="635" t="s">
        <v>1710</v>
      </c>
      <c r="C541" s="636">
        <v>8324</v>
      </c>
      <c r="D541" s="637" t="s">
        <v>169</v>
      </c>
    </row>
    <row r="542" spans="1:4" ht="15.75" customHeight="1">
      <c r="A542" s="634" t="s">
        <v>1711</v>
      </c>
      <c r="B542" s="635" t="s">
        <v>1712</v>
      </c>
      <c r="C542" s="636">
        <v>18761</v>
      </c>
      <c r="D542" s="637" t="s">
        <v>169</v>
      </c>
    </row>
    <row r="543" spans="1:4" ht="15.75" customHeight="1">
      <c r="A543" s="634" t="s">
        <v>1713</v>
      </c>
      <c r="B543" s="635" t="s">
        <v>1714</v>
      </c>
      <c r="C543" s="636">
        <v>18761</v>
      </c>
      <c r="D543" s="637" t="s">
        <v>169</v>
      </c>
    </row>
    <row r="544" spans="1:4" ht="15.75" customHeight="1">
      <c r="A544" s="634" t="s">
        <v>1715</v>
      </c>
      <c r="B544" s="635" t="s">
        <v>1716</v>
      </c>
      <c r="C544" s="636">
        <v>18761</v>
      </c>
      <c r="D544" s="637" t="s">
        <v>169</v>
      </c>
    </row>
    <row r="545" spans="1:4" ht="15.75" customHeight="1">
      <c r="A545" s="634" t="s">
        <v>1717</v>
      </c>
      <c r="B545" s="635" t="s">
        <v>1718</v>
      </c>
      <c r="C545" s="636">
        <v>18140</v>
      </c>
      <c r="D545" s="637" t="s">
        <v>169</v>
      </c>
    </row>
    <row r="546" spans="1:4" ht="15.75" customHeight="1">
      <c r="A546" s="634" t="s">
        <v>1719</v>
      </c>
      <c r="B546" s="635" t="s">
        <v>1720</v>
      </c>
      <c r="C546" s="636">
        <v>18140</v>
      </c>
      <c r="D546" s="637" t="s">
        <v>169</v>
      </c>
    </row>
    <row r="547" spans="1:4" ht="15.75" customHeight="1">
      <c r="A547" s="634" t="s">
        <v>1721</v>
      </c>
      <c r="B547" s="635" t="s">
        <v>1722</v>
      </c>
      <c r="C547" s="636">
        <v>18140</v>
      </c>
      <c r="D547" s="637" t="s">
        <v>169</v>
      </c>
    </row>
    <row r="548" spans="1:4" ht="15.75" customHeight="1">
      <c r="A548" s="634" t="s">
        <v>1723</v>
      </c>
      <c r="B548" s="635" t="s">
        <v>1724</v>
      </c>
      <c r="C548" s="636">
        <v>18140</v>
      </c>
      <c r="D548" s="637" t="s">
        <v>169</v>
      </c>
    </row>
    <row r="549" spans="1:4" ht="15.75" customHeight="1">
      <c r="A549" s="634" t="s">
        <v>1725</v>
      </c>
      <c r="B549" s="635" t="s">
        <v>1726</v>
      </c>
      <c r="C549" s="636">
        <v>18140</v>
      </c>
      <c r="D549" s="637" t="s">
        <v>169</v>
      </c>
    </row>
    <row r="550" spans="1:4" ht="15.75" customHeight="1">
      <c r="A550" s="634" t="s">
        <v>1727</v>
      </c>
      <c r="B550" s="635" t="s">
        <v>1728</v>
      </c>
      <c r="C550" s="636">
        <v>18140</v>
      </c>
      <c r="D550" s="637" t="s">
        <v>169</v>
      </c>
    </row>
    <row r="551" spans="1:4" ht="15.75" customHeight="1">
      <c r="A551" s="634" t="s">
        <v>1729</v>
      </c>
      <c r="B551" s="635" t="s">
        <v>1730</v>
      </c>
      <c r="C551" s="636">
        <v>18140</v>
      </c>
      <c r="D551" s="637" t="s">
        <v>169</v>
      </c>
    </row>
    <row r="552" spans="1:4" ht="15.75" customHeight="1">
      <c r="A552" s="634" t="s">
        <v>1731</v>
      </c>
      <c r="B552" s="635" t="s">
        <v>1732</v>
      </c>
      <c r="C552" s="636">
        <v>25000</v>
      </c>
      <c r="D552" s="637" t="s">
        <v>169</v>
      </c>
    </row>
    <row r="553" spans="1:4" ht="15.75" customHeight="1">
      <c r="A553" s="634" t="s">
        <v>1733</v>
      </c>
      <c r="B553" s="635" t="s">
        <v>1734</v>
      </c>
      <c r="C553" s="636">
        <v>56314</v>
      </c>
      <c r="D553" s="637" t="s">
        <v>169</v>
      </c>
    </row>
    <row r="554" spans="1:4" ht="15.75" customHeight="1">
      <c r="A554" s="634" t="s">
        <v>1735</v>
      </c>
      <c r="B554" s="635" t="s">
        <v>1736</v>
      </c>
      <c r="C554" s="636">
        <v>4232</v>
      </c>
      <c r="D554" s="637" t="s">
        <v>169</v>
      </c>
    </row>
    <row r="555" spans="1:4" ht="15.75" customHeight="1">
      <c r="A555" s="634" t="s">
        <v>1737</v>
      </c>
      <c r="B555" s="635" t="s">
        <v>1738</v>
      </c>
      <c r="C555" s="636">
        <v>4232</v>
      </c>
      <c r="D555" s="637" t="s">
        <v>169</v>
      </c>
    </row>
    <row r="556" spans="1:4" ht="15.75" customHeight="1">
      <c r="A556" s="634" t="s">
        <v>1739</v>
      </c>
      <c r="B556" s="635" t="s">
        <v>1740</v>
      </c>
      <c r="C556" s="636">
        <v>4232</v>
      </c>
      <c r="D556" s="637" t="s">
        <v>169</v>
      </c>
    </row>
    <row r="557" spans="1:4" ht="15.75" customHeight="1">
      <c r="A557" s="634" t="s">
        <v>1741</v>
      </c>
      <c r="B557" s="635" t="s">
        <v>1742</v>
      </c>
      <c r="C557" s="636">
        <v>7650</v>
      </c>
      <c r="D557" s="637" t="s">
        <v>169</v>
      </c>
    </row>
    <row r="558" spans="1:4" ht="15.75" customHeight="1">
      <c r="A558" s="634" t="s">
        <v>1743</v>
      </c>
      <c r="B558" s="635" t="s">
        <v>1744</v>
      </c>
      <c r="C558" s="636">
        <v>9340</v>
      </c>
      <c r="D558" s="637" t="s">
        <v>169</v>
      </c>
    </row>
    <row r="559" spans="1:4" ht="15.75" customHeight="1">
      <c r="A559" s="634" t="s">
        <v>1745</v>
      </c>
      <c r="B559" s="635" t="s">
        <v>1746</v>
      </c>
      <c r="C559" s="636">
        <v>12876</v>
      </c>
      <c r="D559" s="637" t="s">
        <v>169</v>
      </c>
    </row>
    <row r="560" spans="1:4" ht="15.75" customHeight="1">
      <c r="A560" s="634" t="s">
        <v>1747</v>
      </c>
      <c r="B560" s="635" t="s">
        <v>1748</v>
      </c>
      <c r="C560" s="636">
        <v>26668</v>
      </c>
      <c r="D560" s="637" t="s">
        <v>169</v>
      </c>
    </row>
    <row r="561" spans="1:4" ht="15.75" customHeight="1">
      <c r="A561" s="634" t="s">
        <v>1749</v>
      </c>
      <c r="B561" s="635" t="s">
        <v>1750</v>
      </c>
      <c r="C561" s="636">
        <v>26668</v>
      </c>
      <c r="D561" s="637" t="s">
        <v>169</v>
      </c>
    </row>
    <row r="562" spans="1:4" ht="15.75" customHeight="1">
      <c r="A562" s="634" t="s">
        <v>1751</v>
      </c>
      <c r="B562" s="635" t="s">
        <v>1752</v>
      </c>
      <c r="C562" s="636">
        <v>26668</v>
      </c>
      <c r="D562" s="637" t="s">
        <v>169</v>
      </c>
    </row>
    <row r="563" spans="1:4" ht="15.75" customHeight="1">
      <c r="A563" s="634" t="s">
        <v>1753</v>
      </c>
      <c r="B563" s="635" t="s">
        <v>1754</v>
      </c>
      <c r="C563" s="636">
        <v>26668</v>
      </c>
      <c r="D563" s="637" t="s">
        <v>169</v>
      </c>
    </row>
    <row r="564" spans="1:4" ht="15.75" customHeight="1">
      <c r="A564" s="634" t="s">
        <v>1755</v>
      </c>
      <c r="B564" s="635" t="s">
        <v>1756</v>
      </c>
      <c r="C564" s="636">
        <v>3777</v>
      </c>
      <c r="D564" s="637" t="s">
        <v>169</v>
      </c>
    </row>
    <row r="565" spans="1:4" ht="15.75" customHeight="1">
      <c r="A565" s="634" t="s">
        <v>1757</v>
      </c>
      <c r="B565" s="635" t="s">
        <v>1758</v>
      </c>
      <c r="C565" s="636">
        <v>3777</v>
      </c>
      <c r="D565" s="637" t="s">
        <v>169</v>
      </c>
    </row>
    <row r="566" spans="1:4" ht="15.75" customHeight="1">
      <c r="A566" s="634" t="s">
        <v>1759</v>
      </c>
      <c r="B566" s="635" t="s">
        <v>1760</v>
      </c>
      <c r="C566" s="636">
        <v>3777</v>
      </c>
      <c r="D566" s="637" t="s">
        <v>169</v>
      </c>
    </row>
    <row r="567" spans="1:4" ht="15.75" customHeight="1">
      <c r="A567" s="634" t="s">
        <v>1761</v>
      </c>
      <c r="B567" s="635" t="s">
        <v>1762</v>
      </c>
      <c r="C567" s="636">
        <v>3777</v>
      </c>
      <c r="D567" s="637" t="s">
        <v>169</v>
      </c>
    </row>
    <row r="568" spans="1:4" ht="15.75" customHeight="1">
      <c r="A568" s="634" t="s">
        <v>1763</v>
      </c>
      <c r="B568" s="635" t="s">
        <v>1764</v>
      </c>
      <c r="C568" s="636">
        <v>40728</v>
      </c>
      <c r="D568" s="637" t="s">
        <v>169</v>
      </c>
    </row>
    <row r="569" spans="1:4" ht="15.75" customHeight="1">
      <c r="A569" s="634" t="s">
        <v>1765</v>
      </c>
      <c r="B569" s="635" t="s">
        <v>1766</v>
      </c>
      <c r="C569" s="636">
        <v>43024</v>
      </c>
      <c r="D569" s="637" t="s">
        <v>169</v>
      </c>
    </row>
    <row r="570" spans="1:4" ht="15.75" customHeight="1">
      <c r="A570" s="634" t="s">
        <v>1767</v>
      </c>
      <c r="B570" s="635" t="s">
        <v>1768</v>
      </c>
      <c r="C570" s="636">
        <v>43024</v>
      </c>
      <c r="D570" s="637" t="s">
        <v>169</v>
      </c>
    </row>
    <row r="571" spans="1:4" ht="15.75" customHeight="1">
      <c r="A571" s="634" t="s">
        <v>1769</v>
      </c>
      <c r="B571" s="635" t="s">
        <v>1770</v>
      </c>
      <c r="C571" s="636">
        <v>46170</v>
      </c>
      <c r="D571" s="637" t="s">
        <v>169</v>
      </c>
    </row>
    <row r="572" spans="1:4" ht="15.75" customHeight="1">
      <c r="A572" s="634" t="s">
        <v>1771</v>
      </c>
      <c r="B572" s="635" t="s">
        <v>1772</v>
      </c>
      <c r="C572" s="636">
        <v>0.22</v>
      </c>
      <c r="D572" s="637" t="s">
        <v>169</v>
      </c>
    </row>
    <row r="573" spans="1:4" ht="15.75" customHeight="1">
      <c r="A573" s="634" t="s">
        <v>1773</v>
      </c>
      <c r="B573" s="635" t="s">
        <v>1774</v>
      </c>
      <c r="C573" s="636">
        <v>1217</v>
      </c>
      <c r="D573" s="637" t="s">
        <v>169</v>
      </c>
    </row>
    <row r="574" spans="1:4" ht="15.75" customHeight="1">
      <c r="A574" s="634" t="s">
        <v>1775</v>
      </c>
      <c r="B574" s="635" t="s">
        <v>1776</v>
      </c>
      <c r="C574" s="636">
        <v>1765</v>
      </c>
      <c r="D574" s="637" t="s">
        <v>169</v>
      </c>
    </row>
    <row r="575" spans="1:4" ht="15.75" customHeight="1">
      <c r="A575" s="634" t="s">
        <v>1777</v>
      </c>
      <c r="B575" s="635" t="s">
        <v>1778</v>
      </c>
      <c r="C575" s="636">
        <v>12760</v>
      </c>
      <c r="D575" s="637" t="s">
        <v>169</v>
      </c>
    </row>
    <row r="576" spans="1:4" ht="15.75" customHeight="1">
      <c r="A576" s="634" t="s">
        <v>1779</v>
      </c>
      <c r="B576" s="635" t="s">
        <v>1780</v>
      </c>
      <c r="C576" s="636">
        <v>12760</v>
      </c>
      <c r="D576" s="637" t="s">
        <v>169</v>
      </c>
    </row>
    <row r="577" spans="1:4" ht="15.75" customHeight="1">
      <c r="A577" s="634" t="s">
        <v>1781</v>
      </c>
      <c r="B577" s="635" t="s">
        <v>1782</v>
      </c>
      <c r="C577" s="636">
        <v>11000</v>
      </c>
      <c r="D577" s="637" t="s">
        <v>169</v>
      </c>
    </row>
    <row r="578" spans="1:4" ht="15.75" customHeight="1">
      <c r="A578" s="634" t="s">
        <v>1783</v>
      </c>
      <c r="B578" s="635" t="s">
        <v>1784</v>
      </c>
      <c r="C578" s="636">
        <v>9130</v>
      </c>
      <c r="D578" s="637" t="s">
        <v>169</v>
      </c>
    </row>
    <row r="579" spans="1:4" ht="15.75" customHeight="1">
      <c r="A579" s="634" t="s">
        <v>1785</v>
      </c>
      <c r="B579" s="635" t="s">
        <v>1786</v>
      </c>
      <c r="C579" s="636">
        <v>22462</v>
      </c>
      <c r="D579" s="637" t="s">
        <v>169</v>
      </c>
    </row>
    <row r="580" spans="1:4" ht="15.75" customHeight="1">
      <c r="A580" s="634" t="s">
        <v>1787</v>
      </c>
      <c r="B580" s="635" t="s">
        <v>1788</v>
      </c>
      <c r="C580" s="636">
        <v>40976</v>
      </c>
      <c r="D580" s="637" t="s">
        <v>169</v>
      </c>
    </row>
    <row r="581" spans="1:4" ht="15.75" customHeight="1">
      <c r="A581" s="634" t="s">
        <v>1789</v>
      </c>
      <c r="B581" s="635" t="s">
        <v>1790</v>
      </c>
      <c r="C581" s="636">
        <v>40976</v>
      </c>
      <c r="D581" s="637" t="s">
        <v>169</v>
      </c>
    </row>
    <row r="582" spans="1:4" ht="15.75" customHeight="1">
      <c r="A582" s="634" t="s">
        <v>1791</v>
      </c>
      <c r="B582" s="635" t="s">
        <v>1792</v>
      </c>
      <c r="C582" s="636">
        <v>26480</v>
      </c>
      <c r="D582" s="637" t="s">
        <v>169</v>
      </c>
    </row>
    <row r="583" spans="1:4" ht="15.75" customHeight="1">
      <c r="A583" s="634" t="s">
        <v>1793</v>
      </c>
      <c r="B583" s="635" t="s">
        <v>1794</v>
      </c>
      <c r="C583" s="636">
        <v>33379</v>
      </c>
      <c r="D583" s="637" t="s">
        <v>169</v>
      </c>
    </row>
    <row r="584" spans="1:4" ht="15.75" customHeight="1">
      <c r="A584" s="634" t="s">
        <v>1795</v>
      </c>
      <c r="B584" s="635" t="s">
        <v>1796</v>
      </c>
      <c r="C584" s="636">
        <v>33379</v>
      </c>
      <c r="D584" s="637" t="s">
        <v>169</v>
      </c>
    </row>
    <row r="585" spans="1:4" ht="15.75" customHeight="1">
      <c r="A585" s="634" t="s">
        <v>1797</v>
      </c>
      <c r="B585" s="635" t="s">
        <v>1798</v>
      </c>
      <c r="C585" s="636">
        <v>33379</v>
      </c>
      <c r="D585" s="637" t="s">
        <v>169</v>
      </c>
    </row>
    <row r="586" spans="1:4" ht="15.75" customHeight="1">
      <c r="A586" s="634" t="s">
        <v>1799</v>
      </c>
      <c r="B586" s="635" t="s">
        <v>1800</v>
      </c>
      <c r="C586" s="636">
        <v>33379</v>
      </c>
      <c r="D586" s="637" t="s">
        <v>169</v>
      </c>
    </row>
    <row r="587" spans="1:4" ht="15.75" customHeight="1">
      <c r="A587" s="634" t="s">
        <v>1801</v>
      </c>
      <c r="B587" s="635" t="s">
        <v>1802</v>
      </c>
      <c r="C587" s="636">
        <v>0.4</v>
      </c>
      <c r="D587" s="637" t="s">
        <v>169</v>
      </c>
    </row>
    <row r="588" spans="1:4" ht="15.75" customHeight="1">
      <c r="A588" s="634" t="s">
        <v>1803</v>
      </c>
      <c r="B588" s="635" t="s">
        <v>1804</v>
      </c>
      <c r="C588" s="636">
        <v>0.4</v>
      </c>
      <c r="D588" s="637" t="s">
        <v>169</v>
      </c>
    </row>
    <row r="589" spans="1:4" ht="15.75" customHeight="1">
      <c r="A589" s="634" t="s">
        <v>1805</v>
      </c>
      <c r="B589" s="635" t="s">
        <v>1806</v>
      </c>
      <c r="C589" s="636">
        <v>0.4</v>
      </c>
      <c r="D589" s="637" t="s">
        <v>169</v>
      </c>
    </row>
    <row r="590" spans="1:4" ht="15.75" customHeight="1">
      <c r="A590" s="634" t="s">
        <v>1807</v>
      </c>
      <c r="B590" s="635" t="s">
        <v>1808</v>
      </c>
      <c r="C590" s="636">
        <v>0.4</v>
      </c>
      <c r="D590" s="637" t="s">
        <v>169</v>
      </c>
    </row>
    <row r="591" spans="1:4" ht="15.75" customHeight="1">
      <c r="A591" s="634" t="s">
        <v>1809</v>
      </c>
      <c r="B591" s="635" t="s">
        <v>1810</v>
      </c>
      <c r="C591" s="636">
        <v>0.4</v>
      </c>
      <c r="D591" s="637" t="s">
        <v>169</v>
      </c>
    </row>
    <row r="592" spans="1:4" ht="15.75" customHeight="1">
      <c r="A592" s="634" t="s">
        <v>1811</v>
      </c>
      <c r="B592" s="635" t="s">
        <v>1812</v>
      </c>
      <c r="C592" s="638">
        <v>-3.6</v>
      </c>
      <c r="D592" s="637" t="s">
        <v>169</v>
      </c>
    </row>
    <row r="593" spans="1:4" ht="15.75" customHeight="1">
      <c r="A593" s="634" t="s">
        <v>1813</v>
      </c>
      <c r="B593" s="635" t="s">
        <v>1814</v>
      </c>
      <c r="C593" s="636">
        <v>1042</v>
      </c>
      <c r="D593" s="637" t="s">
        <v>169</v>
      </c>
    </row>
    <row r="594" spans="1:4" ht="15.75" customHeight="1">
      <c r="A594" s="634" t="s">
        <v>1815</v>
      </c>
      <c r="B594" s="635" t="s">
        <v>1816</v>
      </c>
      <c r="C594" s="636">
        <v>2083</v>
      </c>
      <c r="D594" s="637" t="s">
        <v>169</v>
      </c>
    </row>
    <row r="595" spans="1:4" ht="15.75" customHeight="1">
      <c r="A595" s="634" t="s">
        <v>1817</v>
      </c>
      <c r="B595" s="635" t="s">
        <v>1818</v>
      </c>
      <c r="C595" s="636">
        <v>18265.09</v>
      </c>
      <c r="D595" s="637" t="s">
        <v>169</v>
      </c>
    </row>
    <row r="596" spans="1:4" ht="15.75" customHeight="1">
      <c r="A596" s="634" t="s">
        <v>1819</v>
      </c>
      <c r="B596" s="635" t="s">
        <v>1820</v>
      </c>
      <c r="C596" s="636">
        <v>18265.08</v>
      </c>
      <c r="D596" s="637" t="s">
        <v>169</v>
      </c>
    </row>
    <row r="597" spans="1:4" ht="15.75" customHeight="1">
      <c r="A597" s="634" t="s">
        <v>1821</v>
      </c>
      <c r="B597" s="635" t="s">
        <v>1820</v>
      </c>
      <c r="C597" s="636">
        <v>18265.08</v>
      </c>
      <c r="D597" s="637" t="s">
        <v>169</v>
      </c>
    </row>
    <row r="598" spans="1:4" ht="15.75" customHeight="1">
      <c r="A598" s="634" t="s">
        <v>1822</v>
      </c>
      <c r="B598" s="635" t="s">
        <v>1823</v>
      </c>
      <c r="C598" s="636">
        <v>4336.8</v>
      </c>
      <c r="D598" s="637" t="s">
        <v>169</v>
      </c>
    </row>
    <row r="599" spans="1:4" ht="15.75" customHeight="1">
      <c r="A599" s="634" t="s">
        <v>1824</v>
      </c>
      <c r="B599" s="635" t="s">
        <v>1825</v>
      </c>
      <c r="C599" s="636">
        <v>2224</v>
      </c>
      <c r="D599" s="637" t="s">
        <v>169</v>
      </c>
    </row>
    <row r="600" spans="1:4" ht="15.75" customHeight="1">
      <c r="A600" s="634" t="s">
        <v>1826</v>
      </c>
      <c r="B600" s="635" t="s">
        <v>1827</v>
      </c>
      <c r="C600" s="636">
        <v>2224</v>
      </c>
      <c r="D600" s="637" t="s">
        <v>169</v>
      </c>
    </row>
    <row r="601" spans="1:4" ht="15.75" customHeight="1">
      <c r="A601" s="634" t="s">
        <v>1828</v>
      </c>
      <c r="B601" s="635" t="s">
        <v>1829</v>
      </c>
      <c r="C601" s="636">
        <v>2224</v>
      </c>
      <c r="D601" s="637" t="s">
        <v>169</v>
      </c>
    </row>
    <row r="602" spans="1:4" ht="15.75" customHeight="1">
      <c r="A602" s="634" t="s">
        <v>1830</v>
      </c>
      <c r="B602" s="635" t="s">
        <v>1831</v>
      </c>
      <c r="C602" s="636">
        <v>2360.4</v>
      </c>
      <c r="D602" s="637" t="s">
        <v>169</v>
      </c>
    </row>
    <row r="603" spans="1:4" ht="15.75" customHeight="1">
      <c r="A603" s="634" t="s">
        <v>1832</v>
      </c>
      <c r="B603" s="635" t="s">
        <v>1833</v>
      </c>
      <c r="C603" s="636">
        <v>2360.4</v>
      </c>
      <c r="D603" s="637" t="s">
        <v>169</v>
      </c>
    </row>
    <row r="604" spans="1:4" ht="15.75" customHeight="1">
      <c r="A604" s="634" t="s">
        <v>1834</v>
      </c>
      <c r="B604" s="635" t="s">
        <v>1835</v>
      </c>
      <c r="C604" s="636">
        <v>9116.27</v>
      </c>
      <c r="D604" s="637" t="s">
        <v>169</v>
      </c>
    </row>
    <row r="605" spans="1:4" ht="15.75" customHeight="1">
      <c r="A605" s="634" t="s">
        <v>1836</v>
      </c>
      <c r="B605" s="635" t="s">
        <v>1837</v>
      </c>
      <c r="C605" s="636">
        <v>2326.8</v>
      </c>
      <c r="D605" s="637" t="s">
        <v>169</v>
      </c>
    </row>
    <row r="606" spans="1:4" ht="15.75" customHeight="1">
      <c r="A606" s="634" t="s">
        <v>1838</v>
      </c>
      <c r="B606" s="635" t="s">
        <v>1839</v>
      </c>
      <c r="C606" s="636">
        <v>3324</v>
      </c>
      <c r="D606" s="637" t="s">
        <v>169</v>
      </c>
    </row>
    <row r="607" spans="1:4" ht="15.75" customHeight="1">
      <c r="A607" s="634" t="s">
        <v>1840</v>
      </c>
      <c r="B607" s="635" t="s">
        <v>1841</v>
      </c>
      <c r="C607" s="636">
        <v>3324</v>
      </c>
      <c r="D607" s="637" t="s">
        <v>169</v>
      </c>
    </row>
    <row r="608" spans="1:4" ht="15.75" customHeight="1">
      <c r="A608" s="634" t="s">
        <v>1842</v>
      </c>
      <c r="B608" s="635" t="s">
        <v>1843</v>
      </c>
      <c r="C608" s="636">
        <v>11739.13</v>
      </c>
      <c r="D608" s="637" t="s">
        <v>169</v>
      </c>
    </row>
    <row r="609" spans="1:4" ht="15.75" customHeight="1">
      <c r="A609" s="634" t="s">
        <v>1844</v>
      </c>
      <c r="B609" s="635" t="s">
        <v>1845</v>
      </c>
      <c r="C609" s="636">
        <v>481100</v>
      </c>
      <c r="D609" s="637" t="s">
        <v>169</v>
      </c>
    </row>
    <row r="610" spans="1:4" ht="15.75" customHeight="1">
      <c r="A610" s="634" t="s">
        <v>1846</v>
      </c>
      <c r="B610" s="635" t="s">
        <v>1847</v>
      </c>
      <c r="C610" s="636">
        <v>2310</v>
      </c>
      <c r="D610" s="637" t="s">
        <v>169</v>
      </c>
    </row>
    <row r="611" spans="1:4" ht="15.75" customHeight="1">
      <c r="A611" s="634" t="s">
        <v>1848</v>
      </c>
      <c r="B611" s="635" t="s">
        <v>1849</v>
      </c>
      <c r="C611" s="636">
        <v>2310</v>
      </c>
      <c r="D611" s="637" t="s">
        <v>169</v>
      </c>
    </row>
    <row r="612" spans="1:4" ht="15.75" customHeight="1">
      <c r="A612" s="634" t="s">
        <v>1850</v>
      </c>
      <c r="B612" s="635" t="s">
        <v>1851</v>
      </c>
      <c r="C612" s="636">
        <v>3177.5</v>
      </c>
      <c r="D612" s="637" t="s">
        <v>169</v>
      </c>
    </row>
    <row r="613" spans="1:4" ht="15.75" customHeight="1">
      <c r="A613" s="634" t="s">
        <v>1852</v>
      </c>
      <c r="B613" s="635" t="s">
        <v>1853</v>
      </c>
      <c r="C613" s="636">
        <v>3177.5</v>
      </c>
      <c r="D613" s="637" t="s">
        <v>169</v>
      </c>
    </row>
    <row r="614" spans="1:4" ht="15.75" customHeight="1">
      <c r="A614" s="634" t="s">
        <v>1854</v>
      </c>
      <c r="B614" s="635" t="s">
        <v>1855</v>
      </c>
      <c r="C614" s="636">
        <v>3177.5</v>
      </c>
      <c r="D614" s="637" t="s">
        <v>169</v>
      </c>
    </row>
    <row r="615" spans="1:4" ht="15.75" customHeight="1">
      <c r="A615" s="634" t="s">
        <v>1856</v>
      </c>
      <c r="B615" s="635" t="s">
        <v>1857</v>
      </c>
      <c r="C615" s="636">
        <v>3177.5</v>
      </c>
      <c r="D615" s="637" t="s">
        <v>169</v>
      </c>
    </row>
    <row r="616" spans="1:4" ht="15.75" customHeight="1">
      <c r="A616" s="634" t="s">
        <v>1858</v>
      </c>
      <c r="B616" s="635" t="s">
        <v>1859</v>
      </c>
      <c r="C616" s="636">
        <v>2255</v>
      </c>
      <c r="D616" s="637" t="s">
        <v>169</v>
      </c>
    </row>
    <row r="617" spans="1:4" ht="15.75" customHeight="1">
      <c r="A617" s="634" t="s">
        <v>1860</v>
      </c>
      <c r="B617" s="635" t="s">
        <v>1861</v>
      </c>
      <c r="C617" s="636">
        <v>2255</v>
      </c>
      <c r="D617" s="637" t="s">
        <v>169</v>
      </c>
    </row>
    <row r="618" spans="1:4" ht="15.75" customHeight="1">
      <c r="A618" s="634" t="s">
        <v>1862</v>
      </c>
      <c r="B618" s="635" t="s">
        <v>1863</v>
      </c>
      <c r="C618" s="636">
        <v>23634.59</v>
      </c>
      <c r="D618" s="637" t="s">
        <v>169</v>
      </c>
    </row>
    <row r="619" spans="1:4" ht="15.75" customHeight="1">
      <c r="A619" s="634" t="s">
        <v>1864</v>
      </c>
      <c r="B619" s="635" t="s">
        <v>1865</v>
      </c>
      <c r="C619" s="636">
        <v>3080</v>
      </c>
      <c r="D619" s="637" t="s">
        <v>169</v>
      </c>
    </row>
    <row r="620" spans="1:4" ht="15.75" customHeight="1">
      <c r="A620" s="634" t="s">
        <v>1866</v>
      </c>
      <c r="B620" s="635" t="s">
        <v>1867</v>
      </c>
      <c r="C620" s="636">
        <v>8330</v>
      </c>
      <c r="D620" s="637" t="s">
        <v>169</v>
      </c>
    </row>
    <row r="621" spans="1:4" ht="15.75" customHeight="1">
      <c r="A621" s="634" t="s">
        <v>1868</v>
      </c>
      <c r="B621" s="635" t="s">
        <v>1869</v>
      </c>
      <c r="C621" s="636">
        <v>87142.02</v>
      </c>
      <c r="D621" s="637" t="s">
        <v>169</v>
      </c>
    </row>
    <row r="622" spans="1:4" ht="15.75" customHeight="1">
      <c r="A622" s="634" t="s">
        <v>1870</v>
      </c>
      <c r="B622" s="635" t="s">
        <v>1871</v>
      </c>
      <c r="C622" s="636">
        <v>4340</v>
      </c>
      <c r="D622" s="637" t="s">
        <v>169</v>
      </c>
    </row>
    <row r="623" spans="1:4" ht="15.75" customHeight="1">
      <c r="A623" s="634" t="s">
        <v>1872</v>
      </c>
      <c r="B623" s="635" t="s">
        <v>1873</v>
      </c>
      <c r="C623" s="636">
        <v>4388.04</v>
      </c>
      <c r="D623" s="637" t="s">
        <v>169</v>
      </c>
    </row>
    <row r="624" spans="1:4" ht="15.75" customHeight="1">
      <c r="A624" s="634" t="s">
        <v>1874</v>
      </c>
      <c r="B624" s="635" t="s">
        <v>1875</v>
      </c>
      <c r="C624" s="636">
        <v>6804.87</v>
      </c>
      <c r="D624" s="637" t="s">
        <v>169</v>
      </c>
    </row>
    <row r="625" spans="1:4" ht="15.75" customHeight="1">
      <c r="A625" s="634" t="s">
        <v>1876</v>
      </c>
      <c r="B625" s="635" t="s">
        <v>1877</v>
      </c>
      <c r="C625" s="636">
        <v>214.92</v>
      </c>
      <c r="D625" s="637" t="s">
        <v>169</v>
      </c>
    </row>
    <row r="626" spans="1:4" ht="15.75" customHeight="1">
      <c r="A626" s="634" t="s">
        <v>1878</v>
      </c>
      <c r="B626" s="635" t="s">
        <v>1879</v>
      </c>
      <c r="C626" s="636">
        <v>5610.44</v>
      </c>
      <c r="D626" s="637" t="s">
        <v>169</v>
      </c>
    </row>
    <row r="627" spans="1:4" ht="15.75" customHeight="1">
      <c r="A627" s="634" t="s">
        <v>1880</v>
      </c>
      <c r="B627" s="635" t="s">
        <v>1881</v>
      </c>
      <c r="C627" s="636">
        <v>1552.17</v>
      </c>
      <c r="D627" s="637" t="s">
        <v>169</v>
      </c>
    </row>
    <row r="628" spans="1:4" ht="15.75" customHeight="1">
      <c r="A628" s="634" t="s">
        <v>1882</v>
      </c>
      <c r="B628" s="635" t="s">
        <v>1883</v>
      </c>
      <c r="C628" s="636">
        <v>25000</v>
      </c>
      <c r="D628" s="637" t="s">
        <v>169</v>
      </c>
    </row>
    <row r="629" spans="1:4" ht="15.75" customHeight="1">
      <c r="A629" s="634" t="s">
        <v>1884</v>
      </c>
      <c r="B629" s="635" t="s">
        <v>1885</v>
      </c>
      <c r="C629" s="636">
        <v>35000</v>
      </c>
      <c r="D629" s="637" t="s">
        <v>169</v>
      </c>
    </row>
    <row r="630" spans="1:4" ht="15.75" customHeight="1">
      <c r="A630" s="634" t="s">
        <v>1886</v>
      </c>
      <c r="B630" s="635" t="s">
        <v>1887</v>
      </c>
      <c r="C630" s="636">
        <v>152000</v>
      </c>
      <c r="D630" s="637" t="s">
        <v>169</v>
      </c>
    </row>
    <row r="631" spans="1:4" ht="15.75" customHeight="1">
      <c r="A631" s="634" t="s">
        <v>1888</v>
      </c>
      <c r="B631" s="635" t="s">
        <v>1889</v>
      </c>
      <c r="C631" s="636">
        <v>1643.48</v>
      </c>
      <c r="D631" s="637" t="s">
        <v>169</v>
      </c>
    </row>
    <row r="632" spans="1:4" ht="15.75" customHeight="1">
      <c r="A632" s="634" t="s">
        <v>1890</v>
      </c>
      <c r="B632" s="635" t="s">
        <v>1891</v>
      </c>
      <c r="C632" s="636">
        <v>2748.48</v>
      </c>
      <c r="D632" s="637" t="s">
        <v>169</v>
      </c>
    </row>
    <row r="633" spans="1:4" ht="15.75" customHeight="1">
      <c r="A633" s="634" t="s">
        <v>1892</v>
      </c>
      <c r="B633" s="635" t="s">
        <v>1893</v>
      </c>
      <c r="C633" s="636">
        <v>4331.61</v>
      </c>
      <c r="D633" s="637" t="s">
        <v>169</v>
      </c>
    </row>
    <row r="634" spans="1:4" ht="15.75" customHeight="1">
      <c r="A634" s="634" t="s">
        <v>1894</v>
      </c>
      <c r="B634" s="635" t="s">
        <v>1895</v>
      </c>
      <c r="C634" s="636">
        <v>5955.65</v>
      </c>
      <c r="D634" s="637" t="s">
        <v>169</v>
      </c>
    </row>
    <row r="635" spans="1:4" ht="15.75" customHeight="1">
      <c r="A635" s="634" t="s">
        <v>1896</v>
      </c>
      <c r="B635" s="635" t="s">
        <v>1897</v>
      </c>
      <c r="C635" s="636">
        <v>2060.34</v>
      </c>
      <c r="D635" s="637" t="s">
        <v>169</v>
      </c>
    </row>
    <row r="636" spans="1:4" ht="15.75" customHeight="1">
      <c r="A636" s="634" t="s">
        <v>1898</v>
      </c>
      <c r="B636" s="635" t="s">
        <v>1899</v>
      </c>
      <c r="C636" s="636">
        <v>2060.34</v>
      </c>
      <c r="D636" s="637" t="s">
        <v>169</v>
      </c>
    </row>
    <row r="637" spans="1:4" ht="15.75" customHeight="1">
      <c r="A637" s="634" t="s">
        <v>1900</v>
      </c>
      <c r="B637" s="635" t="s">
        <v>1901</v>
      </c>
      <c r="C637" s="636">
        <v>3530.93</v>
      </c>
      <c r="D637" s="637" t="s">
        <v>169</v>
      </c>
    </row>
    <row r="638" spans="1:4" ht="15.75" customHeight="1">
      <c r="A638" s="634" t="s">
        <v>1902</v>
      </c>
      <c r="B638" s="635" t="s">
        <v>1903</v>
      </c>
      <c r="C638" s="636">
        <v>3530.93</v>
      </c>
      <c r="D638" s="637" t="s">
        <v>169</v>
      </c>
    </row>
    <row r="639" spans="1:4" ht="15.75" customHeight="1">
      <c r="A639" s="634" t="s">
        <v>1904</v>
      </c>
      <c r="B639" s="635" t="s">
        <v>1905</v>
      </c>
      <c r="C639" s="636">
        <v>7379.31</v>
      </c>
      <c r="D639" s="637" t="s">
        <v>169</v>
      </c>
    </row>
    <row r="640" spans="1:4" ht="15.75" customHeight="1">
      <c r="A640" s="634" t="s">
        <v>1906</v>
      </c>
      <c r="B640" s="635" t="s">
        <v>1907</v>
      </c>
      <c r="C640" s="636">
        <v>43103.45</v>
      </c>
      <c r="D640" s="637" t="s">
        <v>169</v>
      </c>
    </row>
    <row r="641" spans="1:4" ht="15.75" customHeight="1">
      <c r="A641" s="634" t="s">
        <v>1908</v>
      </c>
      <c r="B641" s="635" t="s">
        <v>1909</v>
      </c>
      <c r="C641" s="636">
        <v>17930.83</v>
      </c>
      <c r="D641" s="637" t="s">
        <v>169</v>
      </c>
    </row>
    <row r="642" spans="1:4" ht="15.75" customHeight="1">
      <c r="A642" s="634" t="s">
        <v>1910</v>
      </c>
      <c r="B642" s="635" t="s">
        <v>1911</v>
      </c>
      <c r="C642" s="636">
        <v>21551.72</v>
      </c>
      <c r="D642" s="637" t="s">
        <v>169</v>
      </c>
    </row>
    <row r="643" spans="1:4" ht="15.75" customHeight="1">
      <c r="A643" s="634" t="s">
        <v>1912</v>
      </c>
      <c r="B643" s="635" t="s">
        <v>1913</v>
      </c>
      <c r="C643" s="636">
        <v>3012.93</v>
      </c>
      <c r="D643" s="637" t="s">
        <v>169</v>
      </c>
    </row>
    <row r="644" spans="1:4" ht="15.75" customHeight="1">
      <c r="A644" s="634" t="s">
        <v>1914</v>
      </c>
      <c r="B644" s="635" t="s">
        <v>1913</v>
      </c>
      <c r="C644" s="636">
        <v>3012.93</v>
      </c>
      <c r="D644" s="637" t="s">
        <v>169</v>
      </c>
    </row>
    <row r="645" spans="1:4" ht="15.75" customHeight="1">
      <c r="A645" s="634" t="s">
        <v>1915</v>
      </c>
      <c r="B645" s="635" t="s">
        <v>1916</v>
      </c>
      <c r="C645" s="636">
        <v>3012.93</v>
      </c>
      <c r="D645" s="637" t="s">
        <v>169</v>
      </c>
    </row>
    <row r="646" spans="1:4" ht="15.75" customHeight="1">
      <c r="A646" s="634" t="s">
        <v>1917</v>
      </c>
      <c r="B646" s="635" t="s">
        <v>725</v>
      </c>
      <c r="C646" s="636">
        <v>13658737.64</v>
      </c>
      <c r="D646" s="637" t="s">
        <v>169</v>
      </c>
    </row>
    <row r="647" spans="1:4" ht="15.75" customHeight="1">
      <c r="A647" s="630" t="s">
        <v>1918</v>
      </c>
      <c r="B647" s="631" t="s">
        <v>634</v>
      </c>
      <c r="C647" s="632">
        <f>SUM(C648:C1063)</f>
        <v>774619.4299999995</v>
      </c>
      <c r="D647" s="633" t="s">
        <v>169</v>
      </c>
    </row>
    <row r="648" spans="1:4" ht="15.75" customHeight="1">
      <c r="A648" s="634" t="s">
        <v>1919</v>
      </c>
      <c r="B648" s="635" t="s">
        <v>1920</v>
      </c>
      <c r="C648" s="636">
        <v>1377.05</v>
      </c>
      <c r="D648" s="637" t="s">
        <v>169</v>
      </c>
    </row>
    <row r="649" spans="1:4" ht="15.75" customHeight="1">
      <c r="A649" s="634" t="s">
        <v>1921</v>
      </c>
      <c r="B649" s="635" t="s">
        <v>1922</v>
      </c>
      <c r="C649" s="636">
        <v>1912.18</v>
      </c>
      <c r="D649" s="637" t="s">
        <v>169</v>
      </c>
    </row>
    <row r="650" spans="1:4" ht="15.75" customHeight="1">
      <c r="A650" s="634" t="s">
        <v>1923</v>
      </c>
      <c r="B650" s="635" t="s">
        <v>1924</v>
      </c>
      <c r="C650" s="636">
        <v>2490</v>
      </c>
      <c r="D650" s="637" t="s">
        <v>169</v>
      </c>
    </row>
    <row r="651" spans="1:4" ht="15.75" customHeight="1">
      <c r="A651" s="634" t="s">
        <v>1925</v>
      </c>
      <c r="B651" s="635" t="s">
        <v>1926</v>
      </c>
      <c r="C651" s="636">
        <v>4885</v>
      </c>
      <c r="D651" s="637" t="s">
        <v>169</v>
      </c>
    </row>
    <row r="652" spans="1:4" ht="15.75" customHeight="1">
      <c r="A652" s="634" t="s">
        <v>1927</v>
      </c>
      <c r="B652" s="635" t="s">
        <v>1928</v>
      </c>
      <c r="C652" s="636">
        <v>950</v>
      </c>
      <c r="D652" s="637" t="s">
        <v>169</v>
      </c>
    </row>
    <row r="653" spans="1:4" ht="15.75" customHeight="1">
      <c r="A653" s="634" t="s">
        <v>1929</v>
      </c>
      <c r="B653" s="635" t="s">
        <v>1930</v>
      </c>
      <c r="C653" s="636">
        <v>715</v>
      </c>
      <c r="D653" s="637" t="s">
        <v>169</v>
      </c>
    </row>
    <row r="654" spans="1:4" ht="15.75" customHeight="1">
      <c r="A654" s="634" t="s">
        <v>1931</v>
      </c>
      <c r="B654" s="635" t="s">
        <v>1932</v>
      </c>
      <c r="C654" s="636">
        <v>715</v>
      </c>
      <c r="D654" s="637" t="s">
        <v>169</v>
      </c>
    </row>
    <row r="655" spans="1:4" ht="15.75" customHeight="1">
      <c r="A655" s="634" t="s">
        <v>1933</v>
      </c>
      <c r="B655" s="635" t="s">
        <v>1934</v>
      </c>
      <c r="C655" s="636">
        <v>1094.79</v>
      </c>
      <c r="D655" s="637" t="s">
        <v>169</v>
      </c>
    </row>
    <row r="656" spans="1:4" ht="15.75" customHeight="1">
      <c r="A656" s="634" t="s">
        <v>1935</v>
      </c>
      <c r="B656" s="635" t="s">
        <v>1936</v>
      </c>
      <c r="C656" s="636">
        <v>1893</v>
      </c>
      <c r="D656" s="637" t="s">
        <v>169</v>
      </c>
    </row>
    <row r="657" spans="1:4" ht="15.75" customHeight="1">
      <c r="A657" s="634" t="s">
        <v>1937</v>
      </c>
      <c r="B657" s="635" t="s">
        <v>1938</v>
      </c>
      <c r="C657" s="636">
        <v>1893</v>
      </c>
      <c r="D657" s="637" t="s">
        <v>169</v>
      </c>
    </row>
    <row r="658" spans="1:4" ht="15.75" customHeight="1">
      <c r="A658" s="634" t="s">
        <v>1939</v>
      </c>
      <c r="B658" s="635" t="s">
        <v>1940</v>
      </c>
      <c r="C658" s="636">
        <v>1893</v>
      </c>
      <c r="D658" s="637" t="s">
        <v>169</v>
      </c>
    </row>
    <row r="659" spans="1:4" ht="15.75" customHeight="1">
      <c r="A659" s="634" t="s">
        <v>1941</v>
      </c>
      <c r="B659" s="635" t="s">
        <v>1940</v>
      </c>
      <c r="C659" s="636">
        <v>1893</v>
      </c>
      <c r="D659" s="637" t="s">
        <v>169</v>
      </c>
    </row>
    <row r="660" spans="1:4" ht="15.75" customHeight="1">
      <c r="A660" s="634" t="s">
        <v>1942</v>
      </c>
      <c r="B660" s="635" t="s">
        <v>1940</v>
      </c>
      <c r="C660" s="636">
        <v>1893</v>
      </c>
      <c r="D660" s="637" t="s">
        <v>169</v>
      </c>
    </row>
    <row r="661" spans="1:4" ht="15.75" customHeight="1">
      <c r="A661" s="634" t="s">
        <v>1943</v>
      </c>
      <c r="B661" s="635" t="s">
        <v>1944</v>
      </c>
      <c r="C661" s="636">
        <v>1893</v>
      </c>
      <c r="D661" s="637" t="s">
        <v>169</v>
      </c>
    </row>
    <row r="662" spans="1:4" ht="15.75" customHeight="1">
      <c r="A662" s="634" t="s">
        <v>1945</v>
      </c>
      <c r="B662" s="635" t="s">
        <v>1946</v>
      </c>
      <c r="C662" s="636">
        <v>1893</v>
      </c>
      <c r="D662" s="637" t="s">
        <v>169</v>
      </c>
    </row>
    <row r="663" spans="1:4" ht="15.75" customHeight="1">
      <c r="A663" s="634" t="s">
        <v>1947</v>
      </c>
      <c r="B663" s="635" t="s">
        <v>1944</v>
      </c>
      <c r="C663" s="636">
        <v>1893</v>
      </c>
      <c r="D663" s="637" t="s">
        <v>169</v>
      </c>
    </row>
    <row r="664" spans="1:4" ht="15.75" customHeight="1">
      <c r="A664" s="634" t="s">
        <v>1948</v>
      </c>
      <c r="B664" s="635" t="s">
        <v>1944</v>
      </c>
      <c r="C664" s="636">
        <v>1893</v>
      </c>
      <c r="D664" s="637" t="s">
        <v>169</v>
      </c>
    </row>
    <row r="665" spans="1:4" ht="15.75" customHeight="1">
      <c r="A665" s="634" t="s">
        <v>1949</v>
      </c>
      <c r="B665" s="635" t="s">
        <v>1950</v>
      </c>
      <c r="C665" s="636">
        <v>1893</v>
      </c>
      <c r="D665" s="637" t="s">
        <v>169</v>
      </c>
    </row>
    <row r="666" spans="1:4" ht="15.75" customHeight="1">
      <c r="A666" s="634" t="s">
        <v>1951</v>
      </c>
      <c r="B666" s="635" t="s">
        <v>1944</v>
      </c>
      <c r="C666" s="636">
        <v>1893</v>
      </c>
      <c r="D666" s="637" t="s">
        <v>169</v>
      </c>
    </row>
    <row r="667" spans="1:4" ht="15.75" customHeight="1">
      <c r="A667" s="634" t="s">
        <v>1952</v>
      </c>
      <c r="B667" s="635" t="s">
        <v>1950</v>
      </c>
      <c r="C667" s="636">
        <v>1893</v>
      </c>
      <c r="D667" s="637" t="s">
        <v>169</v>
      </c>
    </row>
    <row r="668" spans="1:4" ht="15.75" customHeight="1">
      <c r="A668" s="634" t="s">
        <v>1953</v>
      </c>
      <c r="B668" s="635" t="s">
        <v>1950</v>
      </c>
      <c r="C668" s="636">
        <v>1893</v>
      </c>
      <c r="D668" s="637" t="s">
        <v>169</v>
      </c>
    </row>
    <row r="669" spans="1:4" ht="15.75" customHeight="1">
      <c r="A669" s="634" t="s">
        <v>1954</v>
      </c>
      <c r="B669" s="635" t="s">
        <v>1955</v>
      </c>
      <c r="C669" s="636">
        <v>520</v>
      </c>
      <c r="D669" s="637" t="s">
        <v>169</v>
      </c>
    </row>
    <row r="670" spans="1:4" ht="15.75" customHeight="1">
      <c r="A670" s="634" t="s">
        <v>1956</v>
      </c>
      <c r="B670" s="635" t="s">
        <v>1955</v>
      </c>
      <c r="C670" s="636">
        <v>520</v>
      </c>
      <c r="D670" s="637" t="s">
        <v>169</v>
      </c>
    </row>
    <row r="671" spans="1:4" ht="15.75" customHeight="1">
      <c r="A671" s="634" t="s">
        <v>1957</v>
      </c>
      <c r="B671" s="635" t="s">
        <v>1955</v>
      </c>
      <c r="C671" s="636">
        <v>520</v>
      </c>
      <c r="D671" s="637" t="s">
        <v>169</v>
      </c>
    </row>
    <row r="672" spans="1:4" ht="15.75" customHeight="1">
      <c r="A672" s="634" t="s">
        <v>1958</v>
      </c>
      <c r="B672" s="635" t="s">
        <v>1959</v>
      </c>
      <c r="C672" s="636">
        <v>520</v>
      </c>
      <c r="D672" s="637" t="s">
        <v>169</v>
      </c>
    </row>
    <row r="673" spans="1:4" ht="15.75" customHeight="1">
      <c r="A673" s="634" t="s">
        <v>1960</v>
      </c>
      <c r="B673" s="635" t="s">
        <v>1961</v>
      </c>
      <c r="C673" s="636">
        <v>520</v>
      </c>
      <c r="D673" s="637" t="s">
        <v>169</v>
      </c>
    </row>
    <row r="674" spans="1:4" ht="15.75" customHeight="1">
      <c r="A674" s="634" t="s">
        <v>1962</v>
      </c>
      <c r="B674" s="635" t="s">
        <v>1955</v>
      </c>
      <c r="C674" s="636">
        <v>520</v>
      </c>
      <c r="D674" s="637" t="s">
        <v>169</v>
      </c>
    </row>
    <row r="675" spans="1:4" ht="15.75" customHeight="1">
      <c r="A675" s="634" t="s">
        <v>1963</v>
      </c>
      <c r="B675" s="635" t="s">
        <v>1964</v>
      </c>
      <c r="C675" s="636">
        <v>520</v>
      </c>
      <c r="D675" s="637" t="s">
        <v>169</v>
      </c>
    </row>
    <row r="676" spans="1:4" ht="15.75" customHeight="1">
      <c r="A676" s="634" t="s">
        <v>1965</v>
      </c>
      <c r="B676" s="635" t="s">
        <v>1955</v>
      </c>
      <c r="C676" s="636">
        <v>520</v>
      </c>
      <c r="D676" s="637" t="s">
        <v>169</v>
      </c>
    </row>
    <row r="677" spans="1:4" ht="15.75" customHeight="1">
      <c r="A677" s="634" t="s">
        <v>1966</v>
      </c>
      <c r="B677" s="635" t="s">
        <v>1955</v>
      </c>
      <c r="C677" s="636">
        <v>520</v>
      </c>
      <c r="D677" s="637" t="s">
        <v>169</v>
      </c>
    </row>
    <row r="678" spans="1:4" ht="15.75" customHeight="1">
      <c r="A678" s="634" t="s">
        <v>1967</v>
      </c>
      <c r="B678" s="635" t="s">
        <v>1955</v>
      </c>
      <c r="C678" s="636">
        <v>520</v>
      </c>
      <c r="D678" s="637" t="s">
        <v>169</v>
      </c>
    </row>
    <row r="679" spans="1:4" ht="15.75" customHeight="1">
      <c r="A679" s="634" t="s">
        <v>1968</v>
      </c>
      <c r="B679" s="635" t="s">
        <v>1955</v>
      </c>
      <c r="C679" s="636">
        <v>520</v>
      </c>
      <c r="D679" s="637" t="s">
        <v>169</v>
      </c>
    </row>
    <row r="680" spans="1:4" ht="15.75" customHeight="1">
      <c r="A680" s="634" t="s">
        <v>1969</v>
      </c>
      <c r="B680" s="635" t="s">
        <v>1970</v>
      </c>
      <c r="C680" s="636">
        <v>3116</v>
      </c>
      <c r="D680" s="637" t="s">
        <v>169</v>
      </c>
    </row>
    <row r="681" spans="1:4" ht="15.75" customHeight="1">
      <c r="A681" s="634" t="s">
        <v>1971</v>
      </c>
      <c r="B681" s="635" t="s">
        <v>1970</v>
      </c>
      <c r="C681" s="636">
        <v>3116</v>
      </c>
      <c r="D681" s="637" t="s">
        <v>169</v>
      </c>
    </row>
    <row r="682" spans="1:4" ht="15.75" customHeight="1">
      <c r="A682" s="634" t="s">
        <v>1972</v>
      </c>
      <c r="B682" s="635" t="s">
        <v>1970</v>
      </c>
      <c r="C682" s="636">
        <v>3116</v>
      </c>
      <c r="D682" s="637" t="s">
        <v>169</v>
      </c>
    </row>
    <row r="683" spans="1:4" ht="15.75" customHeight="1">
      <c r="A683" s="634" t="s">
        <v>1973</v>
      </c>
      <c r="B683" s="635" t="s">
        <v>1970</v>
      </c>
      <c r="C683" s="636">
        <v>3116</v>
      </c>
      <c r="D683" s="637" t="s">
        <v>169</v>
      </c>
    </row>
    <row r="684" spans="1:4" ht="15.75" customHeight="1">
      <c r="A684" s="634" t="s">
        <v>1974</v>
      </c>
      <c r="B684" s="635" t="s">
        <v>1970</v>
      </c>
      <c r="C684" s="636">
        <v>3116</v>
      </c>
      <c r="D684" s="637" t="s">
        <v>169</v>
      </c>
    </row>
    <row r="685" spans="1:4" ht="15.75" customHeight="1">
      <c r="A685" s="634" t="s">
        <v>1975</v>
      </c>
      <c r="B685" s="635" t="s">
        <v>1976</v>
      </c>
      <c r="C685" s="636">
        <v>3116</v>
      </c>
      <c r="D685" s="637" t="s">
        <v>169</v>
      </c>
    </row>
    <row r="686" spans="1:4" ht="15.75" customHeight="1">
      <c r="A686" s="634" t="s">
        <v>1977</v>
      </c>
      <c r="B686" s="635" t="s">
        <v>1970</v>
      </c>
      <c r="C686" s="636">
        <v>3116</v>
      </c>
      <c r="D686" s="637" t="s">
        <v>169</v>
      </c>
    </row>
    <row r="687" spans="1:4" ht="15.75" customHeight="1">
      <c r="A687" s="634" t="s">
        <v>1978</v>
      </c>
      <c r="B687" s="635" t="s">
        <v>1970</v>
      </c>
      <c r="C687" s="636">
        <v>3116</v>
      </c>
      <c r="D687" s="637" t="s">
        <v>169</v>
      </c>
    </row>
    <row r="688" spans="1:4" ht="15.75" customHeight="1">
      <c r="A688" s="634" t="s">
        <v>1979</v>
      </c>
      <c r="B688" s="635" t="s">
        <v>1976</v>
      </c>
      <c r="C688" s="636">
        <v>3116</v>
      </c>
      <c r="D688" s="637" t="s">
        <v>169</v>
      </c>
    </row>
    <row r="689" spans="1:4" ht="15.75" customHeight="1">
      <c r="A689" s="634" t="s">
        <v>1980</v>
      </c>
      <c r="B689" s="635" t="s">
        <v>1970</v>
      </c>
      <c r="C689" s="636">
        <v>3116</v>
      </c>
      <c r="D689" s="637" t="s">
        <v>169</v>
      </c>
    </row>
    <row r="690" spans="1:4" ht="15.75" customHeight="1">
      <c r="A690" s="634" t="s">
        <v>1981</v>
      </c>
      <c r="B690" s="635" t="s">
        <v>1970</v>
      </c>
      <c r="C690" s="636">
        <v>3116</v>
      </c>
      <c r="D690" s="637" t="s">
        <v>169</v>
      </c>
    </row>
    <row r="691" spans="1:4" ht="15.75" customHeight="1">
      <c r="A691" s="634" t="s">
        <v>1982</v>
      </c>
      <c r="B691" s="635" t="s">
        <v>1970</v>
      </c>
      <c r="C691" s="636">
        <v>3116</v>
      </c>
      <c r="D691" s="637" t="s">
        <v>169</v>
      </c>
    </row>
    <row r="692" spans="1:4" ht="15.75" customHeight="1">
      <c r="A692" s="634" t="s">
        <v>1983</v>
      </c>
      <c r="B692" s="635" t="s">
        <v>1970</v>
      </c>
      <c r="C692" s="636">
        <v>3116</v>
      </c>
      <c r="D692" s="637" t="s">
        <v>169</v>
      </c>
    </row>
    <row r="693" spans="1:4" ht="15.75" customHeight="1">
      <c r="A693" s="634" t="s">
        <v>1984</v>
      </c>
      <c r="B693" s="635" t="s">
        <v>1970</v>
      </c>
      <c r="C693" s="636">
        <v>3116</v>
      </c>
      <c r="D693" s="637" t="s">
        <v>169</v>
      </c>
    </row>
    <row r="694" spans="1:4" ht="15.75" customHeight="1">
      <c r="A694" s="634" t="s">
        <v>1985</v>
      </c>
      <c r="B694" s="635" t="s">
        <v>1986</v>
      </c>
      <c r="C694" s="636">
        <v>8870</v>
      </c>
      <c r="D694" s="637" t="s">
        <v>169</v>
      </c>
    </row>
    <row r="695" spans="1:4" ht="15.75" customHeight="1">
      <c r="A695" s="634" t="s">
        <v>1987</v>
      </c>
      <c r="B695" s="635" t="s">
        <v>1988</v>
      </c>
      <c r="C695" s="636">
        <v>5407</v>
      </c>
      <c r="D695" s="637" t="s">
        <v>169</v>
      </c>
    </row>
    <row r="696" spans="1:4" ht="15.75" customHeight="1">
      <c r="A696" s="634" t="s">
        <v>1989</v>
      </c>
      <c r="B696" s="635" t="s">
        <v>1988</v>
      </c>
      <c r="C696" s="636">
        <v>6961</v>
      </c>
      <c r="D696" s="637" t="s">
        <v>169</v>
      </c>
    </row>
    <row r="697" spans="1:4" ht="15.75" customHeight="1">
      <c r="A697" s="634" t="s">
        <v>1990</v>
      </c>
      <c r="B697" s="635" t="s">
        <v>1991</v>
      </c>
      <c r="C697" s="636">
        <v>1043</v>
      </c>
      <c r="D697" s="637" t="s">
        <v>169</v>
      </c>
    </row>
    <row r="698" spans="1:4" ht="15.75" customHeight="1">
      <c r="A698" s="634" t="s">
        <v>1992</v>
      </c>
      <c r="B698" s="635" t="s">
        <v>1991</v>
      </c>
      <c r="C698" s="636">
        <v>2286</v>
      </c>
      <c r="D698" s="637" t="s">
        <v>169</v>
      </c>
    </row>
    <row r="699" spans="1:4" ht="15.75" customHeight="1">
      <c r="A699" s="634" t="s">
        <v>1993</v>
      </c>
      <c r="B699" s="635" t="s">
        <v>1994</v>
      </c>
      <c r="C699" s="636">
        <v>1709</v>
      </c>
      <c r="D699" s="637" t="s">
        <v>169</v>
      </c>
    </row>
    <row r="700" spans="1:4" ht="15.75" customHeight="1">
      <c r="A700" s="634" t="s">
        <v>1995</v>
      </c>
      <c r="B700" s="635" t="s">
        <v>1996</v>
      </c>
      <c r="C700" s="636">
        <v>1800</v>
      </c>
      <c r="D700" s="637" t="s">
        <v>169</v>
      </c>
    </row>
    <row r="701" spans="1:4" ht="15.75" customHeight="1">
      <c r="A701" s="634" t="s">
        <v>1997</v>
      </c>
      <c r="B701" s="635" t="s">
        <v>1998</v>
      </c>
      <c r="C701" s="636">
        <v>2312</v>
      </c>
      <c r="D701" s="637" t="s">
        <v>169</v>
      </c>
    </row>
    <row r="702" spans="1:4" ht="15.75" customHeight="1">
      <c r="A702" s="634" t="s">
        <v>1999</v>
      </c>
      <c r="B702" s="635" t="s">
        <v>2000</v>
      </c>
      <c r="C702" s="636">
        <v>1251</v>
      </c>
      <c r="D702" s="637" t="s">
        <v>169</v>
      </c>
    </row>
    <row r="703" spans="1:4" ht="15.75" customHeight="1">
      <c r="A703" s="634" t="s">
        <v>2001</v>
      </c>
      <c r="B703" s="635" t="s">
        <v>2002</v>
      </c>
      <c r="C703" s="636">
        <v>1350</v>
      </c>
      <c r="D703" s="637" t="s">
        <v>169</v>
      </c>
    </row>
    <row r="704" spans="1:4" ht="15.75" customHeight="1">
      <c r="A704" s="634" t="s">
        <v>2003</v>
      </c>
      <c r="B704" s="635" t="s">
        <v>2004</v>
      </c>
      <c r="C704" s="636">
        <v>1800</v>
      </c>
      <c r="D704" s="637" t="s">
        <v>169</v>
      </c>
    </row>
    <row r="705" spans="1:4" ht="15.75" customHeight="1">
      <c r="A705" s="634" t="s">
        <v>2005</v>
      </c>
      <c r="B705" s="635" t="s">
        <v>1996</v>
      </c>
      <c r="C705" s="636">
        <v>2478</v>
      </c>
      <c r="D705" s="637" t="s">
        <v>169</v>
      </c>
    </row>
    <row r="706" spans="1:4" ht="15.75" customHeight="1">
      <c r="A706" s="634" t="s">
        <v>2006</v>
      </c>
      <c r="B706" s="635" t="s">
        <v>1996</v>
      </c>
      <c r="C706" s="636">
        <v>2400</v>
      </c>
      <c r="D706" s="637" t="s">
        <v>169</v>
      </c>
    </row>
    <row r="707" spans="1:4" ht="15.75" customHeight="1">
      <c r="A707" s="634" t="s">
        <v>2007</v>
      </c>
      <c r="B707" s="635" t="s">
        <v>2008</v>
      </c>
      <c r="C707" s="636">
        <v>2200</v>
      </c>
      <c r="D707" s="637" t="s">
        <v>169</v>
      </c>
    </row>
    <row r="708" spans="1:4" ht="15.75" customHeight="1">
      <c r="A708" s="634" t="s">
        <v>2009</v>
      </c>
      <c r="B708" s="635" t="s">
        <v>2000</v>
      </c>
      <c r="C708" s="636">
        <v>4160</v>
      </c>
      <c r="D708" s="637" t="s">
        <v>169</v>
      </c>
    </row>
    <row r="709" spans="1:4" ht="15.75" customHeight="1">
      <c r="A709" s="634" t="s">
        <v>2010</v>
      </c>
      <c r="B709" s="635" t="s">
        <v>2011</v>
      </c>
      <c r="C709" s="636">
        <v>1770</v>
      </c>
      <c r="D709" s="637" t="s">
        <v>169</v>
      </c>
    </row>
    <row r="710" spans="1:4" ht="15.75" customHeight="1">
      <c r="A710" s="634" t="s">
        <v>2012</v>
      </c>
      <c r="B710" s="635" t="s">
        <v>2013</v>
      </c>
      <c r="C710" s="636">
        <v>2762</v>
      </c>
      <c r="D710" s="637" t="s">
        <v>169</v>
      </c>
    </row>
    <row r="711" spans="1:4" ht="15.75" customHeight="1">
      <c r="A711" s="634" t="s">
        <v>2014</v>
      </c>
      <c r="B711" s="635" t="s">
        <v>2015</v>
      </c>
      <c r="C711" s="636">
        <v>1564</v>
      </c>
      <c r="D711" s="637" t="s">
        <v>169</v>
      </c>
    </row>
    <row r="712" spans="1:4" ht="15.75" customHeight="1">
      <c r="A712" s="634" t="s">
        <v>2016</v>
      </c>
      <c r="B712" s="635" t="s">
        <v>2017</v>
      </c>
      <c r="C712" s="636">
        <v>6250</v>
      </c>
      <c r="D712" s="637" t="s">
        <v>169</v>
      </c>
    </row>
    <row r="713" spans="1:4" ht="15.75" customHeight="1">
      <c r="A713" s="634" t="s">
        <v>2018</v>
      </c>
      <c r="B713" s="635" t="s">
        <v>2013</v>
      </c>
      <c r="C713" s="636">
        <v>1248</v>
      </c>
      <c r="D713" s="637" t="s">
        <v>169</v>
      </c>
    </row>
    <row r="714" spans="1:4" ht="15.75" customHeight="1">
      <c r="A714" s="634" t="s">
        <v>2019</v>
      </c>
      <c r="B714" s="635" t="s">
        <v>2020</v>
      </c>
      <c r="C714" s="636">
        <v>2425</v>
      </c>
      <c r="D714" s="637" t="s">
        <v>169</v>
      </c>
    </row>
    <row r="715" spans="1:4" ht="15.75" customHeight="1">
      <c r="A715" s="634" t="s">
        <v>2021</v>
      </c>
      <c r="B715" s="635" t="s">
        <v>2022</v>
      </c>
      <c r="C715" s="636">
        <v>2397</v>
      </c>
      <c r="D715" s="637" t="s">
        <v>169</v>
      </c>
    </row>
    <row r="716" spans="1:4" ht="15.75" customHeight="1">
      <c r="A716" s="634" t="s">
        <v>2023</v>
      </c>
      <c r="B716" s="635" t="s">
        <v>2004</v>
      </c>
      <c r="C716" s="636">
        <v>1850</v>
      </c>
      <c r="D716" s="637" t="s">
        <v>169</v>
      </c>
    </row>
    <row r="717" spans="1:4" ht="15.75" customHeight="1">
      <c r="A717" s="634" t="s">
        <v>2024</v>
      </c>
      <c r="B717" s="635" t="s">
        <v>2025</v>
      </c>
      <c r="C717" s="636">
        <v>1600</v>
      </c>
      <c r="D717" s="637" t="s">
        <v>169</v>
      </c>
    </row>
    <row r="718" spans="1:4" ht="15.75" customHeight="1">
      <c r="A718" s="634" t="s">
        <v>2026</v>
      </c>
      <c r="B718" s="635" t="s">
        <v>2027</v>
      </c>
      <c r="C718" s="636">
        <v>1600</v>
      </c>
      <c r="D718" s="637" t="s">
        <v>169</v>
      </c>
    </row>
    <row r="719" spans="1:4" ht="15.75" customHeight="1">
      <c r="A719" s="634" t="s">
        <v>2028</v>
      </c>
      <c r="B719" s="635" t="s">
        <v>2029</v>
      </c>
      <c r="C719" s="636">
        <v>1745</v>
      </c>
      <c r="D719" s="637" t="s">
        <v>169</v>
      </c>
    </row>
    <row r="720" spans="1:4" ht="15.75" customHeight="1">
      <c r="A720" s="634" t="s">
        <v>2030</v>
      </c>
      <c r="B720" s="635" t="s">
        <v>2031</v>
      </c>
      <c r="C720" s="636">
        <v>3599</v>
      </c>
      <c r="D720" s="637" t="s">
        <v>169</v>
      </c>
    </row>
    <row r="721" spans="1:4" ht="15.75" customHeight="1">
      <c r="A721" s="634" t="s">
        <v>2032</v>
      </c>
      <c r="B721" s="635" t="s">
        <v>2033</v>
      </c>
      <c r="C721" s="636">
        <v>2500</v>
      </c>
      <c r="D721" s="637" t="s">
        <v>169</v>
      </c>
    </row>
    <row r="722" spans="1:4" ht="15.75" customHeight="1">
      <c r="A722" s="634" t="s">
        <v>2034</v>
      </c>
      <c r="B722" s="635" t="s">
        <v>2035</v>
      </c>
      <c r="C722" s="636">
        <v>3500</v>
      </c>
      <c r="D722" s="637" t="s">
        <v>169</v>
      </c>
    </row>
    <row r="723" spans="1:4" ht="15.75" customHeight="1">
      <c r="A723" s="634" t="s">
        <v>2036</v>
      </c>
      <c r="B723" s="635" t="s">
        <v>2037</v>
      </c>
      <c r="C723" s="636">
        <v>1825</v>
      </c>
      <c r="D723" s="637" t="s">
        <v>169</v>
      </c>
    </row>
    <row r="724" spans="1:4" ht="15.75" customHeight="1">
      <c r="A724" s="634" t="s">
        <v>2038</v>
      </c>
      <c r="B724" s="635" t="s">
        <v>2039</v>
      </c>
      <c r="C724" s="636">
        <v>1090</v>
      </c>
      <c r="D724" s="637" t="s">
        <v>169</v>
      </c>
    </row>
    <row r="725" spans="1:4" ht="15.75" customHeight="1">
      <c r="A725" s="634" t="s">
        <v>2040</v>
      </c>
      <c r="B725" s="635" t="s">
        <v>2041</v>
      </c>
      <c r="C725" s="636">
        <v>1764</v>
      </c>
      <c r="D725" s="637" t="s">
        <v>169</v>
      </c>
    </row>
    <row r="726" spans="1:4" ht="15.75" customHeight="1">
      <c r="A726" s="634" t="s">
        <v>2042</v>
      </c>
      <c r="B726" s="635" t="s">
        <v>1996</v>
      </c>
      <c r="C726" s="636">
        <v>1260</v>
      </c>
      <c r="D726" s="637" t="s">
        <v>169</v>
      </c>
    </row>
    <row r="727" spans="1:4" ht="15.75" customHeight="1">
      <c r="A727" s="634" t="s">
        <v>2043</v>
      </c>
      <c r="B727" s="635" t="s">
        <v>2044</v>
      </c>
      <c r="C727" s="636">
        <v>1090</v>
      </c>
      <c r="D727" s="637" t="s">
        <v>169</v>
      </c>
    </row>
    <row r="728" spans="1:4" ht="15.75" customHeight="1">
      <c r="A728" s="634" t="s">
        <v>2045</v>
      </c>
      <c r="B728" s="635" t="s">
        <v>2046</v>
      </c>
      <c r="C728" s="636">
        <v>1821</v>
      </c>
      <c r="D728" s="637" t="s">
        <v>169</v>
      </c>
    </row>
    <row r="729" spans="1:4" ht="15.75" customHeight="1">
      <c r="A729" s="634" t="s">
        <v>2047</v>
      </c>
      <c r="B729" s="635" t="s">
        <v>2048</v>
      </c>
      <c r="C729" s="636">
        <v>4553</v>
      </c>
      <c r="D729" s="637" t="s">
        <v>169</v>
      </c>
    </row>
    <row r="730" spans="1:4" ht="15.75" customHeight="1">
      <c r="A730" s="634" t="s">
        <v>2049</v>
      </c>
      <c r="B730" s="635" t="s">
        <v>1652</v>
      </c>
      <c r="C730" s="636">
        <v>1921</v>
      </c>
      <c r="D730" s="637" t="s">
        <v>169</v>
      </c>
    </row>
    <row r="731" spans="1:4" ht="15.75" customHeight="1">
      <c r="A731" s="634" t="s">
        <v>2050</v>
      </c>
      <c r="B731" s="635" t="s">
        <v>2051</v>
      </c>
      <c r="C731" s="636">
        <v>3913</v>
      </c>
      <c r="D731" s="637" t="s">
        <v>169</v>
      </c>
    </row>
    <row r="732" spans="1:4" ht="15.75" customHeight="1">
      <c r="A732" s="634" t="s">
        <v>2052</v>
      </c>
      <c r="B732" s="635" t="s">
        <v>2053</v>
      </c>
      <c r="C732" s="636">
        <v>4696</v>
      </c>
      <c r="D732" s="637" t="s">
        <v>169</v>
      </c>
    </row>
    <row r="733" spans="1:4" ht="15.75" customHeight="1">
      <c r="A733" s="634" t="s">
        <v>2054</v>
      </c>
      <c r="B733" s="635" t="s">
        <v>2055</v>
      </c>
      <c r="C733" s="636">
        <v>3500</v>
      </c>
      <c r="D733" s="637" t="s">
        <v>169</v>
      </c>
    </row>
    <row r="734" spans="1:4" ht="15.75" customHeight="1">
      <c r="A734" s="634" t="s">
        <v>2056</v>
      </c>
      <c r="B734" s="635" t="s">
        <v>2057</v>
      </c>
      <c r="C734" s="636">
        <v>1738</v>
      </c>
      <c r="D734" s="637" t="s">
        <v>169</v>
      </c>
    </row>
    <row r="735" spans="1:4" ht="15.75" customHeight="1">
      <c r="A735" s="634" t="s">
        <v>2058</v>
      </c>
      <c r="B735" s="635" t="s">
        <v>2059</v>
      </c>
      <c r="C735" s="636">
        <v>2435</v>
      </c>
      <c r="D735" s="637" t="s">
        <v>169</v>
      </c>
    </row>
    <row r="736" spans="1:4" ht="15.75" customHeight="1">
      <c r="A736" s="634" t="s">
        <v>2060</v>
      </c>
      <c r="B736" s="635" t="s">
        <v>2061</v>
      </c>
      <c r="C736" s="636">
        <v>2435</v>
      </c>
      <c r="D736" s="637" t="s">
        <v>169</v>
      </c>
    </row>
    <row r="737" spans="1:4" ht="15.75" customHeight="1">
      <c r="A737" s="634" t="s">
        <v>2062</v>
      </c>
      <c r="B737" s="635" t="s">
        <v>1991</v>
      </c>
      <c r="C737" s="636">
        <v>1017</v>
      </c>
      <c r="D737" s="637" t="s">
        <v>169</v>
      </c>
    </row>
    <row r="738" spans="1:4" ht="15.75" customHeight="1">
      <c r="A738" s="634" t="s">
        <v>2063</v>
      </c>
      <c r="B738" s="635" t="s">
        <v>1991</v>
      </c>
      <c r="C738" s="636">
        <v>1130</v>
      </c>
      <c r="D738" s="637" t="s">
        <v>169</v>
      </c>
    </row>
    <row r="739" spans="1:4" ht="15.75" customHeight="1">
      <c r="A739" s="634" t="s">
        <v>2064</v>
      </c>
      <c r="B739" s="635" t="s">
        <v>2065</v>
      </c>
      <c r="C739" s="636">
        <v>1999</v>
      </c>
      <c r="D739" s="637" t="s">
        <v>169</v>
      </c>
    </row>
    <row r="740" spans="1:4" ht="15.75" customHeight="1">
      <c r="A740" s="634" t="s">
        <v>2066</v>
      </c>
      <c r="B740" s="635" t="s">
        <v>2067</v>
      </c>
      <c r="C740" s="636">
        <v>1130</v>
      </c>
      <c r="D740" s="637" t="s">
        <v>169</v>
      </c>
    </row>
    <row r="741" spans="1:4" ht="15.75" customHeight="1">
      <c r="A741" s="634" t="s">
        <v>2068</v>
      </c>
      <c r="B741" s="635" t="s">
        <v>2027</v>
      </c>
      <c r="C741" s="636">
        <v>1828</v>
      </c>
      <c r="D741" s="637" t="s">
        <v>169</v>
      </c>
    </row>
    <row r="742" spans="1:4" ht="15.75" customHeight="1">
      <c r="A742" s="634" t="s">
        <v>2069</v>
      </c>
      <c r="B742" s="635" t="s">
        <v>2070</v>
      </c>
      <c r="C742" s="636">
        <v>1260</v>
      </c>
      <c r="D742" s="637" t="s">
        <v>169</v>
      </c>
    </row>
    <row r="743" spans="1:4" ht="15.75" customHeight="1">
      <c r="A743" s="634" t="s">
        <v>2071</v>
      </c>
      <c r="B743" s="635" t="s">
        <v>2072</v>
      </c>
      <c r="C743" s="636">
        <v>1995</v>
      </c>
      <c r="D743" s="637" t="s">
        <v>169</v>
      </c>
    </row>
    <row r="744" spans="1:4" ht="15.75" customHeight="1">
      <c r="A744" s="634" t="s">
        <v>2073</v>
      </c>
      <c r="B744" s="635" t="s">
        <v>2074</v>
      </c>
      <c r="C744" s="636">
        <v>1268.7</v>
      </c>
      <c r="D744" s="637" t="s">
        <v>169</v>
      </c>
    </row>
    <row r="745" spans="1:4" ht="15.75" customHeight="1">
      <c r="A745" s="634" t="s">
        <v>2075</v>
      </c>
      <c r="B745" s="635" t="s">
        <v>2076</v>
      </c>
      <c r="C745" s="636">
        <v>1564.35</v>
      </c>
      <c r="D745" s="637" t="s">
        <v>169</v>
      </c>
    </row>
    <row r="746" spans="1:4" ht="15.75" customHeight="1">
      <c r="A746" s="634" t="s">
        <v>2077</v>
      </c>
      <c r="B746" s="635" t="s">
        <v>1970</v>
      </c>
      <c r="C746" s="636">
        <v>3116</v>
      </c>
      <c r="D746" s="637" t="s">
        <v>169</v>
      </c>
    </row>
    <row r="747" spans="1:4" ht="15.75" customHeight="1">
      <c r="A747" s="634" t="s">
        <v>2078</v>
      </c>
      <c r="B747" s="635" t="s">
        <v>1970</v>
      </c>
      <c r="C747" s="636">
        <v>3116</v>
      </c>
      <c r="D747" s="637" t="s">
        <v>169</v>
      </c>
    </row>
    <row r="748" spans="1:4" ht="15.75" customHeight="1">
      <c r="A748" s="634" t="s">
        <v>2079</v>
      </c>
      <c r="B748" s="635" t="s">
        <v>2080</v>
      </c>
      <c r="C748" s="636">
        <v>3116</v>
      </c>
      <c r="D748" s="637" t="s">
        <v>169</v>
      </c>
    </row>
    <row r="749" spans="1:4" ht="15.75" customHeight="1">
      <c r="A749" s="634" t="s">
        <v>2081</v>
      </c>
      <c r="B749" s="635" t="s">
        <v>2080</v>
      </c>
      <c r="C749" s="636">
        <v>3116</v>
      </c>
      <c r="D749" s="637" t="s">
        <v>169</v>
      </c>
    </row>
    <row r="750" spans="1:4" ht="15.75" customHeight="1">
      <c r="A750" s="634" t="s">
        <v>2082</v>
      </c>
      <c r="B750" s="635" t="s">
        <v>2080</v>
      </c>
      <c r="C750" s="636">
        <v>3116</v>
      </c>
      <c r="D750" s="637" t="s">
        <v>169</v>
      </c>
    </row>
    <row r="751" spans="1:4" ht="15.75" customHeight="1">
      <c r="A751" s="634" t="s">
        <v>2083</v>
      </c>
      <c r="B751" s="635" t="s">
        <v>2084</v>
      </c>
      <c r="C751" s="636">
        <v>175</v>
      </c>
      <c r="D751" s="637" t="s">
        <v>169</v>
      </c>
    </row>
    <row r="752" spans="1:4" ht="15.75" customHeight="1">
      <c r="A752" s="634" t="s">
        <v>2085</v>
      </c>
      <c r="B752" s="635" t="s">
        <v>2084</v>
      </c>
      <c r="C752" s="636">
        <v>175</v>
      </c>
      <c r="D752" s="637" t="s">
        <v>169</v>
      </c>
    </row>
    <row r="753" spans="1:4" ht="15.75" customHeight="1">
      <c r="A753" s="634" t="s">
        <v>2086</v>
      </c>
      <c r="B753" s="635" t="s">
        <v>2084</v>
      </c>
      <c r="C753" s="636">
        <v>175</v>
      </c>
      <c r="D753" s="637" t="s">
        <v>169</v>
      </c>
    </row>
    <row r="754" spans="1:4" ht="15.75" customHeight="1">
      <c r="A754" s="634" t="s">
        <v>2087</v>
      </c>
      <c r="B754" s="635" t="s">
        <v>2084</v>
      </c>
      <c r="C754" s="636">
        <v>175</v>
      </c>
      <c r="D754" s="637" t="s">
        <v>169</v>
      </c>
    </row>
    <row r="755" spans="1:4" ht="15.75" customHeight="1">
      <c r="A755" s="634" t="s">
        <v>2088</v>
      </c>
      <c r="B755" s="635" t="s">
        <v>2084</v>
      </c>
      <c r="C755" s="636">
        <v>175</v>
      </c>
      <c r="D755" s="637" t="s">
        <v>169</v>
      </c>
    </row>
    <row r="756" spans="1:4" ht="15.75" customHeight="1">
      <c r="A756" s="634" t="s">
        <v>2089</v>
      </c>
      <c r="B756" s="635" t="s">
        <v>2084</v>
      </c>
      <c r="C756" s="636">
        <v>175</v>
      </c>
      <c r="D756" s="637" t="s">
        <v>169</v>
      </c>
    </row>
    <row r="757" spans="1:4" ht="15.75" customHeight="1">
      <c r="A757" s="634" t="s">
        <v>2090</v>
      </c>
      <c r="B757" s="635" t="s">
        <v>2084</v>
      </c>
      <c r="C757" s="636">
        <v>175</v>
      </c>
      <c r="D757" s="637" t="s">
        <v>169</v>
      </c>
    </row>
    <row r="758" spans="1:4" ht="15.75" customHeight="1">
      <c r="A758" s="634" t="s">
        <v>2091</v>
      </c>
      <c r="B758" s="635" t="s">
        <v>2084</v>
      </c>
      <c r="C758" s="636">
        <v>175</v>
      </c>
      <c r="D758" s="637" t="s">
        <v>169</v>
      </c>
    </row>
    <row r="759" spans="1:4" ht="15.75" customHeight="1">
      <c r="A759" s="634" t="s">
        <v>2092</v>
      </c>
      <c r="B759" s="635" t="s">
        <v>2084</v>
      </c>
      <c r="C759" s="636">
        <v>175</v>
      </c>
      <c r="D759" s="637" t="s">
        <v>169</v>
      </c>
    </row>
    <row r="760" spans="1:4" ht="15.75" customHeight="1">
      <c r="A760" s="634" t="s">
        <v>2093</v>
      </c>
      <c r="B760" s="635" t="s">
        <v>2084</v>
      </c>
      <c r="C760" s="636">
        <v>175</v>
      </c>
      <c r="D760" s="637" t="s">
        <v>169</v>
      </c>
    </row>
    <row r="761" spans="1:4" ht="15.75" customHeight="1">
      <c r="A761" s="634" t="s">
        <v>2094</v>
      </c>
      <c r="B761" s="635" t="s">
        <v>2084</v>
      </c>
      <c r="C761" s="636">
        <v>175</v>
      </c>
      <c r="D761" s="637" t="s">
        <v>169</v>
      </c>
    </row>
    <row r="762" spans="1:4" ht="15.75" customHeight="1">
      <c r="A762" s="634" t="s">
        <v>2095</v>
      </c>
      <c r="B762" s="635" t="s">
        <v>2096</v>
      </c>
      <c r="C762" s="636">
        <v>2394</v>
      </c>
      <c r="D762" s="637" t="s">
        <v>169</v>
      </c>
    </row>
    <row r="763" spans="1:4" ht="15.75" customHeight="1">
      <c r="A763" s="634" t="s">
        <v>2097</v>
      </c>
      <c r="B763" s="635" t="s">
        <v>2096</v>
      </c>
      <c r="C763" s="636">
        <v>2394</v>
      </c>
      <c r="D763" s="637" t="s">
        <v>169</v>
      </c>
    </row>
    <row r="764" spans="1:4" ht="15.75" customHeight="1">
      <c r="A764" s="634" t="s">
        <v>2098</v>
      </c>
      <c r="B764" s="635" t="s">
        <v>2099</v>
      </c>
      <c r="C764" s="636">
        <v>1200</v>
      </c>
      <c r="D764" s="637" t="s">
        <v>169</v>
      </c>
    </row>
    <row r="765" spans="1:4" ht="15.75" customHeight="1">
      <c r="A765" s="634" t="s">
        <v>2100</v>
      </c>
      <c r="B765" s="635" t="s">
        <v>2101</v>
      </c>
      <c r="C765" s="636">
        <v>1200</v>
      </c>
      <c r="D765" s="637" t="s">
        <v>169</v>
      </c>
    </row>
    <row r="766" spans="1:4" ht="15.75" customHeight="1">
      <c r="A766" s="634" t="s">
        <v>2102</v>
      </c>
      <c r="B766" s="635" t="s">
        <v>2103</v>
      </c>
      <c r="C766" s="636">
        <v>2585</v>
      </c>
      <c r="D766" s="637" t="s">
        <v>169</v>
      </c>
    </row>
    <row r="767" spans="1:4" ht="15.75" customHeight="1">
      <c r="A767" s="634" t="s">
        <v>2104</v>
      </c>
      <c r="B767" s="635" t="s">
        <v>2105</v>
      </c>
      <c r="C767" s="636">
        <v>2585</v>
      </c>
      <c r="D767" s="637" t="s">
        <v>169</v>
      </c>
    </row>
    <row r="768" spans="1:4" ht="15.75" customHeight="1">
      <c r="A768" s="634" t="s">
        <v>2106</v>
      </c>
      <c r="B768" s="635" t="s">
        <v>2107</v>
      </c>
      <c r="C768" s="636">
        <v>485</v>
      </c>
      <c r="D768" s="637" t="s">
        <v>169</v>
      </c>
    </row>
    <row r="769" spans="1:4" ht="15.75" customHeight="1">
      <c r="A769" s="634" t="s">
        <v>2108</v>
      </c>
      <c r="B769" s="635" t="s">
        <v>2109</v>
      </c>
      <c r="C769" s="636">
        <v>485</v>
      </c>
      <c r="D769" s="637" t="s">
        <v>169</v>
      </c>
    </row>
    <row r="770" spans="1:4" ht="15.75" customHeight="1">
      <c r="A770" s="634" t="s">
        <v>2110</v>
      </c>
      <c r="B770" s="635" t="s">
        <v>2111</v>
      </c>
      <c r="C770" s="636">
        <v>485</v>
      </c>
      <c r="D770" s="637" t="s">
        <v>169</v>
      </c>
    </row>
    <row r="771" spans="1:4" ht="15.75" customHeight="1">
      <c r="A771" s="634" t="s">
        <v>2112</v>
      </c>
      <c r="B771" s="635" t="s">
        <v>2109</v>
      </c>
      <c r="C771" s="636">
        <v>485</v>
      </c>
      <c r="D771" s="637" t="s">
        <v>169</v>
      </c>
    </row>
    <row r="772" spans="1:4" ht="15.75" customHeight="1">
      <c r="A772" s="634" t="s">
        <v>2113</v>
      </c>
      <c r="B772" s="635" t="s">
        <v>2109</v>
      </c>
      <c r="C772" s="636">
        <v>485</v>
      </c>
      <c r="D772" s="637" t="s">
        <v>169</v>
      </c>
    </row>
    <row r="773" spans="1:4" ht="15.75" customHeight="1">
      <c r="A773" s="634" t="s">
        <v>2114</v>
      </c>
      <c r="B773" s="635" t="s">
        <v>2109</v>
      </c>
      <c r="C773" s="636">
        <v>485</v>
      </c>
      <c r="D773" s="637" t="s">
        <v>169</v>
      </c>
    </row>
    <row r="774" spans="1:4" ht="15.75" customHeight="1">
      <c r="A774" s="634" t="s">
        <v>2115</v>
      </c>
      <c r="B774" s="635" t="s">
        <v>2109</v>
      </c>
      <c r="C774" s="636">
        <v>485</v>
      </c>
      <c r="D774" s="637" t="s">
        <v>169</v>
      </c>
    </row>
    <row r="775" spans="1:4" ht="15.75" customHeight="1">
      <c r="A775" s="634" t="s">
        <v>2116</v>
      </c>
      <c r="B775" s="635" t="s">
        <v>2117</v>
      </c>
      <c r="C775" s="636">
        <v>485</v>
      </c>
      <c r="D775" s="637" t="s">
        <v>169</v>
      </c>
    </row>
    <row r="776" spans="1:4" ht="15.75" customHeight="1">
      <c r="A776" s="634" t="s">
        <v>2118</v>
      </c>
      <c r="B776" s="635" t="s">
        <v>2109</v>
      </c>
      <c r="C776" s="636">
        <v>485</v>
      </c>
      <c r="D776" s="637" t="s">
        <v>169</v>
      </c>
    </row>
    <row r="777" spans="1:4" ht="15.75" customHeight="1">
      <c r="A777" s="634" t="s">
        <v>2119</v>
      </c>
      <c r="B777" s="635" t="s">
        <v>2109</v>
      </c>
      <c r="C777" s="636">
        <v>485</v>
      </c>
      <c r="D777" s="637" t="s">
        <v>169</v>
      </c>
    </row>
    <row r="778" spans="1:4" ht="15.75" customHeight="1">
      <c r="A778" s="634" t="s">
        <v>2120</v>
      </c>
      <c r="B778" s="635" t="s">
        <v>2109</v>
      </c>
      <c r="C778" s="636">
        <v>485</v>
      </c>
      <c r="D778" s="637" t="s">
        <v>169</v>
      </c>
    </row>
    <row r="779" spans="1:4" ht="15.75" customHeight="1">
      <c r="A779" s="634" t="s">
        <v>2121</v>
      </c>
      <c r="B779" s="635" t="s">
        <v>2109</v>
      </c>
      <c r="C779" s="636">
        <v>485</v>
      </c>
      <c r="D779" s="637" t="s">
        <v>169</v>
      </c>
    </row>
    <row r="780" spans="1:4" ht="15.75" customHeight="1">
      <c r="A780" s="634" t="s">
        <v>2122</v>
      </c>
      <c r="B780" s="635" t="s">
        <v>2109</v>
      </c>
      <c r="C780" s="636">
        <v>485</v>
      </c>
      <c r="D780" s="637" t="s">
        <v>169</v>
      </c>
    </row>
    <row r="781" spans="1:4" ht="15.75" customHeight="1">
      <c r="A781" s="634" t="s">
        <v>2123</v>
      </c>
      <c r="B781" s="635" t="s">
        <v>2109</v>
      </c>
      <c r="C781" s="636">
        <v>485</v>
      </c>
      <c r="D781" s="637" t="s">
        <v>169</v>
      </c>
    </row>
    <row r="782" spans="1:4" ht="15.75" customHeight="1">
      <c r="A782" s="634" t="s">
        <v>2124</v>
      </c>
      <c r="B782" s="635" t="s">
        <v>2125</v>
      </c>
      <c r="C782" s="636">
        <v>840</v>
      </c>
      <c r="D782" s="637" t="s">
        <v>169</v>
      </c>
    </row>
    <row r="783" spans="1:4" ht="15.75" customHeight="1">
      <c r="A783" s="634" t="s">
        <v>2126</v>
      </c>
      <c r="B783" s="635" t="s">
        <v>2127</v>
      </c>
      <c r="C783" s="636">
        <v>840</v>
      </c>
      <c r="D783" s="637" t="s">
        <v>169</v>
      </c>
    </row>
    <row r="784" spans="1:4" ht="15.75" customHeight="1">
      <c r="A784" s="634" t="s">
        <v>2128</v>
      </c>
      <c r="B784" s="635" t="s">
        <v>2129</v>
      </c>
      <c r="C784" s="636">
        <v>778</v>
      </c>
      <c r="D784" s="637" t="s">
        <v>169</v>
      </c>
    </row>
    <row r="785" spans="1:4" ht="15.75" customHeight="1">
      <c r="A785" s="634" t="s">
        <v>2130</v>
      </c>
      <c r="B785" s="635" t="s">
        <v>2129</v>
      </c>
      <c r="C785" s="636">
        <v>778</v>
      </c>
      <c r="D785" s="637" t="s">
        <v>169</v>
      </c>
    </row>
    <row r="786" spans="1:4" ht="15.75" customHeight="1">
      <c r="A786" s="634" t="s">
        <v>2131</v>
      </c>
      <c r="B786" s="635" t="s">
        <v>2129</v>
      </c>
      <c r="C786" s="636">
        <v>778</v>
      </c>
      <c r="D786" s="637" t="s">
        <v>169</v>
      </c>
    </row>
    <row r="787" spans="1:4" ht="15.75" customHeight="1">
      <c r="A787" s="634" t="s">
        <v>2132</v>
      </c>
      <c r="B787" s="635" t="s">
        <v>2129</v>
      </c>
      <c r="C787" s="636">
        <v>778</v>
      </c>
      <c r="D787" s="637" t="s">
        <v>169</v>
      </c>
    </row>
    <row r="788" spans="1:4" ht="15.75" customHeight="1">
      <c r="A788" s="634" t="s">
        <v>2133</v>
      </c>
      <c r="B788" s="635" t="s">
        <v>2134</v>
      </c>
      <c r="C788" s="636">
        <v>1200</v>
      </c>
      <c r="D788" s="637" t="s">
        <v>169</v>
      </c>
    </row>
    <row r="789" spans="1:4" ht="15.75" customHeight="1">
      <c r="A789" s="634" t="s">
        <v>2135</v>
      </c>
      <c r="B789" s="635" t="s">
        <v>2136</v>
      </c>
      <c r="C789" s="636">
        <v>838</v>
      </c>
      <c r="D789" s="637" t="s">
        <v>169</v>
      </c>
    </row>
    <row r="790" spans="1:4" ht="15.75" customHeight="1">
      <c r="A790" s="634" t="s">
        <v>2137</v>
      </c>
      <c r="B790" s="635" t="s">
        <v>2136</v>
      </c>
      <c r="C790" s="636">
        <v>838</v>
      </c>
      <c r="D790" s="637" t="s">
        <v>169</v>
      </c>
    </row>
    <row r="791" spans="1:4" ht="15.75" customHeight="1">
      <c r="A791" s="634" t="s">
        <v>2138</v>
      </c>
      <c r="B791" s="635" t="s">
        <v>2136</v>
      </c>
      <c r="C791" s="636">
        <v>838</v>
      </c>
      <c r="D791" s="637" t="s">
        <v>169</v>
      </c>
    </row>
    <row r="792" spans="1:4" ht="15.75" customHeight="1">
      <c r="A792" s="634" t="s">
        <v>2139</v>
      </c>
      <c r="B792" s="635" t="s">
        <v>2140</v>
      </c>
      <c r="C792" s="636">
        <v>838</v>
      </c>
      <c r="D792" s="637" t="s">
        <v>169</v>
      </c>
    </row>
    <row r="793" spans="1:4" ht="15.75" customHeight="1">
      <c r="A793" s="634" t="s">
        <v>2141</v>
      </c>
      <c r="B793" s="635" t="s">
        <v>2140</v>
      </c>
      <c r="C793" s="636">
        <v>838</v>
      </c>
      <c r="D793" s="637" t="s">
        <v>169</v>
      </c>
    </row>
    <row r="794" spans="1:4" ht="15.75" customHeight="1">
      <c r="A794" s="634" t="s">
        <v>2142</v>
      </c>
      <c r="B794" s="635" t="s">
        <v>2140</v>
      </c>
      <c r="C794" s="636">
        <v>838</v>
      </c>
      <c r="D794" s="637" t="s">
        <v>169</v>
      </c>
    </row>
    <row r="795" spans="1:4" ht="15.75" customHeight="1">
      <c r="A795" s="634" t="s">
        <v>2143</v>
      </c>
      <c r="B795" s="635" t="s">
        <v>2140</v>
      </c>
      <c r="C795" s="636">
        <v>838</v>
      </c>
      <c r="D795" s="637" t="s">
        <v>169</v>
      </c>
    </row>
    <row r="796" spans="1:4" ht="15.75" customHeight="1">
      <c r="A796" s="634" t="s">
        <v>2144</v>
      </c>
      <c r="B796" s="635" t="s">
        <v>2140</v>
      </c>
      <c r="C796" s="636">
        <v>838</v>
      </c>
      <c r="D796" s="637" t="s">
        <v>169</v>
      </c>
    </row>
    <row r="797" spans="1:4" ht="15.75" customHeight="1">
      <c r="A797" s="634" t="s">
        <v>2145</v>
      </c>
      <c r="B797" s="635" t="s">
        <v>2140</v>
      </c>
      <c r="C797" s="636">
        <v>838</v>
      </c>
      <c r="D797" s="637" t="s">
        <v>169</v>
      </c>
    </row>
    <row r="798" spans="1:4" ht="15.75" customHeight="1">
      <c r="A798" s="634" t="s">
        <v>2146</v>
      </c>
      <c r="B798" s="635" t="s">
        <v>2147</v>
      </c>
      <c r="C798" s="636">
        <v>1131</v>
      </c>
      <c r="D798" s="637" t="s">
        <v>169</v>
      </c>
    </row>
    <row r="799" spans="1:4" ht="15.75" customHeight="1">
      <c r="A799" s="634" t="s">
        <v>2148</v>
      </c>
      <c r="B799" s="635" t="s">
        <v>2149</v>
      </c>
      <c r="C799" s="636">
        <v>1131</v>
      </c>
      <c r="D799" s="637" t="s">
        <v>169</v>
      </c>
    </row>
    <row r="800" spans="1:4" ht="15.75" customHeight="1">
      <c r="A800" s="634" t="s">
        <v>2150</v>
      </c>
      <c r="B800" s="635" t="s">
        <v>2151</v>
      </c>
      <c r="C800" s="636">
        <v>900</v>
      </c>
      <c r="D800" s="637" t="s">
        <v>169</v>
      </c>
    </row>
    <row r="801" spans="1:4" ht="15.75" customHeight="1">
      <c r="A801" s="634" t="s">
        <v>2152</v>
      </c>
      <c r="B801" s="635" t="s">
        <v>2153</v>
      </c>
      <c r="C801" s="636">
        <v>7275</v>
      </c>
      <c r="D801" s="637" t="s">
        <v>169</v>
      </c>
    </row>
    <row r="802" spans="1:4" ht="15.75" customHeight="1">
      <c r="A802" s="634" t="s">
        <v>2154</v>
      </c>
      <c r="B802" s="635" t="s">
        <v>2155</v>
      </c>
      <c r="C802" s="636">
        <v>1200</v>
      </c>
      <c r="D802" s="637" t="s">
        <v>169</v>
      </c>
    </row>
    <row r="803" spans="1:4" ht="15.75" customHeight="1">
      <c r="A803" s="634" t="s">
        <v>2156</v>
      </c>
      <c r="B803" s="635" t="s">
        <v>2157</v>
      </c>
      <c r="C803" s="636">
        <v>5500</v>
      </c>
      <c r="D803" s="637" t="s">
        <v>169</v>
      </c>
    </row>
    <row r="804" spans="1:4" ht="15.75" customHeight="1">
      <c r="A804" s="634" t="s">
        <v>2158</v>
      </c>
      <c r="B804" s="635" t="s">
        <v>2159</v>
      </c>
      <c r="C804" s="636">
        <v>5940</v>
      </c>
      <c r="D804" s="637" t="s">
        <v>169</v>
      </c>
    </row>
    <row r="805" spans="1:4" ht="15.75" customHeight="1">
      <c r="A805" s="634" t="s">
        <v>2160</v>
      </c>
      <c r="B805" s="635" t="s">
        <v>2161</v>
      </c>
      <c r="C805" s="636">
        <v>485</v>
      </c>
      <c r="D805" s="637" t="s">
        <v>169</v>
      </c>
    </row>
    <row r="806" spans="1:4" ht="15.75" customHeight="1">
      <c r="A806" s="634" t="s">
        <v>2162</v>
      </c>
      <c r="B806" s="635" t="s">
        <v>2161</v>
      </c>
      <c r="C806" s="636">
        <v>485</v>
      </c>
      <c r="D806" s="637" t="s">
        <v>169</v>
      </c>
    </row>
    <row r="807" spans="1:4" ht="15.75" customHeight="1">
      <c r="A807" s="634" t="s">
        <v>2163</v>
      </c>
      <c r="B807" s="635" t="s">
        <v>2136</v>
      </c>
      <c r="C807" s="636">
        <v>838</v>
      </c>
      <c r="D807" s="637" t="s">
        <v>169</v>
      </c>
    </row>
    <row r="808" spans="1:4" ht="15.75" customHeight="1">
      <c r="A808" s="634" t="s">
        <v>2164</v>
      </c>
      <c r="B808" s="635" t="s">
        <v>2165</v>
      </c>
      <c r="C808" s="636">
        <v>1341</v>
      </c>
      <c r="D808" s="637" t="s">
        <v>169</v>
      </c>
    </row>
    <row r="809" spans="1:4" ht="15.75" customHeight="1">
      <c r="A809" s="634" t="s">
        <v>2166</v>
      </c>
      <c r="B809" s="635" t="s">
        <v>2165</v>
      </c>
      <c r="C809" s="636">
        <v>1341</v>
      </c>
      <c r="D809" s="637" t="s">
        <v>169</v>
      </c>
    </row>
    <row r="810" spans="1:4" ht="15.75" customHeight="1">
      <c r="A810" s="634" t="s">
        <v>2167</v>
      </c>
      <c r="B810" s="635" t="s">
        <v>2168</v>
      </c>
      <c r="C810" s="636">
        <v>1200</v>
      </c>
      <c r="D810" s="637" t="s">
        <v>169</v>
      </c>
    </row>
    <row r="811" spans="1:4" ht="15.75" customHeight="1">
      <c r="A811" s="634" t="s">
        <v>2169</v>
      </c>
      <c r="B811" s="635" t="s">
        <v>2170</v>
      </c>
      <c r="C811" s="636">
        <v>2806</v>
      </c>
      <c r="D811" s="637" t="s">
        <v>169</v>
      </c>
    </row>
    <row r="812" spans="1:4" ht="15.75" customHeight="1">
      <c r="A812" s="634" t="s">
        <v>2171</v>
      </c>
      <c r="B812" s="635" t="s">
        <v>2172</v>
      </c>
      <c r="C812" s="636">
        <v>624</v>
      </c>
      <c r="D812" s="637" t="s">
        <v>169</v>
      </c>
    </row>
    <row r="813" spans="1:4" ht="15.75" customHeight="1">
      <c r="A813" s="634" t="s">
        <v>2173</v>
      </c>
      <c r="B813" s="635" t="s">
        <v>2172</v>
      </c>
      <c r="C813" s="636">
        <v>624</v>
      </c>
      <c r="D813" s="637" t="s">
        <v>169</v>
      </c>
    </row>
    <row r="814" spans="1:4" ht="15.75" customHeight="1">
      <c r="A814" s="634" t="s">
        <v>2174</v>
      </c>
      <c r="B814" s="635" t="s">
        <v>2172</v>
      </c>
      <c r="C814" s="636">
        <v>624</v>
      </c>
      <c r="D814" s="637" t="s">
        <v>169</v>
      </c>
    </row>
    <row r="815" spans="1:4" ht="15.75" customHeight="1">
      <c r="A815" s="634" t="s">
        <v>2175</v>
      </c>
      <c r="B815" s="635" t="s">
        <v>2176</v>
      </c>
      <c r="C815" s="636">
        <v>1500</v>
      </c>
      <c r="D815" s="637" t="s">
        <v>169</v>
      </c>
    </row>
    <row r="816" spans="1:4" ht="15.75" customHeight="1">
      <c r="A816" s="634" t="s">
        <v>2177</v>
      </c>
      <c r="B816" s="635" t="s">
        <v>2176</v>
      </c>
      <c r="C816" s="636">
        <v>2150</v>
      </c>
      <c r="D816" s="637" t="s">
        <v>169</v>
      </c>
    </row>
    <row r="817" spans="1:4" ht="15.75" customHeight="1">
      <c r="A817" s="634" t="s">
        <v>2178</v>
      </c>
      <c r="B817" s="635" t="s">
        <v>2179</v>
      </c>
      <c r="C817" s="636">
        <v>650</v>
      </c>
      <c r="D817" s="637" t="s">
        <v>169</v>
      </c>
    </row>
    <row r="818" spans="1:4" ht="15.75" customHeight="1">
      <c r="A818" s="634" t="s">
        <v>2180</v>
      </c>
      <c r="B818" s="635" t="s">
        <v>2181</v>
      </c>
      <c r="C818" s="636">
        <v>2150</v>
      </c>
      <c r="D818" s="637" t="s">
        <v>169</v>
      </c>
    </row>
    <row r="819" spans="1:4" ht="15.75" customHeight="1">
      <c r="A819" s="634" t="s">
        <v>2182</v>
      </c>
      <c r="B819" s="635" t="s">
        <v>2183</v>
      </c>
      <c r="C819" s="636">
        <v>1734.78</v>
      </c>
      <c r="D819" s="637" t="s">
        <v>169</v>
      </c>
    </row>
    <row r="820" spans="1:4" ht="15.75" customHeight="1">
      <c r="A820" s="634" t="s">
        <v>2184</v>
      </c>
      <c r="B820" s="635" t="s">
        <v>2185</v>
      </c>
      <c r="C820" s="636">
        <v>1239.13</v>
      </c>
      <c r="D820" s="637" t="s">
        <v>169</v>
      </c>
    </row>
    <row r="821" spans="1:4" ht="15.75" customHeight="1">
      <c r="A821" s="634" t="s">
        <v>2186</v>
      </c>
      <c r="B821" s="635" t="s">
        <v>2187</v>
      </c>
      <c r="C821" s="636">
        <v>2086.96</v>
      </c>
      <c r="D821" s="637" t="s">
        <v>169</v>
      </c>
    </row>
    <row r="822" spans="1:4" ht="15.75" customHeight="1">
      <c r="A822" s="634" t="s">
        <v>2188</v>
      </c>
      <c r="B822" s="635" t="s">
        <v>2189</v>
      </c>
      <c r="C822" s="636">
        <v>1878.26</v>
      </c>
      <c r="D822" s="637" t="s">
        <v>169</v>
      </c>
    </row>
    <row r="823" spans="1:4" ht="15.75" customHeight="1">
      <c r="A823" s="634" t="s">
        <v>2190</v>
      </c>
      <c r="B823" s="635" t="s">
        <v>2191</v>
      </c>
      <c r="C823" s="636">
        <v>1560.87</v>
      </c>
      <c r="D823" s="637" t="s">
        <v>169</v>
      </c>
    </row>
    <row r="824" spans="1:4" ht="15.75" customHeight="1">
      <c r="A824" s="634" t="s">
        <v>2192</v>
      </c>
      <c r="B824" s="635" t="s">
        <v>2193</v>
      </c>
      <c r="C824" s="636">
        <v>2608.7</v>
      </c>
      <c r="D824" s="637" t="s">
        <v>169</v>
      </c>
    </row>
    <row r="825" spans="1:4" ht="15.75" customHeight="1">
      <c r="A825" s="634" t="s">
        <v>2194</v>
      </c>
      <c r="B825" s="635" t="s">
        <v>2195</v>
      </c>
      <c r="C825" s="636">
        <v>5000</v>
      </c>
      <c r="D825" s="637" t="s">
        <v>169</v>
      </c>
    </row>
    <row r="826" spans="1:4" ht="15.75" customHeight="1">
      <c r="A826" s="634" t="s">
        <v>2196</v>
      </c>
      <c r="B826" s="635" t="s">
        <v>2197</v>
      </c>
      <c r="C826" s="636">
        <v>5000</v>
      </c>
      <c r="D826" s="637" t="s">
        <v>169</v>
      </c>
    </row>
    <row r="827" spans="1:4" ht="15.75" customHeight="1">
      <c r="A827" s="634" t="s">
        <v>2198</v>
      </c>
      <c r="B827" s="635" t="s">
        <v>2199</v>
      </c>
      <c r="C827" s="636">
        <v>5000</v>
      </c>
      <c r="D827" s="637" t="s">
        <v>169</v>
      </c>
    </row>
    <row r="828" spans="1:4" ht="15.75" customHeight="1">
      <c r="A828" s="634" t="s">
        <v>2200</v>
      </c>
      <c r="B828" s="635" t="s">
        <v>2195</v>
      </c>
      <c r="C828" s="636">
        <v>5000</v>
      </c>
      <c r="D828" s="637" t="s">
        <v>169</v>
      </c>
    </row>
    <row r="829" spans="1:4" ht="15.75" customHeight="1">
      <c r="A829" s="634" t="s">
        <v>2201</v>
      </c>
      <c r="B829" s="635" t="s">
        <v>2202</v>
      </c>
      <c r="C829" s="636">
        <v>5000</v>
      </c>
      <c r="D829" s="637" t="s">
        <v>169</v>
      </c>
    </row>
    <row r="830" spans="1:4" ht="15.75" customHeight="1">
      <c r="A830" s="634" t="s">
        <v>2203</v>
      </c>
      <c r="B830" s="635" t="s">
        <v>2204</v>
      </c>
      <c r="C830" s="636">
        <v>1200</v>
      </c>
      <c r="D830" s="637" t="s">
        <v>169</v>
      </c>
    </row>
    <row r="831" spans="1:4" ht="15.75" customHeight="1">
      <c r="A831" s="634" t="s">
        <v>2205</v>
      </c>
      <c r="B831" s="635" t="s">
        <v>2204</v>
      </c>
      <c r="C831" s="636">
        <v>1200</v>
      </c>
      <c r="D831" s="637" t="s">
        <v>169</v>
      </c>
    </row>
    <row r="832" spans="1:4" ht="15.75" customHeight="1">
      <c r="A832" s="634" t="s">
        <v>2206</v>
      </c>
      <c r="B832" s="635" t="s">
        <v>2207</v>
      </c>
      <c r="C832" s="636">
        <v>1200</v>
      </c>
      <c r="D832" s="637" t="s">
        <v>169</v>
      </c>
    </row>
    <row r="833" spans="1:4" ht="15.75" customHeight="1">
      <c r="A833" s="634" t="s">
        <v>2208</v>
      </c>
      <c r="B833" s="635" t="s">
        <v>2209</v>
      </c>
      <c r="C833" s="636">
        <v>1200</v>
      </c>
      <c r="D833" s="637" t="s">
        <v>169</v>
      </c>
    </row>
    <row r="834" spans="1:4" ht="15.75" customHeight="1">
      <c r="A834" s="634" t="s">
        <v>2210</v>
      </c>
      <c r="B834" s="635" t="s">
        <v>2211</v>
      </c>
      <c r="C834" s="636">
        <v>1200</v>
      </c>
      <c r="D834" s="637" t="s">
        <v>169</v>
      </c>
    </row>
    <row r="835" spans="1:4" ht="15.75" customHeight="1">
      <c r="A835" s="634" t="s">
        <v>2212</v>
      </c>
      <c r="B835" s="635" t="s">
        <v>2204</v>
      </c>
      <c r="C835" s="636">
        <v>1200</v>
      </c>
      <c r="D835" s="637" t="s">
        <v>169</v>
      </c>
    </row>
    <row r="836" spans="1:4" ht="15.75" customHeight="1">
      <c r="A836" s="634" t="s">
        <v>2213</v>
      </c>
      <c r="B836" s="635" t="s">
        <v>2214</v>
      </c>
      <c r="C836" s="636">
        <v>1200</v>
      </c>
      <c r="D836" s="637" t="s">
        <v>169</v>
      </c>
    </row>
    <row r="837" spans="1:4" ht="15.75" customHeight="1">
      <c r="A837" s="634" t="s">
        <v>2215</v>
      </c>
      <c r="B837" s="635" t="s">
        <v>2207</v>
      </c>
      <c r="C837" s="636">
        <v>1200</v>
      </c>
      <c r="D837" s="637" t="s">
        <v>169</v>
      </c>
    </row>
    <row r="838" spans="1:4" ht="15.75" customHeight="1">
      <c r="A838" s="634" t="s">
        <v>2216</v>
      </c>
      <c r="B838" s="635" t="s">
        <v>2217</v>
      </c>
      <c r="C838" s="636">
        <v>7500</v>
      </c>
      <c r="D838" s="637" t="s">
        <v>169</v>
      </c>
    </row>
    <row r="839" spans="1:4" ht="15.75" customHeight="1">
      <c r="A839" s="634" t="s">
        <v>2218</v>
      </c>
      <c r="B839" s="635" t="s">
        <v>2219</v>
      </c>
      <c r="C839" s="636">
        <v>7500</v>
      </c>
      <c r="D839" s="637" t="s">
        <v>169</v>
      </c>
    </row>
    <row r="840" spans="1:4" ht="15.75" customHeight="1">
      <c r="A840" s="634" t="s">
        <v>2220</v>
      </c>
      <c r="B840" s="635" t="s">
        <v>2221</v>
      </c>
      <c r="C840" s="636">
        <v>2900</v>
      </c>
      <c r="D840" s="637" t="s">
        <v>169</v>
      </c>
    </row>
    <row r="841" spans="1:4" ht="15.75" customHeight="1">
      <c r="A841" s="634" t="s">
        <v>2222</v>
      </c>
      <c r="B841" s="635" t="s">
        <v>2223</v>
      </c>
      <c r="C841" s="636">
        <v>2085</v>
      </c>
      <c r="D841" s="637" t="s">
        <v>169</v>
      </c>
    </row>
    <row r="842" spans="1:4" ht="15.75" customHeight="1">
      <c r="A842" s="634" t="s">
        <v>2224</v>
      </c>
      <c r="B842" s="635" t="s">
        <v>2223</v>
      </c>
      <c r="C842" s="636">
        <v>2085</v>
      </c>
      <c r="D842" s="637" t="s">
        <v>169</v>
      </c>
    </row>
    <row r="843" spans="1:4" ht="15.75" customHeight="1">
      <c r="A843" s="634" t="s">
        <v>2225</v>
      </c>
      <c r="B843" s="635" t="s">
        <v>2226</v>
      </c>
      <c r="C843" s="636">
        <v>1799</v>
      </c>
      <c r="D843" s="637" t="s">
        <v>169</v>
      </c>
    </row>
    <row r="844" spans="1:4" ht="15.75" customHeight="1">
      <c r="A844" s="634" t="s">
        <v>2227</v>
      </c>
      <c r="B844" s="635" t="s">
        <v>2226</v>
      </c>
      <c r="C844" s="636">
        <v>1799</v>
      </c>
      <c r="D844" s="637" t="s">
        <v>169</v>
      </c>
    </row>
    <row r="845" spans="1:4" ht="15.75" customHeight="1">
      <c r="A845" s="634" t="s">
        <v>2228</v>
      </c>
      <c r="B845" s="635" t="s">
        <v>2226</v>
      </c>
      <c r="C845" s="636">
        <v>1799</v>
      </c>
      <c r="D845" s="637" t="s">
        <v>169</v>
      </c>
    </row>
    <row r="846" spans="1:4" ht="15.75" customHeight="1">
      <c r="A846" s="634" t="s">
        <v>2229</v>
      </c>
      <c r="B846" s="635" t="s">
        <v>2226</v>
      </c>
      <c r="C846" s="636">
        <v>1799</v>
      </c>
      <c r="D846" s="637" t="s">
        <v>169</v>
      </c>
    </row>
    <row r="847" spans="1:4" ht="15.75" customHeight="1">
      <c r="A847" s="634" t="s">
        <v>2230</v>
      </c>
      <c r="B847" s="635" t="s">
        <v>2231</v>
      </c>
      <c r="C847" s="636">
        <v>2550</v>
      </c>
      <c r="D847" s="637" t="s">
        <v>169</v>
      </c>
    </row>
    <row r="848" spans="1:4" ht="15.75" customHeight="1">
      <c r="A848" s="634" t="s">
        <v>2232</v>
      </c>
      <c r="B848" s="635" t="s">
        <v>2233</v>
      </c>
      <c r="C848" s="636">
        <v>7500</v>
      </c>
      <c r="D848" s="637" t="s">
        <v>169</v>
      </c>
    </row>
    <row r="849" spans="1:4" ht="15.75" customHeight="1">
      <c r="A849" s="634" t="s">
        <v>2234</v>
      </c>
      <c r="B849" s="635" t="s">
        <v>2235</v>
      </c>
      <c r="C849" s="636">
        <v>2950</v>
      </c>
      <c r="D849" s="637" t="s">
        <v>169</v>
      </c>
    </row>
    <row r="850" spans="1:4" ht="15.75" customHeight="1">
      <c r="A850" s="634" t="s">
        <v>2236</v>
      </c>
      <c r="B850" s="635" t="s">
        <v>2237</v>
      </c>
      <c r="C850" s="636">
        <v>2950</v>
      </c>
      <c r="D850" s="637" t="s">
        <v>169</v>
      </c>
    </row>
    <row r="851" spans="1:4" ht="15.75" customHeight="1">
      <c r="A851" s="634" t="s">
        <v>2238</v>
      </c>
      <c r="B851" s="635" t="s">
        <v>2237</v>
      </c>
      <c r="C851" s="636">
        <v>2950</v>
      </c>
      <c r="D851" s="637" t="s">
        <v>169</v>
      </c>
    </row>
    <row r="852" spans="1:4" ht="15.75" customHeight="1">
      <c r="A852" s="634" t="s">
        <v>2239</v>
      </c>
      <c r="B852" s="635" t="s">
        <v>2237</v>
      </c>
      <c r="C852" s="636">
        <v>2950</v>
      </c>
      <c r="D852" s="637" t="s">
        <v>169</v>
      </c>
    </row>
    <row r="853" spans="1:4" ht="15.75" customHeight="1">
      <c r="A853" s="634" t="s">
        <v>2240</v>
      </c>
      <c r="B853" s="635" t="s">
        <v>2235</v>
      </c>
      <c r="C853" s="636">
        <v>2950</v>
      </c>
      <c r="D853" s="637" t="s">
        <v>169</v>
      </c>
    </row>
    <row r="854" spans="1:4" ht="15.75" customHeight="1">
      <c r="A854" s="634" t="s">
        <v>2241</v>
      </c>
      <c r="B854" s="635" t="s">
        <v>2237</v>
      </c>
      <c r="C854" s="636">
        <v>2950</v>
      </c>
      <c r="D854" s="637" t="s">
        <v>169</v>
      </c>
    </row>
    <row r="855" spans="1:4" ht="15.75" customHeight="1">
      <c r="A855" s="634" t="s">
        <v>2242</v>
      </c>
      <c r="B855" s="635" t="s">
        <v>2237</v>
      </c>
      <c r="C855" s="636">
        <v>2950</v>
      </c>
      <c r="D855" s="637" t="s">
        <v>169</v>
      </c>
    </row>
    <row r="856" spans="1:4" ht="15.75" customHeight="1">
      <c r="A856" s="634" t="s">
        <v>2243</v>
      </c>
      <c r="B856" s="635" t="s">
        <v>2237</v>
      </c>
      <c r="C856" s="636">
        <v>2950</v>
      </c>
      <c r="D856" s="637" t="s">
        <v>169</v>
      </c>
    </row>
    <row r="857" spans="1:4" ht="15.75" customHeight="1">
      <c r="A857" s="634" t="s">
        <v>2244</v>
      </c>
      <c r="B857" s="635" t="s">
        <v>2235</v>
      </c>
      <c r="C857" s="636">
        <v>2950</v>
      </c>
      <c r="D857" s="637" t="s">
        <v>169</v>
      </c>
    </row>
    <row r="858" spans="1:4" ht="15.75" customHeight="1">
      <c r="A858" s="634" t="s">
        <v>2245</v>
      </c>
      <c r="B858" s="635" t="s">
        <v>2235</v>
      </c>
      <c r="C858" s="636">
        <v>2950</v>
      </c>
      <c r="D858" s="637" t="s">
        <v>169</v>
      </c>
    </row>
    <row r="859" spans="1:4" ht="15.75" customHeight="1">
      <c r="A859" s="634" t="s">
        <v>2246</v>
      </c>
      <c r="B859" s="635" t="s">
        <v>2231</v>
      </c>
      <c r="C859" s="636">
        <v>1800</v>
      </c>
      <c r="D859" s="637" t="s">
        <v>169</v>
      </c>
    </row>
    <row r="860" spans="1:4" ht="15.75" customHeight="1">
      <c r="A860" s="634" t="s">
        <v>2247</v>
      </c>
      <c r="B860" s="635" t="s">
        <v>2231</v>
      </c>
      <c r="C860" s="636">
        <v>1800</v>
      </c>
      <c r="D860" s="637" t="s">
        <v>169</v>
      </c>
    </row>
    <row r="861" spans="1:4" ht="15.75" customHeight="1">
      <c r="A861" s="634" t="s">
        <v>2248</v>
      </c>
      <c r="B861" s="635" t="s">
        <v>2231</v>
      </c>
      <c r="C861" s="636">
        <v>1800</v>
      </c>
      <c r="D861" s="637" t="s">
        <v>169</v>
      </c>
    </row>
    <row r="862" spans="1:4" ht="15.75" customHeight="1">
      <c r="A862" s="634" t="s">
        <v>2249</v>
      </c>
      <c r="B862" s="635" t="s">
        <v>2250</v>
      </c>
      <c r="C862" s="636">
        <v>3000</v>
      </c>
      <c r="D862" s="637" t="s">
        <v>169</v>
      </c>
    </row>
    <row r="863" spans="1:4" ht="15.75" customHeight="1">
      <c r="A863" s="634" t="s">
        <v>2251</v>
      </c>
      <c r="B863" s="635" t="s">
        <v>2252</v>
      </c>
      <c r="C863" s="636">
        <v>1750</v>
      </c>
      <c r="D863" s="637" t="s">
        <v>169</v>
      </c>
    </row>
    <row r="864" spans="1:4" ht="15.75" customHeight="1">
      <c r="A864" s="634" t="s">
        <v>2253</v>
      </c>
      <c r="B864" s="635" t="s">
        <v>2252</v>
      </c>
      <c r="C864" s="636">
        <v>1750</v>
      </c>
      <c r="D864" s="637" t="s">
        <v>169</v>
      </c>
    </row>
    <row r="865" spans="1:4" ht="15.75" customHeight="1">
      <c r="A865" s="634" t="s">
        <v>2254</v>
      </c>
      <c r="B865" s="635" t="s">
        <v>2252</v>
      </c>
      <c r="C865" s="636">
        <v>1750</v>
      </c>
      <c r="D865" s="637" t="s">
        <v>169</v>
      </c>
    </row>
    <row r="866" spans="1:4" ht="15.75" customHeight="1">
      <c r="A866" s="634" t="s">
        <v>2255</v>
      </c>
      <c r="B866" s="635" t="s">
        <v>2252</v>
      </c>
      <c r="C866" s="636">
        <v>1750</v>
      </c>
      <c r="D866" s="637" t="s">
        <v>169</v>
      </c>
    </row>
    <row r="867" spans="1:4" ht="15.75" customHeight="1">
      <c r="A867" s="634" t="s">
        <v>2256</v>
      </c>
      <c r="B867" s="635" t="s">
        <v>2252</v>
      </c>
      <c r="C867" s="636">
        <v>1750</v>
      </c>
      <c r="D867" s="637" t="s">
        <v>169</v>
      </c>
    </row>
    <row r="868" spans="1:4" ht="15.75" customHeight="1">
      <c r="A868" s="634" t="s">
        <v>2257</v>
      </c>
      <c r="B868" s="635" t="s">
        <v>2252</v>
      </c>
      <c r="C868" s="636">
        <v>1750</v>
      </c>
      <c r="D868" s="637" t="s">
        <v>169</v>
      </c>
    </row>
    <row r="869" spans="1:4" ht="15.75" customHeight="1">
      <c r="A869" s="634" t="s">
        <v>2258</v>
      </c>
      <c r="B869" s="635" t="s">
        <v>2259</v>
      </c>
      <c r="C869" s="636">
        <v>485</v>
      </c>
      <c r="D869" s="637" t="s">
        <v>169</v>
      </c>
    </row>
    <row r="870" spans="1:4" ht="15.75" customHeight="1">
      <c r="A870" s="634" t="s">
        <v>2260</v>
      </c>
      <c r="B870" s="635" t="s">
        <v>2259</v>
      </c>
      <c r="C870" s="636">
        <v>485</v>
      </c>
      <c r="D870" s="637" t="s">
        <v>169</v>
      </c>
    </row>
    <row r="871" spans="1:4" ht="15.75" customHeight="1">
      <c r="A871" s="634" t="s">
        <v>2261</v>
      </c>
      <c r="B871" s="635" t="s">
        <v>2259</v>
      </c>
      <c r="C871" s="636">
        <v>485</v>
      </c>
      <c r="D871" s="637" t="s">
        <v>169</v>
      </c>
    </row>
    <row r="872" spans="1:4" ht="15.75" customHeight="1">
      <c r="A872" s="634" t="s">
        <v>2262</v>
      </c>
      <c r="B872" s="635" t="s">
        <v>2259</v>
      </c>
      <c r="C872" s="636">
        <v>485</v>
      </c>
      <c r="D872" s="637" t="s">
        <v>169</v>
      </c>
    </row>
    <row r="873" spans="1:4" ht="15.75" customHeight="1">
      <c r="A873" s="634" t="s">
        <v>2263</v>
      </c>
      <c r="B873" s="635" t="s">
        <v>2259</v>
      </c>
      <c r="C873" s="636">
        <v>485</v>
      </c>
      <c r="D873" s="637" t="s">
        <v>169</v>
      </c>
    </row>
    <row r="874" spans="1:4" ht="15.75" customHeight="1">
      <c r="A874" s="634" t="s">
        <v>2264</v>
      </c>
      <c r="B874" s="635" t="s">
        <v>2259</v>
      </c>
      <c r="C874" s="636">
        <v>485</v>
      </c>
      <c r="D874" s="637" t="s">
        <v>169</v>
      </c>
    </row>
    <row r="875" spans="1:4" ht="15.75" customHeight="1">
      <c r="A875" s="634" t="s">
        <v>2265</v>
      </c>
      <c r="B875" s="635" t="s">
        <v>2259</v>
      </c>
      <c r="C875" s="636">
        <v>485</v>
      </c>
      <c r="D875" s="637" t="s">
        <v>169</v>
      </c>
    </row>
    <row r="876" spans="1:4" ht="15.75" customHeight="1">
      <c r="A876" s="634" t="s">
        <v>2266</v>
      </c>
      <c r="B876" s="635" t="s">
        <v>2259</v>
      </c>
      <c r="C876" s="636">
        <v>485</v>
      </c>
      <c r="D876" s="637" t="s">
        <v>169</v>
      </c>
    </row>
    <row r="877" spans="1:4" ht="15.75" customHeight="1">
      <c r="A877" s="634" t="s">
        <v>2267</v>
      </c>
      <c r="B877" s="635" t="s">
        <v>2259</v>
      </c>
      <c r="C877" s="636">
        <v>485</v>
      </c>
      <c r="D877" s="637" t="s">
        <v>169</v>
      </c>
    </row>
    <row r="878" spans="1:4" ht="15.75" customHeight="1">
      <c r="A878" s="634" t="s">
        <v>2268</v>
      </c>
      <c r="B878" s="635" t="s">
        <v>2259</v>
      </c>
      <c r="C878" s="636">
        <v>485</v>
      </c>
      <c r="D878" s="637" t="s">
        <v>169</v>
      </c>
    </row>
    <row r="879" spans="1:4" ht="15.75" customHeight="1">
      <c r="A879" s="634" t="s">
        <v>2269</v>
      </c>
      <c r="B879" s="635" t="s">
        <v>2259</v>
      </c>
      <c r="C879" s="636">
        <v>485</v>
      </c>
      <c r="D879" s="637" t="s">
        <v>169</v>
      </c>
    </row>
    <row r="880" spans="1:4" ht="15.75" customHeight="1">
      <c r="A880" s="634" t="s">
        <v>2270</v>
      </c>
      <c r="B880" s="635" t="s">
        <v>2259</v>
      </c>
      <c r="C880" s="636">
        <v>485</v>
      </c>
      <c r="D880" s="637" t="s">
        <v>169</v>
      </c>
    </row>
    <row r="881" spans="1:4" ht="15.75" customHeight="1">
      <c r="A881" s="634" t="s">
        <v>2271</v>
      </c>
      <c r="B881" s="635" t="s">
        <v>2259</v>
      </c>
      <c r="C881" s="636">
        <v>485</v>
      </c>
      <c r="D881" s="637" t="s">
        <v>169</v>
      </c>
    </row>
    <row r="882" spans="1:4" ht="15.75" customHeight="1">
      <c r="A882" s="634" t="s">
        <v>2272</v>
      </c>
      <c r="B882" s="635" t="s">
        <v>2259</v>
      </c>
      <c r="C882" s="636">
        <v>485</v>
      </c>
      <c r="D882" s="637" t="s">
        <v>169</v>
      </c>
    </row>
    <row r="883" spans="1:4" ht="15.75" customHeight="1">
      <c r="A883" s="634" t="s">
        <v>2273</v>
      </c>
      <c r="B883" s="635" t="s">
        <v>2259</v>
      </c>
      <c r="C883" s="636">
        <v>485</v>
      </c>
      <c r="D883" s="637" t="s">
        <v>169</v>
      </c>
    </row>
    <row r="884" spans="1:4" ht="15.75" customHeight="1">
      <c r="A884" s="634" t="s">
        <v>2274</v>
      </c>
      <c r="B884" s="635" t="s">
        <v>2259</v>
      </c>
      <c r="C884" s="636">
        <v>485</v>
      </c>
      <c r="D884" s="637" t="s">
        <v>169</v>
      </c>
    </row>
    <row r="885" spans="1:4" ht="15.75" customHeight="1">
      <c r="A885" s="634" t="s">
        <v>2275</v>
      </c>
      <c r="B885" s="635" t="s">
        <v>2259</v>
      </c>
      <c r="C885" s="636">
        <v>485</v>
      </c>
      <c r="D885" s="637" t="s">
        <v>169</v>
      </c>
    </row>
    <row r="886" spans="1:4" ht="15.75" customHeight="1">
      <c r="A886" s="634" t="s">
        <v>2276</v>
      </c>
      <c r="B886" s="635" t="s">
        <v>2259</v>
      </c>
      <c r="C886" s="636">
        <v>485</v>
      </c>
      <c r="D886" s="637" t="s">
        <v>169</v>
      </c>
    </row>
    <row r="887" spans="1:4" ht="15.75" customHeight="1">
      <c r="A887" s="634" t="s">
        <v>2277</v>
      </c>
      <c r="B887" s="635" t="s">
        <v>2259</v>
      </c>
      <c r="C887" s="636">
        <v>485</v>
      </c>
      <c r="D887" s="637" t="s">
        <v>169</v>
      </c>
    </row>
    <row r="888" spans="1:4" ht="15.75" customHeight="1">
      <c r="A888" s="634" t="s">
        <v>2278</v>
      </c>
      <c r="B888" s="635" t="s">
        <v>2259</v>
      </c>
      <c r="C888" s="636">
        <v>485</v>
      </c>
      <c r="D888" s="637" t="s">
        <v>169</v>
      </c>
    </row>
    <row r="889" spans="1:4" ht="15.75" customHeight="1">
      <c r="A889" s="634" t="s">
        <v>2279</v>
      </c>
      <c r="B889" s="635" t="s">
        <v>2280</v>
      </c>
      <c r="C889" s="636">
        <v>20450</v>
      </c>
      <c r="D889" s="637" t="s">
        <v>169</v>
      </c>
    </row>
    <row r="890" spans="1:4" ht="15.75" customHeight="1">
      <c r="A890" s="634" t="s">
        <v>2281</v>
      </c>
      <c r="B890" s="635" t="s">
        <v>2282</v>
      </c>
      <c r="C890" s="636">
        <v>2739</v>
      </c>
      <c r="D890" s="637" t="s">
        <v>169</v>
      </c>
    </row>
    <row r="891" spans="1:4" ht="15.75" customHeight="1">
      <c r="A891" s="634" t="s">
        <v>2283</v>
      </c>
      <c r="B891" s="635" t="s">
        <v>2284</v>
      </c>
      <c r="C891" s="636">
        <v>868.69</v>
      </c>
      <c r="D891" s="637" t="s">
        <v>169</v>
      </c>
    </row>
    <row r="892" spans="1:4" ht="15.75" customHeight="1">
      <c r="A892" s="634" t="s">
        <v>2285</v>
      </c>
      <c r="B892" s="635" t="s">
        <v>2286</v>
      </c>
      <c r="C892" s="636">
        <v>1390.44</v>
      </c>
      <c r="D892" s="637" t="s">
        <v>169</v>
      </c>
    </row>
    <row r="893" spans="1:4" ht="15.75" customHeight="1">
      <c r="A893" s="634" t="s">
        <v>2287</v>
      </c>
      <c r="B893" s="635" t="s">
        <v>2288</v>
      </c>
      <c r="C893" s="636">
        <v>7095</v>
      </c>
      <c r="D893" s="637" t="s">
        <v>169</v>
      </c>
    </row>
    <row r="894" spans="1:4" ht="15.75" customHeight="1">
      <c r="A894" s="634" t="s">
        <v>2289</v>
      </c>
      <c r="B894" s="635" t="s">
        <v>2290</v>
      </c>
      <c r="C894" s="636">
        <v>1870</v>
      </c>
      <c r="D894" s="637" t="s">
        <v>169</v>
      </c>
    </row>
    <row r="895" spans="1:4" ht="15.75" customHeight="1">
      <c r="A895" s="634" t="s">
        <v>2291</v>
      </c>
      <c r="B895" s="635" t="s">
        <v>2292</v>
      </c>
      <c r="C895" s="636">
        <v>1245</v>
      </c>
      <c r="D895" s="637" t="s">
        <v>169</v>
      </c>
    </row>
    <row r="896" spans="1:4" ht="15.75" customHeight="1">
      <c r="A896" s="634" t="s">
        <v>2293</v>
      </c>
      <c r="B896" s="635" t="s">
        <v>2294</v>
      </c>
      <c r="C896" s="636">
        <v>17094</v>
      </c>
      <c r="D896" s="637" t="s">
        <v>169</v>
      </c>
    </row>
    <row r="897" spans="1:4" ht="15.75" customHeight="1">
      <c r="A897" s="634" t="s">
        <v>2295</v>
      </c>
      <c r="B897" s="635" t="s">
        <v>2296</v>
      </c>
      <c r="C897" s="636">
        <v>5000</v>
      </c>
      <c r="D897" s="637" t="s">
        <v>169</v>
      </c>
    </row>
    <row r="898" spans="1:4" ht="15.75" customHeight="1">
      <c r="A898" s="634" t="s">
        <v>2297</v>
      </c>
      <c r="B898" s="635" t="s">
        <v>2298</v>
      </c>
      <c r="C898" s="636">
        <v>4690</v>
      </c>
      <c r="D898" s="637" t="s">
        <v>169</v>
      </c>
    </row>
    <row r="899" spans="1:4" ht="15.75" customHeight="1">
      <c r="A899" s="634" t="s">
        <v>2299</v>
      </c>
      <c r="B899" s="635" t="s">
        <v>2300</v>
      </c>
      <c r="C899" s="636">
        <v>3885</v>
      </c>
      <c r="D899" s="637" t="s">
        <v>169</v>
      </c>
    </row>
    <row r="900" spans="1:4" ht="15.75" customHeight="1">
      <c r="A900" s="634" t="s">
        <v>2301</v>
      </c>
      <c r="B900" s="635" t="s">
        <v>2300</v>
      </c>
      <c r="C900" s="636">
        <v>3885</v>
      </c>
      <c r="D900" s="637" t="s">
        <v>169</v>
      </c>
    </row>
    <row r="901" spans="1:4" ht="15.75" customHeight="1">
      <c r="A901" s="634" t="s">
        <v>2302</v>
      </c>
      <c r="B901" s="635" t="s">
        <v>2300</v>
      </c>
      <c r="C901" s="636">
        <v>3885</v>
      </c>
      <c r="D901" s="637" t="s">
        <v>169</v>
      </c>
    </row>
    <row r="902" spans="1:4" ht="15.75" customHeight="1">
      <c r="A902" s="634" t="s">
        <v>2303</v>
      </c>
      <c r="B902" s="635" t="s">
        <v>2300</v>
      </c>
      <c r="C902" s="636">
        <v>3885</v>
      </c>
      <c r="D902" s="637" t="s">
        <v>169</v>
      </c>
    </row>
    <row r="903" spans="1:4" ht="15.75" customHeight="1">
      <c r="A903" s="634" t="s">
        <v>2304</v>
      </c>
      <c r="B903" s="635" t="s">
        <v>2300</v>
      </c>
      <c r="C903" s="636">
        <v>3885</v>
      </c>
      <c r="D903" s="637" t="s">
        <v>169</v>
      </c>
    </row>
    <row r="904" spans="1:4" ht="15.75" customHeight="1">
      <c r="A904" s="634" t="s">
        <v>2305</v>
      </c>
      <c r="B904" s="635" t="s">
        <v>2300</v>
      </c>
      <c r="C904" s="636">
        <v>3885</v>
      </c>
      <c r="D904" s="637" t="s">
        <v>169</v>
      </c>
    </row>
    <row r="905" spans="1:4" ht="15.75" customHeight="1">
      <c r="A905" s="634" t="s">
        <v>2306</v>
      </c>
      <c r="B905" s="635" t="s">
        <v>2300</v>
      </c>
      <c r="C905" s="636">
        <v>3885</v>
      </c>
      <c r="D905" s="637" t="s">
        <v>169</v>
      </c>
    </row>
    <row r="906" spans="1:4" ht="15.75" customHeight="1">
      <c r="A906" s="634" t="s">
        <v>2307</v>
      </c>
      <c r="B906" s="635" t="s">
        <v>2300</v>
      </c>
      <c r="C906" s="636">
        <v>3885</v>
      </c>
      <c r="D906" s="637" t="s">
        <v>169</v>
      </c>
    </row>
    <row r="907" spans="1:4" ht="15.75" customHeight="1">
      <c r="A907" s="634" t="s">
        <v>2308</v>
      </c>
      <c r="B907" s="635" t="s">
        <v>2300</v>
      </c>
      <c r="C907" s="636">
        <v>3885</v>
      </c>
      <c r="D907" s="637" t="s">
        <v>169</v>
      </c>
    </row>
    <row r="908" spans="1:4" ht="15.75" customHeight="1">
      <c r="A908" s="634" t="s">
        <v>2309</v>
      </c>
      <c r="B908" s="635" t="s">
        <v>2300</v>
      </c>
      <c r="C908" s="636">
        <v>3885</v>
      </c>
      <c r="D908" s="637" t="s">
        <v>169</v>
      </c>
    </row>
    <row r="909" spans="1:4" ht="15.75" customHeight="1">
      <c r="A909" s="634" t="s">
        <v>2310</v>
      </c>
      <c r="B909" s="635" t="s">
        <v>2300</v>
      </c>
      <c r="C909" s="636">
        <v>3885</v>
      </c>
      <c r="D909" s="637" t="s">
        <v>169</v>
      </c>
    </row>
    <row r="910" spans="1:4" ht="15.75" customHeight="1">
      <c r="A910" s="634" t="s">
        <v>2311</v>
      </c>
      <c r="B910" s="635" t="s">
        <v>2300</v>
      </c>
      <c r="C910" s="636">
        <v>3885</v>
      </c>
      <c r="D910" s="637" t="s">
        <v>169</v>
      </c>
    </row>
    <row r="911" spans="1:4" ht="15.75" customHeight="1">
      <c r="A911" s="634" t="s">
        <v>2312</v>
      </c>
      <c r="B911" s="635" t="s">
        <v>2300</v>
      </c>
      <c r="C911" s="636">
        <v>3885</v>
      </c>
      <c r="D911" s="637" t="s">
        <v>169</v>
      </c>
    </row>
    <row r="912" spans="1:4" ht="15.75" customHeight="1">
      <c r="A912" s="634" t="s">
        <v>2313</v>
      </c>
      <c r="B912" s="635" t="s">
        <v>2314</v>
      </c>
      <c r="C912" s="636">
        <v>3885</v>
      </c>
      <c r="D912" s="637" t="s">
        <v>169</v>
      </c>
    </row>
    <row r="913" spans="1:4" ht="15.75" customHeight="1">
      <c r="A913" s="634" t="s">
        <v>2315</v>
      </c>
      <c r="B913" s="635" t="s">
        <v>2314</v>
      </c>
      <c r="C913" s="636">
        <v>3885</v>
      </c>
      <c r="D913" s="637" t="s">
        <v>169</v>
      </c>
    </row>
    <row r="914" spans="1:4" ht="15.75" customHeight="1">
      <c r="A914" s="634" t="s">
        <v>2316</v>
      </c>
      <c r="B914" s="635" t="s">
        <v>2314</v>
      </c>
      <c r="C914" s="636">
        <v>3885</v>
      </c>
      <c r="D914" s="637" t="s">
        <v>169</v>
      </c>
    </row>
    <row r="915" spans="1:4" ht="15.75" customHeight="1">
      <c r="A915" s="634" t="s">
        <v>2317</v>
      </c>
      <c r="B915" s="635" t="s">
        <v>2318</v>
      </c>
      <c r="C915" s="636">
        <v>3885</v>
      </c>
      <c r="D915" s="637" t="s">
        <v>169</v>
      </c>
    </row>
    <row r="916" spans="1:4" ht="15.75" customHeight="1">
      <c r="A916" s="634" t="s">
        <v>2319</v>
      </c>
      <c r="B916" s="635" t="s">
        <v>2320</v>
      </c>
      <c r="C916" s="636">
        <v>3115</v>
      </c>
      <c r="D916" s="637" t="s">
        <v>169</v>
      </c>
    </row>
    <row r="917" spans="1:4" ht="15.75" customHeight="1">
      <c r="A917" s="634" t="s">
        <v>2321</v>
      </c>
      <c r="B917" s="635" t="s">
        <v>2322</v>
      </c>
      <c r="C917" s="636">
        <v>4690</v>
      </c>
      <c r="D917" s="637" t="s">
        <v>169</v>
      </c>
    </row>
    <row r="918" spans="1:4" ht="15.75" customHeight="1">
      <c r="A918" s="634" t="s">
        <v>2323</v>
      </c>
      <c r="B918" s="635" t="s">
        <v>2324</v>
      </c>
      <c r="C918" s="636">
        <v>2850</v>
      </c>
      <c r="D918" s="637" t="s">
        <v>169</v>
      </c>
    </row>
    <row r="919" spans="1:4" ht="15.75" customHeight="1">
      <c r="A919" s="634" t="s">
        <v>2325</v>
      </c>
      <c r="B919" s="635" t="s">
        <v>2326</v>
      </c>
      <c r="C919" s="636">
        <v>3947.9</v>
      </c>
      <c r="D919" s="637" t="s">
        <v>169</v>
      </c>
    </row>
    <row r="920" spans="1:4" ht="15.75" customHeight="1">
      <c r="A920" s="634" t="s">
        <v>2327</v>
      </c>
      <c r="B920" s="635" t="s">
        <v>2328</v>
      </c>
      <c r="C920" s="636">
        <v>1693.05</v>
      </c>
      <c r="D920" s="637" t="s">
        <v>169</v>
      </c>
    </row>
    <row r="921" spans="1:4" ht="15.75" customHeight="1">
      <c r="A921" s="634" t="s">
        <v>2329</v>
      </c>
      <c r="B921" s="635" t="s">
        <v>2330</v>
      </c>
      <c r="C921" s="636">
        <v>2700</v>
      </c>
      <c r="D921" s="637" t="s">
        <v>169</v>
      </c>
    </row>
    <row r="922" spans="1:4" ht="15.75" customHeight="1">
      <c r="A922" s="634" t="s">
        <v>2331</v>
      </c>
      <c r="B922" s="635" t="s">
        <v>2332</v>
      </c>
      <c r="C922" s="636">
        <v>1870</v>
      </c>
      <c r="D922" s="637" t="s">
        <v>169</v>
      </c>
    </row>
    <row r="923" spans="1:4" ht="15.75" customHeight="1">
      <c r="A923" s="634" t="s">
        <v>2333</v>
      </c>
      <c r="B923" s="635" t="s">
        <v>2334</v>
      </c>
      <c r="C923" s="636">
        <v>640</v>
      </c>
      <c r="D923" s="637" t="s">
        <v>169</v>
      </c>
    </row>
    <row r="924" spans="1:4" ht="15.75" customHeight="1">
      <c r="A924" s="634" t="s">
        <v>2335</v>
      </c>
      <c r="B924" s="635" t="s">
        <v>2336</v>
      </c>
      <c r="C924" s="636">
        <v>640</v>
      </c>
      <c r="D924" s="637" t="s">
        <v>169</v>
      </c>
    </row>
    <row r="925" spans="1:4" ht="15.75" customHeight="1">
      <c r="A925" s="634" t="s">
        <v>2337</v>
      </c>
      <c r="B925" s="635" t="s">
        <v>2334</v>
      </c>
      <c r="C925" s="636">
        <v>640</v>
      </c>
      <c r="D925" s="637" t="s">
        <v>169</v>
      </c>
    </row>
    <row r="926" spans="1:4" ht="15.75" customHeight="1">
      <c r="A926" s="634" t="s">
        <v>2338</v>
      </c>
      <c r="B926" s="635" t="s">
        <v>2334</v>
      </c>
      <c r="C926" s="636">
        <v>640</v>
      </c>
      <c r="D926" s="637" t="s">
        <v>169</v>
      </c>
    </row>
    <row r="927" spans="1:4" ht="15.75" customHeight="1">
      <c r="A927" s="634" t="s">
        <v>2339</v>
      </c>
      <c r="B927" s="635" t="s">
        <v>2340</v>
      </c>
      <c r="C927" s="636">
        <v>2800</v>
      </c>
      <c r="D927" s="637" t="s">
        <v>169</v>
      </c>
    </row>
    <row r="928" spans="1:4" ht="15.75" customHeight="1">
      <c r="A928" s="634" t="s">
        <v>2341</v>
      </c>
      <c r="B928" s="635" t="s">
        <v>2342</v>
      </c>
      <c r="C928" s="636">
        <v>1911.68</v>
      </c>
      <c r="D928" s="637" t="s">
        <v>169</v>
      </c>
    </row>
    <row r="929" spans="1:4" ht="15.75" customHeight="1">
      <c r="A929" s="634" t="s">
        <v>2343</v>
      </c>
      <c r="B929" s="635" t="s">
        <v>2344</v>
      </c>
      <c r="C929" s="636">
        <v>2230</v>
      </c>
      <c r="D929" s="637" t="s">
        <v>169</v>
      </c>
    </row>
    <row r="930" spans="1:4" ht="15.75" customHeight="1">
      <c r="A930" s="634" t="s">
        <v>2345</v>
      </c>
      <c r="B930" s="635" t="s">
        <v>2346</v>
      </c>
      <c r="C930" s="636">
        <v>6800</v>
      </c>
      <c r="D930" s="637" t="s">
        <v>169</v>
      </c>
    </row>
    <row r="931" spans="1:4" ht="15.75" customHeight="1">
      <c r="A931" s="634" t="s">
        <v>2347</v>
      </c>
      <c r="B931" s="635" t="s">
        <v>2348</v>
      </c>
      <c r="C931" s="636">
        <v>3150</v>
      </c>
      <c r="D931" s="637" t="s">
        <v>169</v>
      </c>
    </row>
    <row r="932" spans="1:4" ht="15.75" customHeight="1">
      <c r="A932" s="634" t="s">
        <v>2349</v>
      </c>
      <c r="B932" s="635" t="s">
        <v>2350</v>
      </c>
      <c r="C932" s="636">
        <v>3500</v>
      </c>
      <c r="D932" s="637" t="s">
        <v>169</v>
      </c>
    </row>
    <row r="933" spans="1:4" ht="15.75" customHeight="1">
      <c r="A933" s="634" t="s">
        <v>2351</v>
      </c>
      <c r="B933" s="635" t="s">
        <v>2352</v>
      </c>
      <c r="C933" s="636">
        <v>3500</v>
      </c>
      <c r="D933" s="637" t="s">
        <v>169</v>
      </c>
    </row>
    <row r="934" spans="1:4" ht="15.75" customHeight="1">
      <c r="A934" s="634" t="s">
        <v>2353</v>
      </c>
      <c r="B934" s="635" t="s">
        <v>2352</v>
      </c>
      <c r="C934" s="636">
        <v>3500</v>
      </c>
      <c r="D934" s="637" t="s">
        <v>169</v>
      </c>
    </row>
    <row r="935" spans="1:4" ht="15.75" customHeight="1">
      <c r="A935" s="634" t="s">
        <v>2354</v>
      </c>
      <c r="B935" s="635" t="s">
        <v>2355</v>
      </c>
      <c r="C935" s="636">
        <v>1255</v>
      </c>
      <c r="D935" s="637" t="s">
        <v>169</v>
      </c>
    </row>
    <row r="936" spans="1:4" ht="15.75" customHeight="1">
      <c r="A936" s="634" t="s">
        <v>2356</v>
      </c>
      <c r="B936" s="635" t="s">
        <v>2357</v>
      </c>
      <c r="C936" s="636">
        <v>4125</v>
      </c>
      <c r="D936" s="637" t="s">
        <v>169</v>
      </c>
    </row>
    <row r="937" spans="1:4" ht="15.75" customHeight="1">
      <c r="A937" s="634" t="s">
        <v>2358</v>
      </c>
      <c r="B937" s="635" t="s">
        <v>2359</v>
      </c>
      <c r="C937" s="636">
        <v>3315</v>
      </c>
      <c r="D937" s="637" t="s">
        <v>169</v>
      </c>
    </row>
    <row r="938" spans="1:4" ht="15.75" customHeight="1">
      <c r="A938" s="634" t="s">
        <v>2360</v>
      </c>
      <c r="B938" s="635" t="s">
        <v>2359</v>
      </c>
      <c r="C938" s="636">
        <v>3315</v>
      </c>
      <c r="D938" s="637" t="s">
        <v>169</v>
      </c>
    </row>
    <row r="939" spans="1:4" ht="15.75" customHeight="1">
      <c r="A939" s="634" t="s">
        <v>2361</v>
      </c>
      <c r="B939" s="635" t="s">
        <v>2362</v>
      </c>
      <c r="C939" s="636">
        <v>1250</v>
      </c>
      <c r="D939" s="637" t="s">
        <v>169</v>
      </c>
    </row>
    <row r="940" spans="1:4" ht="15.75" customHeight="1">
      <c r="A940" s="634" t="s">
        <v>2363</v>
      </c>
      <c r="B940" s="635" t="s">
        <v>2362</v>
      </c>
      <c r="C940" s="636">
        <v>1250</v>
      </c>
      <c r="D940" s="637" t="s">
        <v>169</v>
      </c>
    </row>
    <row r="941" spans="1:4" ht="15.75" customHeight="1">
      <c r="A941" s="634" t="s">
        <v>2364</v>
      </c>
      <c r="B941" s="635" t="s">
        <v>2365</v>
      </c>
      <c r="C941" s="636">
        <v>781.73</v>
      </c>
      <c r="D941" s="637" t="s">
        <v>169</v>
      </c>
    </row>
    <row r="942" spans="1:4" ht="15.75" customHeight="1">
      <c r="A942" s="634" t="s">
        <v>2366</v>
      </c>
      <c r="B942" s="635" t="s">
        <v>2367</v>
      </c>
      <c r="C942" s="636">
        <v>1777.36</v>
      </c>
      <c r="D942" s="637" t="s">
        <v>169</v>
      </c>
    </row>
    <row r="943" spans="1:4" ht="15.75" customHeight="1">
      <c r="A943" s="634" t="s">
        <v>2368</v>
      </c>
      <c r="B943" s="635" t="s">
        <v>2369</v>
      </c>
      <c r="C943" s="636">
        <v>4259.13</v>
      </c>
      <c r="D943" s="637" t="s">
        <v>169</v>
      </c>
    </row>
    <row r="944" spans="1:4" ht="15.75" customHeight="1">
      <c r="A944" s="634" t="s">
        <v>2370</v>
      </c>
      <c r="B944" s="635" t="s">
        <v>2371</v>
      </c>
      <c r="C944" s="636">
        <v>2250</v>
      </c>
      <c r="D944" s="637" t="s">
        <v>169</v>
      </c>
    </row>
    <row r="945" spans="1:4" ht="15.75" customHeight="1">
      <c r="A945" s="634" t="s">
        <v>2372</v>
      </c>
      <c r="B945" s="635" t="s">
        <v>2373</v>
      </c>
      <c r="C945" s="636">
        <v>22669.57</v>
      </c>
      <c r="D945" s="637" t="s">
        <v>169</v>
      </c>
    </row>
    <row r="946" spans="1:4" ht="15.75" customHeight="1">
      <c r="A946" s="634" t="s">
        <v>2374</v>
      </c>
      <c r="B946" s="635" t="s">
        <v>2004</v>
      </c>
      <c r="C946" s="636">
        <v>1173.13</v>
      </c>
      <c r="D946" s="637" t="s">
        <v>169</v>
      </c>
    </row>
    <row r="947" spans="1:4" ht="15.75" customHeight="1">
      <c r="A947" s="634" t="s">
        <v>2375</v>
      </c>
      <c r="B947" s="635" t="s">
        <v>2376</v>
      </c>
      <c r="C947" s="636">
        <v>20165</v>
      </c>
      <c r="D947" s="637" t="s">
        <v>169</v>
      </c>
    </row>
    <row r="948" spans="1:4" ht="15.75" customHeight="1">
      <c r="A948" s="634" t="s">
        <v>2377</v>
      </c>
      <c r="B948" s="635" t="s">
        <v>2378</v>
      </c>
      <c r="C948" s="636">
        <v>21265</v>
      </c>
      <c r="D948" s="637" t="s">
        <v>169</v>
      </c>
    </row>
    <row r="949" spans="1:4" ht="15.75" customHeight="1">
      <c r="A949" s="634" t="s">
        <v>2379</v>
      </c>
      <c r="B949" s="635" t="s">
        <v>2380</v>
      </c>
      <c r="C949" s="636">
        <v>2100</v>
      </c>
      <c r="D949" s="637" t="s">
        <v>169</v>
      </c>
    </row>
    <row r="950" spans="1:4" ht="15.75" customHeight="1">
      <c r="A950" s="634" t="s">
        <v>2381</v>
      </c>
      <c r="B950" s="635" t="s">
        <v>2382</v>
      </c>
      <c r="C950" s="636">
        <v>4000</v>
      </c>
      <c r="D950" s="637" t="s">
        <v>169</v>
      </c>
    </row>
    <row r="951" spans="1:4" ht="15.75" customHeight="1">
      <c r="A951" s="634" t="s">
        <v>2383</v>
      </c>
      <c r="B951" s="635" t="s">
        <v>2384</v>
      </c>
      <c r="C951" s="636">
        <v>2721.6</v>
      </c>
      <c r="D951" s="637" t="s">
        <v>169</v>
      </c>
    </row>
    <row r="952" spans="1:4" ht="15.75" customHeight="1">
      <c r="A952" s="634" t="s">
        <v>2385</v>
      </c>
      <c r="B952" s="635" t="s">
        <v>2386</v>
      </c>
      <c r="C952" s="636">
        <v>2721.6</v>
      </c>
      <c r="D952" s="637" t="s">
        <v>169</v>
      </c>
    </row>
    <row r="953" spans="1:4" ht="15.75" customHeight="1">
      <c r="A953" s="634" t="s">
        <v>2387</v>
      </c>
      <c r="B953" s="635" t="s">
        <v>2384</v>
      </c>
      <c r="C953" s="636">
        <v>2721.6</v>
      </c>
      <c r="D953" s="637" t="s">
        <v>169</v>
      </c>
    </row>
    <row r="954" spans="1:4" ht="15.75" customHeight="1">
      <c r="A954" s="634" t="s">
        <v>2388</v>
      </c>
      <c r="B954" s="635" t="s">
        <v>2384</v>
      </c>
      <c r="C954" s="636">
        <v>2721.6</v>
      </c>
      <c r="D954" s="637" t="s">
        <v>169</v>
      </c>
    </row>
    <row r="955" spans="1:4" ht="15.75" customHeight="1">
      <c r="A955" s="634" t="s">
        <v>2389</v>
      </c>
      <c r="B955" s="635" t="s">
        <v>2384</v>
      </c>
      <c r="C955" s="636">
        <v>2721.6</v>
      </c>
      <c r="D955" s="637" t="s">
        <v>169</v>
      </c>
    </row>
    <row r="956" spans="1:4" ht="15.75" customHeight="1">
      <c r="A956" s="634" t="s">
        <v>2390</v>
      </c>
      <c r="B956" s="635" t="s">
        <v>2384</v>
      </c>
      <c r="C956" s="636">
        <v>2721.6</v>
      </c>
      <c r="D956" s="637" t="s">
        <v>169</v>
      </c>
    </row>
    <row r="957" spans="1:4" ht="15.75" customHeight="1">
      <c r="A957" s="634" t="s">
        <v>2391</v>
      </c>
      <c r="B957" s="635" t="s">
        <v>2384</v>
      </c>
      <c r="C957" s="636">
        <v>2721.6</v>
      </c>
      <c r="D957" s="637" t="s">
        <v>169</v>
      </c>
    </row>
    <row r="958" spans="1:4" ht="15.75" customHeight="1">
      <c r="A958" s="634" t="s">
        <v>2392</v>
      </c>
      <c r="B958" s="635" t="s">
        <v>2384</v>
      </c>
      <c r="C958" s="636">
        <v>2721.6</v>
      </c>
      <c r="D958" s="637" t="s">
        <v>169</v>
      </c>
    </row>
    <row r="959" spans="1:4" ht="15.75" customHeight="1">
      <c r="A959" s="634" t="s">
        <v>2393</v>
      </c>
      <c r="B959" s="635" t="s">
        <v>2384</v>
      </c>
      <c r="C959" s="636">
        <v>2721.6</v>
      </c>
      <c r="D959" s="637" t="s">
        <v>169</v>
      </c>
    </row>
    <row r="960" spans="1:4" ht="15.75" customHeight="1">
      <c r="A960" s="634" t="s">
        <v>2394</v>
      </c>
      <c r="B960" s="635" t="s">
        <v>2384</v>
      </c>
      <c r="C960" s="636">
        <v>2721.6</v>
      </c>
      <c r="D960" s="637" t="s">
        <v>169</v>
      </c>
    </row>
    <row r="961" spans="1:4" ht="15.75" customHeight="1">
      <c r="A961" s="634" t="s">
        <v>2395</v>
      </c>
      <c r="B961" s="635" t="s">
        <v>2384</v>
      </c>
      <c r="C961" s="636">
        <v>2721.6</v>
      </c>
      <c r="D961" s="637" t="s">
        <v>169</v>
      </c>
    </row>
    <row r="962" spans="1:4" ht="15.75" customHeight="1">
      <c r="A962" s="634" t="s">
        <v>2396</v>
      </c>
      <c r="B962" s="635" t="s">
        <v>2384</v>
      </c>
      <c r="C962" s="636">
        <v>2721.6</v>
      </c>
      <c r="D962" s="637" t="s">
        <v>169</v>
      </c>
    </row>
    <row r="963" spans="1:4" ht="15.75" customHeight="1">
      <c r="A963" s="634" t="s">
        <v>2397</v>
      </c>
      <c r="B963" s="635" t="s">
        <v>2384</v>
      </c>
      <c r="C963" s="636">
        <v>2721.6</v>
      </c>
      <c r="D963" s="637" t="s">
        <v>169</v>
      </c>
    </row>
    <row r="964" spans="1:4" ht="15.75" customHeight="1">
      <c r="A964" s="634" t="s">
        <v>2398</v>
      </c>
      <c r="B964" s="635" t="s">
        <v>2384</v>
      </c>
      <c r="C964" s="636">
        <v>2721.6</v>
      </c>
      <c r="D964" s="637" t="s">
        <v>169</v>
      </c>
    </row>
    <row r="965" spans="1:4" ht="15.75" customHeight="1">
      <c r="A965" s="634" t="s">
        <v>2399</v>
      </c>
      <c r="B965" s="635" t="s">
        <v>2384</v>
      </c>
      <c r="C965" s="636">
        <v>2721.6</v>
      </c>
      <c r="D965" s="637" t="s">
        <v>169</v>
      </c>
    </row>
    <row r="966" spans="1:4" ht="15.75" customHeight="1">
      <c r="A966" s="634" t="s">
        <v>2400</v>
      </c>
      <c r="B966" s="635" t="s">
        <v>2401</v>
      </c>
      <c r="C966" s="636">
        <v>2721.6</v>
      </c>
      <c r="D966" s="637" t="s">
        <v>169</v>
      </c>
    </row>
    <row r="967" spans="1:4" ht="15.75" customHeight="1">
      <c r="A967" s="634" t="s">
        <v>2402</v>
      </c>
      <c r="B967" s="635" t="s">
        <v>2403</v>
      </c>
      <c r="C967" s="636">
        <v>21996</v>
      </c>
      <c r="D967" s="637" t="s">
        <v>169</v>
      </c>
    </row>
    <row r="968" spans="1:4" ht="15.75" customHeight="1">
      <c r="A968" s="634" t="s">
        <v>2404</v>
      </c>
      <c r="B968" s="635" t="s">
        <v>2405</v>
      </c>
      <c r="C968" s="636">
        <v>3652.17</v>
      </c>
      <c r="D968" s="637" t="s">
        <v>169</v>
      </c>
    </row>
    <row r="969" spans="1:4" ht="15.75" customHeight="1">
      <c r="A969" s="634" t="s">
        <v>2406</v>
      </c>
      <c r="B969" s="635" t="s">
        <v>2407</v>
      </c>
      <c r="C969" s="636">
        <v>868.7</v>
      </c>
      <c r="D969" s="637" t="s">
        <v>169</v>
      </c>
    </row>
    <row r="970" spans="1:4" ht="15.75" customHeight="1">
      <c r="A970" s="634" t="s">
        <v>2408</v>
      </c>
      <c r="B970" s="635" t="s">
        <v>2409</v>
      </c>
      <c r="C970" s="636">
        <v>2900</v>
      </c>
      <c r="D970" s="637" t="s">
        <v>169</v>
      </c>
    </row>
    <row r="971" spans="1:4" ht="15.75" customHeight="1">
      <c r="A971" s="634" t="s">
        <v>2410</v>
      </c>
      <c r="B971" s="635" t="s">
        <v>2411</v>
      </c>
      <c r="C971" s="636">
        <v>1651.3</v>
      </c>
      <c r="D971" s="637" t="s">
        <v>169</v>
      </c>
    </row>
    <row r="972" spans="1:4" ht="15.75" customHeight="1">
      <c r="A972" s="634" t="s">
        <v>2412</v>
      </c>
      <c r="B972" s="635" t="s">
        <v>2413</v>
      </c>
      <c r="C972" s="636">
        <v>4350</v>
      </c>
      <c r="D972" s="637" t="s">
        <v>169</v>
      </c>
    </row>
    <row r="973" spans="1:4" ht="15.75" customHeight="1">
      <c r="A973" s="634" t="s">
        <v>2414</v>
      </c>
      <c r="B973" s="635" t="s">
        <v>2415</v>
      </c>
      <c r="C973" s="636">
        <v>4350</v>
      </c>
      <c r="D973" s="637" t="s">
        <v>169</v>
      </c>
    </row>
    <row r="974" spans="1:4" ht="15.75" customHeight="1">
      <c r="A974" s="634" t="s">
        <v>2416</v>
      </c>
      <c r="B974" s="635" t="s">
        <v>2417</v>
      </c>
      <c r="C974" s="636">
        <v>4350</v>
      </c>
      <c r="D974" s="637" t="s">
        <v>169</v>
      </c>
    </row>
    <row r="975" spans="1:4" ht="15.75" customHeight="1">
      <c r="A975" s="634" t="s">
        <v>2418</v>
      </c>
      <c r="B975" s="635" t="s">
        <v>2419</v>
      </c>
      <c r="C975" s="636">
        <v>1215.65</v>
      </c>
      <c r="D975" s="637" t="s">
        <v>169</v>
      </c>
    </row>
    <row r="976" spans="1:4" ht="15.75" customHeight="1">
      <c r="A976" s="634" t="s">
        <v>2420</v>
      </c>
      <c r="B976" s="635" t="s">
        <v>2421</v>
      </c>
      <c r="C976" s="636">
        <v>4347.83</v>
      </c>
      <c r="D976" s="637" t="s">
        <v>169</v>
      </c>
    </row>
    <row r="977" spans="1:4" ht="15.75" customHeight="1">
      <c r="A977" s="634" t="s">
        <v>2422</v>
      </c>
      <c r="B977" s="635" t="s">
        <v>2423</v>
      </c>
      <c r="C977" s="636">
        <v>867.83</v>
      </c>
      <c r="D977" s="637" t="s">
        <v>169</v>
      </c>
    </row>
    <row r="978" spans="1:4" ht="15.75" customHeight="1">
      <c r="A978" s="634" t="s">
        <v>2424</v>
      </c>
      <c r="B978" s="635" t="s">
        <v>2425</v>
      </c>
      <c r="C978" s="636">
        <v>1564.35</v>
      </c>
      <c r="D978" s="637" t="s">
        <v>169</v>
      </c>
    </row>
    <row r="979" spans="1:4" ht="15.75" customHeight="1">
      <c r="A979" s="634" t="s">
        <v>2426</v>
      </c>
      <c r="B979" s="635" t="s">
        <v>2427</v>
      </c>
      <c r="C979" s="636">
        <v>1155.55</v>
      </c>
      <c r="D979" s="637" t="s">
        <v>169</v>
      </c>
    </row>
    <row r="980" spans="1:4" ht="15.75" customHeight="1">
      <c r="A980" s="634" t="s">
        <v>2428</v>
      </c>
      <c r="B980" s="635" t="s">
        <v>2427</v>
      </c>
      <c r="C980" s="636">
        <v>1155.55</v>
      </c>
      <c r="D980" s="637" t="s">
        <v>169</v>
      </c>
    </row>
    <row r="981" spans="1:4" ht="15.75" customHeight="1">
      <c r="A981" s="634" t="s">
        <v>2429</v>
      </c>
      <c r="B981" s="635" t="s">
        <v>2427</v>
      </c>
      <c r="C981" s="636">
        <v>1155.55</v>
      </c>
      <c r="D981" s="637" t="s">
        <v>169</v>
      </c>
    </row>
    <row r="982" spans="1:4" ht="15.75" customHeight="1">
      <c r="A982" s="634" t="s">
        <v>2430</v>
      </c>
      <c r="B982" s="635" t="s">
        <v>2427</v>
      </c>
      <c r="C982" s="636">
        <v>1155.55</v>
      </c>
      <c r="D982" s="637" t="s">
        <v>169</v>
      </c>
    </row>
    <row r="983" spans="1:4" ht="15.75" customHeight="1">
      <c r="A983" s="634" t="s">
        <v>2431</v>
      </c>
      <c r="B983" s="635" t="s">
        <v>2432</v>
      </c>
      <c r="C983" s="636">
        <v>1244.51</v>
      </c>
      <c r="D983" s="637" t="s">
        <v>169</v>
      </c>
    </row>
    <row r="984" spans="1:4" ht="15.75" customHeight="1">
      <c r="A984" s="634" t="s">
        <v>2433</v>
      </c>
      <c r="B984" s="635" t="s">
        <v>2434</v>
      </c>
      <c r="C984" s="636">
        <v>1244.51</v>
      </c>
      <c r="D984" s="637" t="s">
        <v>169</v>
      </c>
    </row>
    <row r="985" spans="1:4" ht="15.75" customHeight="1">
      <c r="A985" s="634" t="s">
        <v>2435</v>
      </c>
      <c r="B985" s="635" t="s">
        <v>2436</v>
      </c>
      <c r="C985" s="636">
        <v>7689.75</v>
      </c>
      <c r="D985" s="637" t="s">
        <v>169</v>
      </c>
    </row>
    <row r="986" spans="1:4" ht="15.75" customHeight="1">
      <c r="A986" s="634" t="s">
        <v>2437</v>
      </c>
      <c r="B986" s="635" t="s">
        <v>2438</v>
      </c>
      <c r="C986" s="636">
        <v>1422.42</v>
      </c>
      <c r="D986" s="637" t="s">
        <v>169</v>
      </c>
    </row>
    <row r="987" spans="1:4" ht="15.75" customHeight="1">
      <c r="A987" s="634" t="s">
        <v>2439</v>
      </c>
      <c r="B987" s="635" t="s">
        <v>1237</v>
      </c>
      <c r="C987" s="636">
        <v>1426.09</v>
      </c>
      <c r="D987" s="637" t="s">
        <v>169</v>
      </c>
    </row>
    <row r="988" spans="1:4" ht="15.75" customHeight="1">
      <c r="A988" s="634" t="s">
        <v>2440</v>
      </c>
      <c r="B988" s="635" t="s">
        <v>2441</v>
      </c>
      <c r="C988" s="636">
        <v>1064.35</v>
      </c>
      <c r="D988" s="637" t="s">
        <v>169</v>
      </c>
    </row>
    <row r="989" spans="1:4" ht="15.75" customHeight="1">
      <c r="A989" s="634" t="s">
        <v>2442</v>
      </c>
      <c r="B989" s="635" t="s">
        <v>2443</v>
      </c>
      <c r="C989" s="636">
        <v>2700</v>
      </c>
      <c r="D989" s="637" t="s">
        <v>169</v>
      </c>
    </row>
    <row r="990" spans="1:4" ht="15.75" customHeight="1">
      <c r="A990" s="634" t="s">
        <v>2444</v>
      </c>
      <c r="B990" s="635" t="s">
        <v>2445</v>
      </c>
      <c r="C990" s="636">
        <v>1070</v>
      </c>
      <c r="D990" s="637" t="s">
        <v>169</v>
      </c>
    </row>
    <row r="991" spans="1:4" ht="15.75" customHeight="1">
      <c r="A991" s="634" t="s">
        <v>2446</v>
      </c>
      <c r="B991" s="635" t="s">
        <v>2445</v>
      </c>
      <c r="C991" s="636">
        <v>1070</v>
      </c>
      <c r="D991" s="637" t="s">
        <v>169</v>
      </c>
    </row>
    <row r="992" spans="1:4" ht="15.75" customHeight="1">
      <c r="A992" s="634" t="s">
        <v>2447</v>
      </c>
      <c r="B992" s="635" t="s">
        <v>2445</v>
      </c>
      <c r="C992" s="636">
        <v>1070</v>
      </c>
      <c r="D992" s="637" t="s">
        <v>169</v>
      </c>
    </row>
    <row r="993" spans="1:4" ht="15.75" customHeight="1">
      <c r="A993" s="634" t="s">
        <v>2448</v>
      </c>
      <c r="B993" s="635" t="s">
        <v>2445</v>
      </c>
      <c r="C993" s="636">
        <v>1070</v>
      </c>
      <c r="D993" s="637" t="s">
        <v>169</v>
      </c>
    </row>
    <row r="994" spans="1:4" ht="15.75" customHeight="1">
      <c r="A994" s="634" t="s">
        <v>2449</v>
      </c>
      <c r="B994" s="635" t="s">
        <v>2445</v>
      </c>
      <c r="C994" s="636">
        <v>1070</v>
      </c>
      <c r="D994" s="637" t="s">
        <v>169</v>
      </c>
    </row>
    <row r="995" spans="1:4" ht="15.75" customHeight="1">
      <c r="A995" s="634" t="s">
        <v>2450</v>
      </c>
      <c r="B995" s="635" t="s">
        <v>2445</v>
      </c>
      <c r="C995" s="636">
        <v>1070</v>
      </c>
      <c r="D995" s="637" t="s">
        <v>169</v>
      </c>
    </row>
    <row r="996" spans="1:4" ht="15.75" customHeight="1">
      <c r="A996" s="634" t="s">
        <v>2451</v>
      </c>
      <c r="B996" s="635" t="s">
        <v>2445</v>
      </c>
      <c r="C996" s="636">
        <v>1070</v>
      </c>
      <c r="D996" s="637" t="s">
        <v>169</v>
      </c>
    </row>
    <row r="997" spans="1:4" ht="15.75" customHeight="1">
      <c r="A997" s="634" t="s">
        <v>2452</v>
      </c>
      <c r="B997" s="635" t="s">
        <v>2445</v>
      </c>
      <c r="C997" s="636">
        <v>1070</v>
      </c>
      <c r="D997" s="637" t="s">
        <v>169</v>
      </c>
    </row>
    <row r="998" spans="1:4" ht="15.75" customHeight="1">
      <c r="A998" s="634" t="s">
        <v>2453</v>
      </c>
      <c r="B998" s="635" t="s">
        <v>2445</v>
      </c>
      <c r="C998" s="636">
        <v>1070</v>
      </c>
      <c r="D998" s="637" t="s">
        <v>169</v>
      </c>
    </row>
    <row r="999" spans="1:4" ht="15.75" customHeight="1">
      <c r="A999" s="634" t="s">
        <v>2454</v>
      </c>
      <c r="B999" s="635" t="s">
        <v>2445</v>
      </c>
      <c r="C999" s="636">
        <v>1070</v>
      </c>
      <c r="D999" s="637" t="s">
        <v>169</v>
      </c>
    </row>
    <row r="1000" spans="1:4" ht="15.75" customHeight="1">
      <c r="A1000" s="634" t="s">
        <v>2455</v>
      </c>
      <c r="B1000" s="635" t="s">
        <v>2445</v>
      </c>
      <c r="C1000" s="636">
        <v>1070</v>
      </c>
      <c r="D1000" s="637" t="s">
        <v>169</v>
      </c>
    </row>
    <row r="1001" spans="1:4" ht="15.75" customHeight="1">
      <c r="A1001" s="634" t="s">
        <v>2456</v>
      </c>
      <c r="B1001" s="635" t="s">
        <v>2445</v>
      </c>
      <c r="C1001" s="636">
        <v>1070</v>
      </c>
      <c r="D1001" s="637" t="s">
        <v>169</v>
      </c>
    </row>
    <row r="1002" spans="1:4" ht="15.75" customHeight="1">
      <c r="A1002" s="634" t="s">
        <v>2457</v>
      </c>
      <c r="B1002" s="635" t="s">
        <v>2445</v>
      </c>
      <c r="C1002" s="636">
        <v>1070</v>
      </c>
      <c r="D1002" s="637" t="s">
        <v>169</v>
      </c>
    </row>
    <row r="1003" spans="1:4" ht="15.75" customHeight="1">
      <c r="A1003" s="634" t="s">
        <v>2458</v>
      </c>
      <c r="B1003" s="635" t="s">
        <v>2445</v>
      </c>
      <c r="C1003" s="636">
        <v>1070</v>
      </c>
      <c r="D1003" s="637" t="s">
        <v>169</v>
      </c>
    </row>
    <row r="1004" spans="1:4" ht="15.75" customHeight="1">
      <c r="A1004" s="634" t="s">
        <v>2459</v>
      </c>
      <c r="B1004" s="635" t="s">
        <v>2445</v>
      </c>
      <c r="C1004" s="636">
        <v>1070</v>
      </c>
      <c r="D1004" s="637" t="s">
        <v>169</v>
      </c>
    </row>
    <row r="1005" spans="1:4" ht="15.75" customHeight="1">
      <c r="A1005" s="634" t="s">
        <v>2460</v>
      </c>
      <c r="B1005" s="635" t="s">
        <v>2445</v>
      </c>
      <c r="C1005" s="636">
        <v>1070</v>
      </c>
      <c r="D1005" s="637" t="s">
        <v>169</v>
      </c>
    </row>
    <row r="1006" spans="1:4" ht="15.75" customHeight="1">
      <c r="A1006" s="634" t="s">
        <v>2461</v>
      </c>
      <c r="B1006" s="635" t="s">
        <v>2462</v>
      </c>
      <c r="C1006" s="636">
        <v>7126.68</v>
      </c>
      <c r="D1006" s="637" t="s">
        <v>169</v>
      </c>
    </row>
    <row r="1007" spans="1:4" ht="15.75" customHeight="1">
      <c r="A1007" s="634" t="s">
        <v>2463</v>
      </c>
      <c r="B1007" s="635" t="s">
        <v>2464</v>
      </c>
      <c r="C1007" s="636">
        <v>8694.78</v>
      </c>
      <c r="D1007" s="637" t="s">
        <v>169</v>
      </c>
    </row>
    <row r="1008" spans="1:4" ht="15.75" customHeight="1">
      <c r="A1008" s="634" t="s">
        <v>2465</v>
      </c>
      <c r="B1008" s="635" t="s">
        <v>2466</v>
      </c>
      <c r="C1008" s="636">
        <v>2520.88</v>
      </c>
      <c r="D1008" s="637" t="s">
        <v>169</v>
      </c>
    </row>
    <row r="1009" spans="1:4" ht="15.75" customHeight="1">
      <c r="A1009" s="634" t="s">
        <v>2467</v>
      </c>
      <c r="B1009" s="635" t="s">
        <v>2466</v>
      </c>
      <c r="C1009" s="636">
        <v>2520.87</v>
      </c>
      <c r="D1009" s="637" t="s">
        <v>169</v>
      </c>
    </row>
    <row r="1010" spans="1:4" ht="15.75" customHeight="1">
      <c r="A1010" s="634" t="s">
        <v>2468</v>
      </c>
      <c r="B1010" s="635" t="s">
        <v>2469</v>
      </c>
      <c r="C1010" s="636">
        <v>2608.69</v>
      </c>
      <c r="D1010" s="637" t="s">
        <v>169</v>
      </c>
    </row>
    <row r="1011" spans="1:4" ht="15.75" customHeight="1">
      <c r="A1011" s="634" t="s">
        <v>2470</v>
      </c>
      <c r="B1011" s="635" t="s">
        <v>2471</v>
      </c>
      <c r="C1011" s="636">
        <v>3043</v>
      </c>
      <c r="D1011" s="637" t="s">
        <v>169</v>
      </c>
    </row>
    <row r="1012" spans="1:4" ht="15.75" customHeight="1">
      <c r="A1012" s="634" t="s">
        <v>2472</v>
      </c>
      <c r="B1012" s="635" t="s">
        <v>2473</v>
      </c>
      <c r="C1012" s="636">
        <v>3349</v>
      </c>
      <c r="D1012" s="637" t="s">
        <v>169</v>
      </c>
    </row>
    <row r="1013" spans="1:4" ht="15.75" customHeight="1">
      <c r="A1013" s="634" t="s">
        <v>2474</v>
      </c>
      <c r="B1013" s="635" t="s">
        <v>2475</v>
      </c>
      <c r="C1013" s="636">
        <v>3312</v>
      </c>
      <c r="D1013" s="637" t="s">
        <v>169</v>
      </c>
    </row>
    <row r="1014" spans="1:4" ht="15.75" customHeight="1">
      <c r="A1014" s="634" t="s">
        <v>2476</v>
      </c>
      <c r="B1014" s="635" t="s">
        <v>2475</v>
      </c>
      <c r="C1014" s="636">
        <v>3312</v>
      </c>
      <c r="D1014" s="637" t="s">
        <v>169</v>
      </c>
    </row>
    <row r="1015" spans="1:4" ht="15.75" customHeight="1">
      <c r="A1015" s="634" t="s">
        <v>2477</v>
      </c>
      <c r="B1015" s="635" t="s">
        <v>2478</v>
      </c>
      <c r="C1015" s="636">
        <v>3312</v>
      </c>
      <c r="D1015" s="637" t="s">
        <v>169</v>
      </c>
    </row>
    <row r="1016" spans="1:4" ht="15.75" customHeight="1">
      <c r="A1016" s="634" t="s">
        <v>2479</v>
      </c>
      <c r="B1016" s="635" t="s">
        <v>2475</v>
      </c>
      <c r="C1016" s="636">
        <v>3312</v>
      </c>
      <c r="D1016" s="637" t="s">
        <v>169</v>
      </c>
    </row>
    <row r="1017" spans="1:4" ht="15.75" customHeight="1">
      <c r="A1017" s="634" t="s">
        <v>2480</v>
      </c>
      <c r="B1017" s="635" t="s">
        <v>2475</v>
      </c>
      <c r="C1017" s="636">
        <v>3312</v>
      </c>
      <c r="D1017" s="637" t="s">
        <v>169</v>
      </c>
    </row>
    <row r="1018" spans="1:4" ht="15.75" customHeight="1">
      <c r="A1018" s="634" t="s">
        <v>2481</v>
      </c>
      <c r="B1018" s="635" t="s">
        <v>2475</v>
      </c>
      <c r="C1018" s="636">
        <v>3312</v>
      </c>
      <c r="D1018" s="637" t="s">
        <v>169</v>
      </c>
    </row>
    <row r="1019" spans="1:4" ht="15.75" customHeight="1">
      <c r="A1019" s="634" t="s">
        <v>2482</v>
      </c>
      <c r="B1019" s="635" t="s">
        <v>2483</v>
      </c>
      <c r="C1019" s="636">
        <v>2030</v>
      </c>
      <c r="D1019" s="637" t="s">
        <v>169</v>
      </c>
    </row>
    <row r="1020" spans="1:4" ht="15.75" customHeight="1">
      <c r="A1020" s="634" t="s">
        <v>2484</v>
      </c>
      <c r="B1020" s="635" t="s">
        <v>2483</v>
      </c>
      <c r="C1020" s="636">
        <v>2030</v>
      </c>
      <c r="D1020" s="637" t="s">
        <v>169</v>
      </c>
    </row>
    <row r="1021" spans="1:4" ht="15.75" customHeight="1">
      <c r="A1021" s="634" t="s">
        <v>2485</v>
      </c>
      <c r="B1021" s="635" t="s">
        <v>2483</v>
      </c>
      <c r="C1021" s="636">
        <v>2030</v>
      </c>
      <c r="D1021" s="637" t="s">
        <v>169</v>
      </c>
    </row>
    <row r="1022" spans="1:4" ht="15.75" customHeight="1">
      <c r="A1022" s="634" t="s">
        <v>2486</v>
      </c>
      <c r="B1022" s="635" t="s">
        <v>2487</v>
      </c>
      <c r="C1022" s="636">
        <v>3200</v>
      </c>
      <c r="D1022" s="637" t="s">
        <v>169</v>
      </c>
    </row>
    <row r="1023" spans="1:4" ht="15.75" customHeight="1">
      <c r="A1023" s="634" t="s">
        <v>2488</v>
      </c>
      <c r="B1023" s="635" t="s">
        <v>2489</v>
      </c>
      <c r="C1023" s="636">
        <v>3200</v>
      </c>
      <c r="D1023" s="637" t="s">
        <v>169</v>
      </c>
    </row>
    <row r="1024" spans="1:4" ht="15.75" customHeight="1">
      <c r="A1024" s="634" t="s">
        <v>2490</v>
      </c>
      <c r="B1024" s="635" t="s">
        <v>2491</v>
      </c>
      <c r="C1024" s="636">
        <v>2180.17</v>
      </c>
      <c r="D1024" s="637" t="s">
        <v>169</v>
      </c>
    </row>
    <row r="1025" spans="1:4" ht="15.75" customHeight="1">
      <c r="A1025" s="634" t="s">
        <v>2492</v>
      </c>
      <c r="B1025" s="635" t="s">
        <v>2493</v>
      </c>
      <c r="C1025" s="636">
        <v>41254</v>
      </c>
      <c r="D1025" s="637" t="s">
        <v>169</v>
      </c>
    </row>
    <row r="1026" spans="1:4" ht="15.75" customHeight="1">
      <c r="A1026" s="634" t="s">
        <v>2494</v>
      </c>
      <c r="B1026" s="635" t="s">
        <v>2495</v>
      </c>
      <c r="C1026" s="636">
        <v>39720</v>
      </c>
      <c r="D1026" s="637" t="s">
        <v>169</v>
      </c>
    </row>
    <row r="1027" spans="1:4" ht="15.75" customHeight="1">
      <c r="A1027" s="634" t="s">
        <v>2496</v>
      </c>
      <c r="B1027" s="635" t="s">
        <v>2497</v>
      </c>
      <c r="C1027" s="636">
        <v>997</v>
      </c>
      <c r="D1027" s="637" t="s">
        <v>169</v>
      </c>
    </row>
    <row r="1028" spans="1:4" ht="15.75" customHeight="1">
      <c r="A1028" s="634" t="s">
        <v>2498</v>
      </c>
      <c r="B1028" s="635" t="s">
        <v>2499</v>
      </c>
      <c r="C1028" s="636">
        <v>2488</v>
      </c>
      <c r="D1028" s="637" t="s">
        <v>169</v>
      </c>
    </row>
    <row r="1029" spans="1:4" ht="15.75" customHeight="1">
      <c r="A1029" s="634" t="s">
        <v>2500</v>
      </c>
      <c r="B1029" s="635" t="s">
        <v>2501</v>
      </c>
      <c r="C1029" s="636">
        <v>39625</v>
      </c>
      <c r="D1029" s="637" t="s">
        <v>169</v>
      </c>
    </row>
    <row r="1030" spans="1:4" ht="15.75" customHeight="1">
      <c r="A1030" s="634" t="s">
        <v>2502</v>
      </c>
      <c r="B1030" s="635" t="s">
        <v>2503</v>
      </c>
      <c r="C1030" s="636">
        <v>1300</v>
      </c>
      <c r="D1030" s="637" t="s">
        <v>169</v>
      </c>
    </row>
    <row r="1031" spans="1:4" ht="15.75" customHeight="1">
      <c r="A1031" s="634" t="s">
        <v>2504</v>
      </c>
      <c r="B1031" s="635" t="s">
        <v>2505</v>
      </c>
      <c r="C1031" s="636">
        <v>7883</v>
      </c>
      <c r="D1031" s="637" t="s">
        <v>169</v>
      </c>
    </row>
    <row r="1032" spans="1:4" ht="15.75" customHeight="1">
      <c r="A1032" s="634" t="s">
        <v>2506</v>
      </c>
      <c r="B1032" s="635" t="s">
        <v>2507</v>
      </c>
      <c r="C1032" s="636">
        <v>7883</v>
      </c>
      <c r="D1032" s="637" t="s">
        <v>169</v>
      </c>
    </row>
    <row r="1033" spans="1:4" ht="15.75" customHeight="1">
      <c r="A1033" s="634" t="s">
        <v>2508</v>
      </c>
      <c r="B1033" s="635" t="s">
        <v>2507</v>
      </c>
      <c r="C1033" s="636">
        <v>7883</v>
      </c>
      <c r="D1033" s="637" t="s">
        <v>169</v>
      </c>
    </row>
    <row r="1034" spans="1:4" ht="15.75" customHeight="1">
      <c r="A1034" s="634" t="s">
        <v>2509</v>
      </c>
      <c r="B1034" s="635" t="s">
        <v>2507</v>
      </c>
      <c r="C1034" s="636">
        <v>7883</v>
      </c>
      <c r="D1034" s="637" t="s">
        <v>169</v>
      </c>
    </row>
    <row r="1035" spans="1:4" ht="15.75" customHeight="1">
      <c r="A1035" s="634" t="s">
        <v>2510</v>
      </c>
      <c r="B1035" s="635" t="s">
        <v>2511</v>
      </c>
      <c r="C1035" s="636">
        <v>2595</v>
      </c>
      <c r="D1035" s="637" t="s">
        <v>169</v>
      </c>
    </row>
    <row r="1036" spans="1:4" ht="15.75" customHeight="1">
      <c r="A1036" s="634" t="s">
        <v>2512</v>
      </c>
      <c r="B1036" s="635" t="s">
        <v>2511</v>
      </c>
      <c r="C1036" s="636">
        <v>2595</v>
      </c>
      <c r="D1036" s="637" t="s">
        <v>169</v>
      </c>
    </row>
    <row r="1037" spans="1:4" ht="15.75" customHeight="1">
      <c r="A1037" s="634" t="s">
        <v>2513</v>
      </c>
      <c r="B1037" s="635" t="s">
        <v>2514</v>
      </c>
      <c r="C1037" s="636">
        <v>2595</v>
      </c>
      <c r="D1037" s="637" t="s">
        <v>169</v>
      </c>
    </row>
    <row r="1038" spans="1:4" ht="15.75" customHeight="1">
      <c r="A1038" s="634" t="s">
        <v>2515</v>
      </c>
      <c r="B1038" s="635" t="s">
        <v>2514</v>
      </c>
      <c r="C1038" s="636">
        <v>2595</v>
      </c>
      <c r="D1038" s="637" t="s">
        <v>169</v>
      </c>
    </row>
    <row r="1039" spans="1:4" ht="15.75" customHeight="1">
      <c r="A1039" s="634" t="s">
        <v>2516</v>
      </c>
      <c r="B1039" s="635" t="s">
        <v>2517</v>
      </c>
      <c r="C1039" s="636">
        <v>1080</v>
      </c>
      <c r="D1039" s="637" t="s">
        <v>169</v>
      </c>
    </row>
    <row r="1040" spans="1:4" ht="15.75" customHeight="1">
      <c r="A1040" s="634" t="s">
        <v>2518</v>
      </c>
      <c r="B1040" s="635" t="s">
        <v>2519</v>
      </c>
      <c r="C1040" s="636">
        <v>4083.53</v>
      </c>
      <c r="D1040" s="637" t="s">
        <v>169</v>
      </c>
    </row>
    <row r="1041" spans="1:4" ht="15.75" customHeight="1">
      <c r="A1041" s="634" t="s">
        <v>2520</v>
      </c>
      <c r="B1041" s="635" t="s">
        <v>2521</v>
      </c>
      <c r="C1041" s="636">
        <v>1343.97</v>
      </c>
      <c r="D1041" s="637" t="s">
        <v>169</v>
      </c>
    </row>
    <row r="1042" spans="1:4" ht="15.75" customHeight="1">
      <c r="A1042" s="634" t="s">
        <v>2522</v>
      </c>
      <c r="B1042" s="635" t="s">
        <v>2523</v>
      </c>
      <c r="C1042" s="636">
        <v>1430.17</v>
      </c>
      <c r="D1042" s="637" t="s">
        <v>169</v>
      </c>
    </row>
    <row r="1043" spans="1:4" ht="15.75" customHeight="1">
      <c r="A1043" s="634" t="s">
        <v>2524</v>
      </c>
      <c r="B1043" s="635" t="s">
        <v>2525</v>
      </c>
      <c r="C1043" s="636">
        <v>7757.76</v>
      </c>
      <c r="D1043" s="637" t="s">
        <v>169</v>
      </c>
    </row>
    <row r="1044" spans="1:4" ht="15.75" customHeight="1">
      <c r="A1044" s="634" t="s">
        <v>2526</v>
      </c>
      <c r="B1044" s="635" t="s">
        <v>2527</v>
      </c>
      <c r="C1044" s="636">
        <v>5689.66</v>
      </c>
      <c r="D1044" s="637" t="s">
        <v>169</v>
      </c>
    </row>
    <row r="1045" spans="1:4" ht="15.75" customHeight="1">
      <c r="A1045" s="634" t="s">
        <v>2528</v>
      </c>
      <c r="B1045" s="635" t="s">
        <v>2529</v>
      </c>
      <c r="C1045" s="636">
        <v>2480.17</v>
      </c>
      <c r="D1045" s="637" t="s">
        <v>169</v>
      </c>
    </row>
    <row r="1046" spans="1:4" ht="15.75" customHeight="1">
      <c r="A1046" s="634" t="s">
        <v>2530</v>
      </c>
      <c r="B1046" s="635" t="s">
        <v>2531</v>
      </c>
      <c r="C1046" s="636">
        <v>1940.21</v>
      </c>
      <c r="D1046" s="637" t="s">
        <v>169</v>
      </c>
    </row>
    <row r="1047" spans="1:4" ht="15.75" customHeight="1">
      <c r="A1047" s="634" t="s">
        <v>2532</v>
      </c>
      <c r="B1047" s="635" t="s">
        <v>1436</v>
      </c>
      <c r="C1047" s="636">
        <v>22586.21</v>
      </c>
      <c r="D1047" s="637" t="s">
        <v>169</v>
      </c>
    </row>
    <row r="1048" spans="1:4" ht="15.75" customHeight="1">
      <c r="A1048" s="634" t="s">
        <v>2533</v>
      </c>
      <c r="B1048" s="635" t="s">
        <v>2534</v>
      </c>
      <c r="C1048" s="636">
        <v>3350</v>
      </c>
      <c r="D1048" s="637" t="s">
        <v>169</v>
      </c>
    </row>
    <row r="1049" spans="1:4" ht="15.75" customHeight="1">
      <c r="A1049" s="634" t="s">
        <v>2535</v>
      </c>
      <c r="B1049" s="635" t="s">
        <v>2536</v>
      </c>
      <c r="C1049" s="636">
        <v>3350</v>
      </c>
      <c r="D1049" s="637" t="s">
        <v>169</v>
      </c>
    </row>
    <row r="1050" spans="1:4" ht="15.75" customHeight="1">
      <c r="A1050" s="634" t="s">
        <v>2537</v>
      </c>
      <c r="B1050" s="635" t="s">
        <v>2538</v>
      </c>
      <c r="C1050" s="636">
        <v>3157</v>
      </c>
      <c r="D1050" s="637" t="s">
        <v>169</v>
      </c>
    </row>
    <row r="1051" spans="1:4" ht="15.75" customHeight="1">
      <c r="A1051" s="634" t="s">
        <v>2539</v>
      </c>
      <c r="B1051" s="635" t="s">
        <v>2540</v>
      </c>
      <c r="C1051" s="636">
        <v>1695.03</v>
      </c>
      <c r="D1051" s="637" t="s">
        <v>169</v>
      </c>
    </row>
    <row r="1052" spans="1:4" ht="15.75" customHeight="1">
      <c r="A1052" s="634" t="s">
        <v>2541</v>
      </c>
      <c r="B1052" s="635" t="s">
        <v>779</v>
      </c>
      <c r="C1052" s="636">
        <v>31034.48</v>
      </c>
      <c r="D1052" s="637" t="s">
        <v>169</v>
      </c>
    </row>
    <row r="1053" spans="1:4" ht="15.75" customHeight="1">
      <c r="A1053" s="634" t="s">
        <v>2542</v>
      </c>
      <c r="B1053" s="635" t="s">
        <v>2543</v>
      </c>
      <c r="C1053" s="636">
        <v>4482.76</v>
      </c>
      <c r="D1053" s="637" t="s">
        <v>169</v>
      </c>
    </row>
    <row r="1054" spans="1:4" ht="15.75" customHeight="1">
      <c r="A1054" s="634" t="s">
        <v>2544</v>
      </c>
      <c r="B1054" s="635" t="s">
        <v>2545</v>
      </c>
      <c r="C1054" s="636">
        <v>1800</v>
      </c>
      <c r="D1054" s="637" t="s">
        <v>169</v>
      </c>
    </row>
    <row r="1055" spans="1:4" ht="15.75" customHeight="1">
      <c r="A1055" s="634" t="s">
        <v>2546</v>
      </c>
      <c r="B1055" s="635" t="s">
        <v>2547</v>
      </c>
      <c r="C1055" s="636">
        <v>3700</v>
      </c>
      <c r="D1055" s="637" t="s">
        <v>169</v>
      </c>
    </row>
    <row r="1056" spans="1:4" ht="15.75" customHeight="1">
      <c r="A1056" s="634" t="s">
        <v>2548</v>
      </c>
      <c r="B1056" s="635" t="s">
        <v>2549</v>
      </c>
      <c r="C1056" s="636">
        <v>3444.84</v>
      </c>
      <c r="D1056" s="637" t="s">
        <v>169</v>
      </c>
    </row>
    <row r="1057" spans="1:4" ht="15.75" customHeight="1">
      <c r="A1057" s="634" t="s">
        <v>2550</v>
      </c>
      <c r="B1057" s="635" t="s">
        <v>2551</v>
      </c>
      <c r="C1057" s="636">
        <v>331.9</v>
      </c>
      <c r="D1057" s="637" t="s">
        <v>169</v>
      </c>
    </row>
    <row r="1058" spans="1:4" ht="15.75" customHeight="1">
      <c r="A1058" s="634" t="s">
        <v>2552</v>
      </c>
      <c r="B1058" s="635" t="s">
        <v>2553</v>
      </c>
      <c r="C1058" s="636">
        <v>25862.7</v>
      </c>
      <c r="D1058" s="637" t="s">
        <v>169</v>
      </c>
    </row>
    <row r="1059" spans="1:4" ht="15.75" customHeight="1">
      <c r="A1059" s="634" t="s">
        <v>2554</v>
      </c>
      <c r="B1059" s="635" t="s">
        <v>2553</v>
      </c>
      <c r="C1059" s="636">
        <v>25862.7</v>
      </c>
      <c r="D1059" s="637" t="s">
        <v>169</v>
      </c>
    </row>
    <row r="1060" spans="1:4" ht="15.75" customHeight="1">
      <c r="A1060" s="634" t="s">
        <v>2555</v>
      </c>
      <c r="B1060" s="635" t="s">
        <v>2556</v>
      </c>
      <c r="C1060" s="636">
        <v>25862.7</v>
      </c>
      <c r="D1060" s="637" t="s">
        <v>169</v>
      </c>
    </row>
    <row r="1061" spans="1:4" ht="15.75" customHeight="1">
      <c r="A1061" s="634" t="s">
        <v>2557</v>
      </c>
      <c r="B1061" s="635" t="s">
        <v>2558</v>
      </c>
      <c r="C1061" s="636">
        <v>6034.48</v>
      </c>
      <c r="D1061" s="637" t="s">
        <v>169</v>
      </c>
    </row>
    <row r="1062" spans="1:4" ht="15.75" customHeight="1">
      <c r="A1062" s="634" t="s">
        <v>2559</v>
      </c>
      <c r="B1062" s="635" t="s">
        <v>2560</v>
      </c>
      <c r="C1062" s="636">
        <v>6206.9</v>
      </c>
      <c r="D1062" s="637" t="s">
        <v>169</v>
      </c>
    </row>
    <row r="1063" spans="1:4" ht="15.75" customHeight="1">
      <c r="A1063" s="634" t="s">
        <v>2561</v>
      </c>
      <c r="B1063" s="635" t="s">
        <v>725</v>
      </c>
      <c r="C1063" s="638">
        <v>-509467.52</v>
      </c>
      <c r="D1063" s="637" t="s">
        <v>169</v>
      </c>
    </row>
    <row r="1064" spans="1:4" ht="15.75" customHeight="1">
      <c r="A1064" s="630" t="s">
        <v>2562</v>
      </c>
      <c r="B1064" s="631" t="s">
        <v>635</v>
      </c>
      <c r="C1064" s="632">
        <f>SUM(C1065:C1078)</f>
        <v>79294.62999999999</v>
      </c>
      <c r="D1064" s="633" t="s">
        <v>169</v>
      </c>
    </row>
    <row r="1065" spans="1:4" ht="15.75" customHeight="1">
      <c r="A1065" s="634" t="s">
        <v>2563</v>
      </c>
      <c r="B1065" s="635" t="s">
        <v>2564</v>
      </c>
      <c r="C1065" s="636">
        <v>11217</v>
      </c>
      <c r="D1065" s="637" t="s">
        <v>169</v>
      </c>
    </row>
    <row r="1066" spans="1:4" ht="15.75" customHeight="1">
      <c r="A1066" s="634" t="s">
        <v>2565</v>
      </c>
      <c r="B1066" s="635" t="s">
        <v>2566</v>
      </c>
      <c r="C1066" s="636">
        <v>1956</v>
      </c>
      <c r="D1066" s="637" t="s">
        <v>169</v>
      </c>
    </row>
    <row r="1067" spans="1:4" ht="15.75" customHeight="1">
      <c r="A1067" s="634" t="s">
        <v>2567</v>
      </c>
      <c r="B1067" s="635" t="s">
        <v>2568</v>
      </c>
      <c r="C1067" s="636">
        <v>1213</v>
      </c>
      <c r="D1067" s="637" t="s">
        <v>169</v>
      </c>
    </row>
    <row r="1068" spans="1:4" ht="15.75" customHeight="1">
      <c r="A1068" s="634" t="s">
        <v>2569</v>
      </c>
      <c r="B1068" s="635" t="s">
        <v>2570</v>
      </c>
      <c r="C1068" s="636">
        <v>5246</v>
      </c>
      <c r="D1068" s="637" t="s">
        <v>169</v>
      </c>
    </row>
    <row r="1069" spans="1:4" ht="15.75" customHeight="1">
      <c r="A1069" s="634" t="s">
        <v>2571</v>
      </c>
      <c r="B1069" s="635" t="s">
        <v>2572</v>
      </c>
      <c r="C1069" s="636">
        <v>3354</v>
      </c>
      <c r="D1069" s="637" t="s">
        <v>169</v>
      </c>
    </row>
    <row r="1070" spans="1:4" ht="15.75" customHeight="1">
      <c r="A1070" s="634" t="s">
        <v>2573</v>
      </c>
      <c r="B1070" s="635" t="s">
        <v>2574</v>
      </c>
      <c r="C1070" s="636">
        <v>5555.07</v>
      </c>
      <c r="D1070" s="637" t="s">
        <v>169</v>
      </c>
    </row>
    <row r="1071" spans="1:4" ht="15.75" customHeight="1">
      <c r="A1071" s="634" t="s">
        <v>2575</v>
      </c>
      <c r="B1071" s="635" t="s">
        <v>2576</v>
      </c>
      <c r="C1071" s="636">
        <v>5905.2</v>
      </c>
      <c r="D1071" s="637" t="s">
        <v>169</v>
      </c>
    </row>
    <row r="1072" spans="1:4" ht="15.75" customHeight="1">
      <c r="A1072" s="634" t="s">
        <v>2577</v>
      </c>
      <c r="B1072" s="635" t="s">
        <v>2578</v>
      </c>
      <c r="C1072" s="636">
        <v>20000</v>
      </c>
      <c r="D1072" s="637" t="s">
        <v>169</v>
      </c>
    </row>
    <row r="1073" spans="1:4" ht="15.75" customHeight="1">
      <c r="A1073" s="634" t="s">
        <v>2579</v>
      </c>
      <c r="B1073" s="635" t="s">
        <v>2580</v>
      </c>
      <c r="C1073" s="636">
        <v>9029.31</v>
      </c>
      <c r="D1073" s="637" t="s">
        <v>169</v>
      </c>
    </row>
    <row r="1074" spans="1:4" ht="15.75" customHeight="1">
      <c r="A1074" s="634" t="s">
        <v>2581</v>
      </c>
      <c r="B1074" s="635" t="s">
        <v>2582</v>
      </c>
      <c r="C1074" s="636">
        <v>16477.88</v>
      </c>
      <c r="D1074" s="637" t="s">
        <v>169</v>
      </c>
    </row>
    <row r="1075" spans="1:4" ht="15.75" customHeight="1">
      <c r="A1075" s="634" t="s">
        <v>2583</v>
      </c>
      <c r="B1075" s="635" t="s">
        <v>2584</v>
      </c>
      <c r="C1075" s="636">
        <v>7137.93</v>
      </c>
      <c r="D1075" s="637" t="s">
        <v>169</v>
      </c>
    </row>
    <row r="1076" spans="1:4" ht="15.75" customHeight="1">
      <c r="A1076" s="634" t="s">
        <v>2585</v>
      </c>
      <c r="B1076" s="635" t="s">
        <v>2586</v>
      </c>
      <c r="C1076" s="636">
        <v>40950</v>
      </c>
      <c r="D1076" s="637" t="s">
        <v>169</v>
      </c>
    </row>
    <row r="1077" spans="1:4" ht="15.75" customHeight="1">
      <c r="A1077" s="634" t="s">
        <v>2587</v>
      </c>
      <c r="B1077" s="635" t="s">
        <v>2588</v>
      </c>
      <c r="C1077" s="636">
        <v>3464.66</v>
      </c>
      <c r="D1077" s="637" t="s">
        <v>169</v>
      </c>
    </row>
    <row r="1078" spans="1:4" ht="15.75" customHeight="1">
      <c r="A1078" s="634" t="s">
        <v>2589</v>
      </c>
      <c r="B1078" s="635" t="s">
        <v>725</v>
      </c>
      <c r="C1078" s="638">
        <v>-52211.42</v>
      </c>
      <c r="D1078" s="637" t="s">
        <v>169</v>
      </c>
    </row>
    <row r="1079" spans="1:4" ht="15.75" customHeight="1">
      <c r="A1079" s="630" t="s">
        <v>2590</v>
      </c>
      <c r="B1079" s="631" t="s">
        <v>2591</v>
      </c>
      <c r="C1079" s="632">
        <f>SUM(C1080:C1085)</f>
        <v>27927.48</v>
      </c>
      <c r="D1079" s="633" t="s">
        <v>169</v>
      </c>
    </row>
    <row r="1080" spans="1:4" ht="15.75" customHeight="1">
      <c r="A1080" s="634" t="s">
        <v>2592</v>
      </c>
      <c r="B1080" s="635" t="s">
        <v>2593</v>
      </c>
      <c r="C1080" s="636">
        <v>1216</v>
      </c>
      <c r="D1080" s="637" t="s">
        <v>169</v>
      </c>
    </row>
    <row r="1081" spans="1:4" ht="15.75" customHeight="1">
      <c r="A1081" s="634" t="s">
        <v>2594</v>
      </c>
      <c r="B1081" s="635" t="s">
        <v>2595</v>
      </c>
      <c r="C1081" s="636">
        <v>15000</v>
      </c>
      <c r="D1081" s="637" t="s">
        <v>169</v>
      </c>
    </row>
    <row r="1082" spans="1:4" ht="15.75" customHeight="1">
      <c r="A1082" s="634" t="s">
        <v>2596</v>
      </c>
      <c r="B1082" s="635" t="s">
        <v>2597</v>
      </c>
      <c r="C1082" s="636">
        <v>5300</v>
      </c>
      <c r="D1082" s="637" t="s">
        <v>169</v>
      </c>
    </row>
    <row r="1083" spans="1:4" ht="15.75" customHeight="1">
      <c r="A1083" s="634" t="s">
        <v>2598</v>
      </c>
      <c r="B1083" s="635" t="s">
        <v>2599</v>
      </c>
      <c r="C1083" s="636">
        <v>1800</v>
      </c>
      <c r="D1083" s="637" t="s">
        <v>169</v>
      </c>
    </row>
    <row r="1084" spans="1:4" ht="15.75" customHeight="1">
      <c r="A1084" s="634" t="s">
        <v>2600</v>
      </c>
      <c r="B1084" s="635" t="s">
        <v>2601</v>
      </c>
      <c r="C1084" s="636">
        <v>600</v>
      </c>
      <c r="D1084" s="637" t="s">
        <v>169</v>
      </c>
    </row>
    <row r="1085" spans="1:4" ht="15.75" customHeight="1">
      <c r="A1085" s="634" t="s">
        <v>2602</v>
      </c>
      <c r="B1085" s="635" t="s">
        <v>2603</v>
      </c>
      <c r="C1085" s="636">
        <v>4011.48</v>
      </c>
      <c r="D1085" s="637" t="s">
        <v>169</v>
      </c>
    </row>
    <row r="1086" spans="1:4" ht="15.75" customHeight="1">
      <c r="A1086" s="630" t="s">
        <v>2604</v>
      </c>
      <c r="B1086" s="631" t="s">
        <v>636</v>
      </c>
      <c r="C1086" s="632">
        <f>SUM(C1087:C1097)</f>
        <v>499900.8300000001</v>
      </c>
      <c r="D1086" s="633" t="s">
        <v>169</v>
      </c>
    </row>
    <row r="1087" spans="1:4" ht="15.75" customHeight="1">
      <c r="A1087" s="634" t="s">
        <v>2605</v>
      </c>
      <c r="B1087" s="635" t="s">
        <v>2606</v>
      </c>
      <c r="C1087" s="636">
        <v>1</v>
      </c>
      <c r="D1087" s="637" t="s">
        <v>169</v>
      </c>
    </row>
    <row r="1088" spans="1:4" ht="15.75" customHeight="1">
      <c r="A1088" s="634" t="s">
        <v>2607</v>
      </c>
      <c r="B1088" s="635" t="s">
        <v>2608</v>
      </c>
      <c r="C1088" s="636">
        <v>1</v>
      </c>
      <c r="D1088" s="637" t="s">
        <v>169</v>
      </c>
    </row>
    <row r="1089" spans="1:4" ht="15.75" customHeight="1">
      <c r="A1089" s="634" t="s">
        <v>2609</v>
      </c>
      <c r="B1089" s="635" t="s">
        <v>2610</v>
      </c>
      <c r="C1089" s="636">
        <v>1</v>
      </c>
      <c r="D1089" s="637" t="s">
        <v>169</v>
      </c>
    </row>
    <row r="1090" spans="1:4" ht="15.75" customHeight="1">
      <c r="A1090" s="634" t="s">
        <v>2611</v>
      </c>
      <c r="B1090" s="635" t="s">
        <v>2612</v>
      </c>
      <c r="C1090" s="636">
        <v>1</v>
      </c>
      <c r="D1090" s="637" t="s">
        <v>169</v>
      </c>
    </row>
    <row r="1091" spans="1:4" ht="15.75" customHeight="1">
      <c r="A1091" s="634" t="s">
        <v>2613</v>
      </c>
      <c r="B1091" s="635" t="s">
        <v>2614</v>
      </c>
      <c r="C1091" s="636">
        <v>14915.53</v>
      </c>
      <c r="D1091" s="637" t="s">
        <v>169</v>
      </c>
    </row>
    <row r="1092" spans="1:4" ht="15.75" customHeight="1">
      <c r="A1092" s="634" t="s">
        <v>2615</v>
      </c>
      <c r="B1092" s="635" t="s">
        <v>2616</v>
      </c>
      <c r="C1092" s="636">
        <v>14915.53</v>
      </c>
      <c r="D1092" s="637" t="s">
        <v>169</v>
      </c>
    </row>
    <row r="1093" spans="1:4" ht="15.75" customHeight="1">
      <c r="A1093" s="634" t="s">
        <v>2617</v>
      </c>
      <c r="B1093" s="635" t="s">
        <v>2618</v>
      </c>
      <c r="C1093" s="636">
        <v>63228.57</v>
      </c>
      <c r="D1093" s="637" t="s">
        <v>169</v>
      </c>
    </row>
    <row r="1094" spans="1:4" ht="15.75" customHeight="1">
      <c r="A1094" s="634" t="s">
        <v>2619</v>
      </c>
      <c r="B1094" s="635" t="s">
        <v>2620</v>
      </c>
      <c r="C1094" s="636">
        <v>94347.83</v>
      </c>
      <c r="D1094" s="637" t="s">
        <v>169</v>
      </c>
    </row>
    <row r="1095" spans="1:4" ht="15.75" customHeight="1">
      <c r="A1095" s="634" t="s">
        <v>2621</v>
      </c>
      <c r="B1095" s="635" t="s">
        <v>2622</v>
      </c>
      <c r="C1095" s="636">
        <v>166062.07</v>
      </c>
      <c r="D1095" s="637" t="s">
        <v>169</v>
      </c>
    </row>
    <row r="1096" spans="1:4" ht="15.75" customHeight="1">
      <c r="A1096" s="634" t="s">
        <v>2623</v>
      </c>
      <c r="B1096" s="635" t="s">
        <v>2624</v>
      </c>
      <c r="C1096" s="636">
        <v>73213.65</v>
      </c>
      <c r="D1096" s="637" t="s">
        <v>169</v>
      </c>
    </row>
    <row r="1097" spans="1:4" ht="15.75" customHeight="1">
      <c r="A1097" s="634" t="s">
        <v>2625</v>
      </c>
      <c r="B1097" s="635" t="s">
        <v>2626</v>
      </c>
      <c r="C1097" s="636">
        <v>73213.65</v>
      </c>
      <c r="D1097" s="637" t="s">
        <v>169</v>
      </c>
    </row>
    <row r="1098" spans="1:4" ht="15.75" customHeight="1">
      <c r="A1098" s="630" t="s">
        <v>2627</v>
      </c>
      <c r="B1098" s="631" t="s">
        <v>637</v>
      </c>
      <c r="C1098" s="632">
        <f>SUM(C1099:C1695)</f>
        <v>1988788.5599999977</v>
      </c>
      <c r="D1098" s="633" t="s">
        <v>169</v>
      </c>
    </row>
    <row r="1099" spans="1:4" ht="15.75" customHeight="1">
      <c r="A1099" s="634" t="s">
        <v>2628</v>
      </c>
      <c r="B1099" s="635" t="s">
        <v>2629</v>
      </c>
      <c r="C1099" s="636">
        <v>2393</v>
      </c>
      <c r="D1099" s="637" t="s">
        <v>169</v>
      </c>
    </row>
    <row r="1100" spans="1:4" ht="15.75" customHeight="1">
      <c r="A1100" s="634" t="s">
        <v>2630</v>
      </c>
      <c r="B1100" s="635" t="s">
        <v>2631</v>
      </c>
      <c r="C1100" s="636">
        <v>11000</v>
      </c>
      <c r="D1100" s="637" t="s">
        <v>169</v>
      </c>
    </row>
    <row r="1101" spans="1:4" ht="15.75" customHeight="1">
      <c r="A1101" s="634" t="s">
        <v>2632</v>
      </c>
      <c r="B1101" s="635" t="s">
        <v>2633</v>
      </c>
      <c r="C1101" s="636">
        <v>113868.6</v>
      </c>
      <c r="D1101" s="637" t="s">
        <v>169</v>
      </c>
    </row>
    <row r="1102" spans="1:4" ht="15.75" customHeight="1">
      <c r="A1102" s="634" t="s">
        <v>2634</v>
      </c>
      <c r="B1102" s="635" t="s">
        <v>2635</v>
      </c>
      <c r="C1102" s="636">
        <v>3390.44</v>
      </c>
      <c r="D1102" s="637" t="s">
        <v>169</v>
      </c>
    </row>
    <row r="1103" spans="1:4" ht="15.75" customHeight="1">
      <c r="A1103" s="634" t="s">
        <v>2636</v>
      </c>
      <c r="B1103" s="635" t="s">
        <v>2637</v>
      </c>
      <c r="C1103" s="636">
        <v>1345</v>
      </c>
      <c r="D1103" s="637" t="s">
        <v>169</v>
      </c>
    </row>
    <row r="1104" spans="1:4" ht="15.75" customHeight="1">
      <c r="A1104" s="634" t="s">
        <v>2638</v>
      </c>
      <c r="B1104" s="635" t="s">
        <v>2639</v>
      </c>
      <c r="C1104" s="636">
        <v>850</v>
      </c>
      <c r="D1104" s="637" t="s">
        <v>169</v>
      </c>
    </row>
    <row r="1105" spans="1:4" ht="15.75" customHeight="1">
      <c r="A1105" s="634" t="s">
        <v>2640</v>
      </c>
      <c r="B1105" s="635" t="s">
        <v>2641</v>
      </c>
      <c r="C1105" s="636">
        <v>14373.25</v>
      </c>
      <c r="D1105" s="637" t="s">
        <v>169</v>
      </c>
    </row>
    <row r="1106" spans="1:4" ht="15.75" customHeight="1">
      <c r="A1106" s="634" t="s">
        <v>2642</v>
      </c>
      <c r="B1106" s="635" t="s">
        <v>2643</v>
      </c>
      <c r="C1106" s="636">
        <v>14373.25</v>
      </c>
      <c r="D1106" s="637" t="s">
        <v>169</v>
      </c>
    </row>
    <row r="1107" spans="1:4" ht="15.75" customHeight="1">
      <c r="A1107" s="634" t="s">
        <v>2644</v>
      </c>
      <c r="B1107" s="635" t="s">
        <v>2645</v>
      </c>
      <c r="C1107" s="636">
        <v>14603.73</v>
      </c>
      <c r="D1107" s="637" t="s">
        <v>169</v>
      </c>
    </row>
    <row r="1108" spans="1:4" ht="15.75" customHeight="1">
      <c r="A1108" s="634" t="s">
        <v>2646</v>
      </c>
      <c r="B1108" s="635" t="s">
        <v>2647</v>
      </c>
      <c r="C1108" s="636">
        <v>602</v>
      </c>
      <c r="D1108" s="637" t="s">
        <v>169</v>
      </c>
    </row>
    <row r="1109" spans="1:4" ht="15.75" customHeight="1">
      <c r="A1109" s="634" t="s">
        <v>2648</v>
      </c>
      <c r="B1109" s="635" t="s">
        <v>2649</v>
      </c>
      <c r="C1109" s="636">
        <v>626</v>
      </c>
      <c r="D1109" s="637" t="s">
        <v>169</v>
      </c>
    </row>
    <row r="1110" spans="1:4" ht="15.75" customHeight="1">
      <c r="A1110" s="634" t="s">
        <v>2650</v>
      </c>
      <c r="B1110" s="635" t="s">
        <v>2651</v>
      </c>
      <c r="C1110" s="636">
        <v>578</v>
      </c>
      <c r="D1110" s="637" t="s">
        <v>169</v>
      </c>
    </row>
    <row r="1111" spans="1:4" ht="15.75" customHeight="1">
      <c r="A1111" s="634" t="s">
        <v>2652</v>
      </c>
      <c r="B1111" s="635" t="s">
        <v>2653</v>
      </c>
      <c r="C1111" s="636">
        <v>212</v>
      </c>
      <c r="D1111" s="637" t="s">
        <v>169</v>
      </c>
    </row>
    <row r="1112" spans="1:4" ht="15.75" customHeight="1">
      <c r="A1112" s="634" t="s">
        <v>2654</v>
      </c>
      <c r="B1112" s="635" t="s">
        <v>2653</v>
      </c>
      <c r="C1112" s="636">
        <v>212</v>
      </c>
      <c r="D1112" s="637" t="s">
        <v>169</v>
      </c>
    </row>
    <row r="1113" spans="1:4" ht="15.75" customHeight="1">
      <c r="A1113" s="634" t="s">
        <v>2655</v>
      </c>
      <c r="B1113" s="635" t="s">
        <v>2656</v>
      </c>
      <c r="C1113" s="636">
        <v>417</v>
      </c>
      <c r="D1113" s="637" t="s">
        <v>169</v>
      </c>
    </row>
    <row r="1114" spans="1:4" ht="15.75" customHeight="1">
      <c r="A1114" s="634" t="s">
        <v>2657</v>
      </c>
      <c r="B1114" s="635" t="s">
        <v>2658</v>
      </c>
      <c r="C1114" s="636">
        <v>407</v>
      </c>
      <c r="D1114" s="637" t="s">
        <v>169</v>
      </c>
    </row>
    <row r="1115" spans="1:4" ht="15.75" customHeight="1">
      <c r="A1115" s="634" t="s">
        <v>2659</v>
      </c>
      <c r="B1115" s="635" t="s">
        <v>2660</v>
      </c>
      <c r="C1115" s="636">
        <v>1126</v>
      </c>
      <c r="D1115" s="637" t="s">
        <v>169</v>
      </c>
    </row>
    <row r="1116" spans="1:4" ht="15.75" customHeight="1">
      <c r="A1116" s="634" t="s">
        <v>2661</v>
      </c>
      <c r="B1116" s="635" t="s">
        <v>2662</v>
      </c>
      <c r="C1116" s="636">
        <v>83.25</v>
      </c>
      <c r="D1116" s="637" t="s">
        <v>169</v>
      </c>
    </row>
    <row r="1117" spans="1:4" ht="15.75" customHeight="1">
      <c r="A1117" s="634" t="s">
        <v>2663</v>
      </c>
      <c r="B1117" s="635" t="s">
        <v>2664</v>
      </c>
      <c r="C1117" s="636">
        <v>100.14</v>
      </c>
      <c r="D1117" s="637" t="s">
        <v>169</v>
      </c>
    </row>
    <row r="1118" spans="1:4" ht="15.75" customHeight="1">
      <c r="A1118" s="634" t="s">
        <v>2665</v>
      </c>
      <c r="B1118" s="635" t="s">
        <v>2666</v>
      </c>
      <c r="C1118" s="636">
        <v>81</v>
      </c>
      <c r="D1118" s="637" t="s">
        <v>169</v>
      </c>
    </row>
    <row r="1119" spans="1:4" ht="15.75" customHeight="1">
      <c r="A1119" s="634" t="s">
        <v>2667</v>
      </c>
      <c r="B1119" s="635" t="s">
        <v>2668</v>
      </c>
      <c r="C1119" s="636">
        <v>600</v>
      </c>
      <c r="D1119" s="637" t="s">
        <v>169</v>
      </c>
    </row>
    <row r="1120" spans="1:4" ht="15.75" customHeight="1">
      <c r="A1120" s="634" t="s">
        <v>2669</v>
      </c>
      <c r="B1120" s="635" t="s">
        <v>2670</v>
      </c>
      <c r="C1120" s="636">
        <v>173</v>
      </c>
      <c r="D1120" s="637" t="s">
        <v>169</v>
      </c>
    </row>
    <row r="1121" spans="1:4" ht="15.75" customHeight="1">
      <c r="A1121" s="634" t="s">
        <v>2671</v>
      </c>
      <c r="B1121" s="635" t="s">
        <v>2672</v>
      </c>
      <c r="C1121" s="636">
        <v>1970</v>
      </c>
      <c r="D1121" s="637" t="s">
        <v>169</v>
      </c>
    </row>
    <row r="1122" spans="1:4" ht="15.75" customHeight="1">
      <c r="A1122" s="634" t="s">
        <v>2673</v>
      </c>
      <c r="B1122" s="635" t="s">
        <v>2674</v>
      </c>
      <c r="C1122" s="636">
        <v>913.79</v>
      </c>
      <c r="D1122" s="637" t="s">
        <v>169</v>
      </c>
    </row>
    <row r="1123" spans="1:4" ht="15.75" customHeight="1">
      <c r="A1123" s="634" t="s">
        <v>2675</v>
      </c>
      <c r="B1123" s="635" t="s">
        <v>2676</v>
      </c>
      <c r="C1123" s="636">
        <v>1304</v>
      </c>
      <c r="D1123" s="637" t="s">
        <v>169</v>
      </c>
    </row>
    <row r="1124" spans="1:4" ht="15.75" customHeight="1">
      <c r="A1124" s="634" t="s">
        <v>2677</v>
      </c>
      <c r="B1124" s="635" t="s">
        <v>2678</v>
      </c>
      <c r="C1124" s="636">
        <v>1000</v>
      </c>
      <c r="D1124" s="637" t="s">
        <v>169</v>
      </c>
    </row>
    <row r="1125" spans="1:4" ht="15.75" customHeight="1">
      <c r="A1125" s="634" t="s">
        <v>2679</v>
      </c>
      <c r="B1125" s="635" t="s">
        <v>2680</v>
      </c>
      <c r="C1125" s="636">
        <v>4000</v>
      </c>
      <c r="D1125" s="637" t="s">
        <v>169</v>
      </c>
    </row>
    <row r="1126" spans="1:4" ht="15.75" customHeight="1">
      <c r="A1126" s="634" t="s">
        <v>2681</v>
      </c>
      <c r="B1126" s="635" t="s">
        <v>2682</v>
      </c>
      <c r="C1126" s="636">
        <v>11500</v>
      </c>
      <c r="D1126" s="637" t="s">
        <v>169</v>
      </c>
    </row>
    <row r="1127" spans="1:4" ht="15.75" customHeight="1">
      <c r="A1127" s="634" t="s">
        <v>2683</v>
      </c>
      <c r="B1127" s="635" t="s">
        <v>2678</v>
      </c>
      <c r="C1127" s="636">
        <v>1000</v>
      </c>
      <c r="D1127" s="637" t="s">
        <v>169</v>
      </c>
    </row>
    <row r="1128" spans="1:4" ht="15.75" customHeight="1">
      <c r="A1128" s="634" t="s">
        <v>2684</v>
      </c>
      <c r="B1128" s="635" t="s">
        <v>2680</v>
      </c>
      <c r="C1128" s="636">
        <v>4000</v>
      </c>
      <c r="D1128" s="637" t="s">
        <v>169</v>
      </c>
    </row>
    <row r="1129" spans="1:4" ht="15.75" customHeight="1">
      <c r="A1129" s="634" t="s">
        <v>2685</v>
      </c>
      <c r="B1129" s="635" t="s">
        <v>2686</v>
      </c>
      <c r="C1129" s="636">
        <v>1200</v>
      </c>
      <c r="D1129" s="637" t="s">
        <v>169</v>
      </c>
    </row>
    <row r="1130" spans="1:4" ht="15.75" customHeight="1">
      <c r="A1130" s="634" t="s">
        <v>2687</v>
      </c>
      <c r="B1130" s="635" t="s">
        <v>2680</v>
      </c>
      <c r="C1130" s="636">
        <v>4000</v>
      </c>
      <c r="D1130" s="637" t="s">
        <v>169</v>
      </c>
    </row>
    <row r="1131" spans="1:4" ht="15.75" customHeight="1">
      <c r="A1131" s="634" t="s">
        <v>2688</v>
      </c>
      <c r="B1131" s="635" t="s">
        <v>2689</v>
      </c>
      <c r="C1131" s="636">
        <v>6850</v>
      </c>
      <c r="D1131" s="637" t="s">
        <v>169</v>
      </c>
    </row>
    <row r="1132" spans="1:4" ht="15.75" customHeight="1">
      <c r="A1132" s="634" t="s">
        <v>2690</v>
      </c>
      <c r="B1132" s="635" t="s">
        <v>2691</v>
      </c>
      <c r="C1132" s="636">
        <v>11562</v>
      </c>
      <c r="D1132" s="637" t="s">
        <v>169</v>
      </c>
    </row>
    <row r="1133" spans="1:4" ht="15.75" customHeight="1">
      <c r="A1133" s="634" t="s">
        <v>2692</v>
      </c>
      <c r="B1133" s="635" t="s">
        <v>2693</v>
      </c>
      <c r="C1133" s="636">
        <v>11562</v>
      </c>
      <c r="D1133" s="637" t="s">
        <v>169</v>
      </c>
    </row>
    <row r="1134" spans="1:4" ht="15.75" customHeight="1">
      <c r="A1134" s="634" t="s">
        <v>2694</v>
      </c>
      <c r="B1134" s="635" t="s">
        <v>2695</v>
      </c>
      <c r="C1134" s="636">
        <v>7002</v>
      </c>
      <c r="D1134" s="637" t="s">
        <v>169</v>
      </c>
    </row>
    <row r="1135" spans="1:4" ht="15.75" customHeight="1">
      <c r="A1135" s="634" t="s">
        <v>2696</v>
      </c>
      <c r="B1135" s="635" t="s">
        <v>2697</v>
      </c>
      <c r="C1135" s="636">
        <v>7002</v>
      </c>
      <c r="D1135" s="637" t="s">
        <v>169</v>
      </c>
    </row>
    <row r="1136" spans="1:4" ht="15.75" customHeight="1">
      <c r="A1136" s="634" t="s">
        <v>2698</v>
      </c>
      <c r="B1136" s="635" t="s">
        <v>2699</v>
      </c>
      <c r="C1136" s="636">
        <v>7002</v>
      </c>
      <c r="D1136" s="637" t="s">
        <v>169</v>
      </c>
    </row>
    <row r="1137" spans="1:4" ht="15.75" customHeight="1">
      <c r="A1137" s="634" t="s">
        <v>2700</v>
      </c>
      <c r="B1137" s="635" t="s">
        <v>2701</v>
      </c>
      <c r="C1137" s="636">
        <v>7002</v>
      </c>
      <c r="D1137" s="637" t="s">
        <v>169</v>
      </c>
    </row>
    <row r="1138" spans="1:4" ht="15.75" customHeight="1">
      <c r="A1138" s="634" t="s">
        <v>2702</v>
      </c>
      <c r="B1138" s="635" t="s">
        <v>2703</v>
      </c>
      <c r="C1138" s="636">
        <v>7002</v>
      </c>
      <c r="D1138" s="637" t="s">
        <v>169</v>
      </c>
    </row>
    <row r="1139" spans="1:4" ht="15.75" customHeight="1">
      <c r="A1139" s="634" t="s">
        <v>2704</v>
      </c>
      <c r="B1139" s="635" t="s">
        <v>2705</v>
      </c>
      <c r="C1139" s="636">
        <v>7002</v>
      </c>
      <c r="D1139" s="637" t="s">
        <v>169</v>
      </c>
    </row>
    <row r="1140" spans="1:4" ht="15.75" customHeight="1">
      <c r="A1140" s="634" t="s">
        <v>2706</v>
      </c>
      <c r="B1140" s="635" t="s">
        <v>2707</v>
      </c>
      <c r="C1140" s="636">
        <v>7002</v>
      </c>
      <c r="D1140" s="637" t="s">
        <v>169</v>
      </c>
    </row>
    <row r="1141" spans="1:4" ht="15.75" customHeight="1">
      <c r="A1141" s="634" t="s">
        <v>2708</v>
      </c>
      <c r="B1141" s="635" t="s">
        <v>2709</v>
      </c>
      <c r="C1141" s="636">
        <v>7002</v>
      </c>
      <c r="D1141" s="637" t="s">
        <v>169</v>
      </c>
    </row>
    <row r="1142" spans="1:4" ht="15.75" customHeight="1">
      <c r="A1142" s="634" t="s">
        <v>2710</v>
      </c>
      <c r="B1142" s="635" t="s">
        <v>2711</v>
      </c>
      <c r="C1142" s="636">
        <v>7002</v>
      </c>
      <c r="D1142" s="637" t="s">
        <v>169</v>
      </c>
    </row>
    <row r="1143" spans="1:4" ht="15.75" customHeight="1">
      <c r="A1143" s="634" t="s">
        <v>2712</v>
      </c>
      <c r="B1143" s="635" t="s">
        <v>2713</v>
      </c>
      <c r="C1143" s="636">
        <v>7002</v>
      </c>
      <c r="D1143" s="637" t="s">
        <v>169</v>
      </c>
    </row>
    <row r="1144" spans="1:4" ht="15.75" customHeight="1">
      <c r="A1144" s="634" t="s">
        <v>2714</v>
      </c>
      <c r="B1144" s="635" t="s">
        <v>2715</v>
      </c>
      <c r="C1144" s="636">
        <v>7002</v>
      </c>
      <c r="D1144" s="637" t="s">
        <v>169</v>
      </c>
    </row>
    <row r="1145" spans="1:4" ht="15.75" customHeight="1">
      <c r="A1145" s="634" t="s">
        <v>2716</v>
      </c>
      <c r="B1145" s="635" t="s">
        <v>2717</v>
      </c>
      <c r="C1145" s="636">
        <v>7002</v>
      </c>
      <c r="D1145" s="637" t="s">
        <v>169</v>
      </c>
    </row>
    <row r="1146" spans="1:4" ht="15.75" customHeight="1">
      <c r="A1146" s="634" t="s">
        <v>2718</v>
      </c>
      <c r="B1146" s="635" t="s">
        <v>2719</v>
      </c>
      <c r="C1146" s="636">
        <v>7002</v>
      </c>
      <c r="D1146" s="637" t="s">
        <v>169</v>
      </c>
    </row>
    <row r="1147" spans="1:4" ht="15.75" customHeight="1">
      <c r="A1147" s="634" t="s">
        <v>2720</v>
      </c>
      <c r="B1147" s="635" t="s">
        <v>2721</v>
      </c>
      <c r="C1147" s="636">
        <v>7002</v>
      </c>
      <c r="D1147" s="637" t="s">
        <v>169</v>
      </c>
    </row>
    <row r="1148" spans="1:4" ht="15.75" customHeight="1">
      <c r="A1148" s="634" t="s">
        <v>2722</v>
      </c>
      <c r="B1148" s="635" t="s">
        <v>2723</v>
      </c>
      <c r="C1148" s="636">
        <v>7002</v>
      </c>
      <c r="D1148" s="637" t="s">
        <v>169</v>
      </c>
    </row>
    <row r="1149" spans="1:4" ht="15.75" customHeight="1">
      <c r="A1149" s="634" t="s">
        <v>2724</v>
      </c>
      <c r="B1149" s="635" t="s">
        <v>2725</v>
      </c>
      <c r="C1149" s="636">
        <v>7002</v>
      </c>
      <c r="D1149" s="637" t="s">
        <v>169</v>
      </c>
    </row>
    <row r="1150" spans="1:4" ht="15.75" customHeight="1">
      <c r="A1150" s="634" t="s">
        <v>2726</v>
      </c>
      <c r="B1150" s="635" t="s">
        <v>2727</v>
      </c>
      <c r="C1150" s="636">
        <v>7002</v>
      </c>
      <c r="D1150" s="637" t="s">
        <v>169</v>
      </c>
    </row>
    <row r="1151" spans="1:4" ht="15.75" customHeight="1">
      <c r="A1151" s="634" t="s">
        <v>2728</v>
      </c>
      <c r="B1151" s="635" t="s">
        <v>2729</v>
      </c>
      <c r="C1151" s="636">
        <v>1450</v>
      </c>
      <c r="D1151" s="637" t="s">
        <v>169</v>
      </c>
    </row>
    <row r="1152" spans="1:4" ht="15.75" customHeight="1">
      <c r="A1152" s="634" t="s">
        <v>2730</v>
      </c>
      <c r="B1152" s="635" t="s">
        <v>2731</v>
      </c>
      <c r="C1152" s="636">
        <v>1450</v>
      </c>
      <c r="D1152" s="637" t="s">
        <v>169</v>
      </c>
    </row>
    <row r="1153" spans="1:4" ht="15.75" customHeight="1">
      <c r="A1153" s="634" t="s">
        <v>2732</v>
      </c>
      <c r="B1153" s="635" t="s">
        <v>2733</v>
      </c>
      <c r="C1153" s="636">
        <v>1450</v>
      </c>
      <c r="D1153" s="637" t="s">
        <v>169</v>
      </c>
    </row>
    <row r="1154" spans="1:4" ht="15.75" customHeight="1">
      <c r="A1154" s="634" t="s">
        <v>2734</v>
      </c>
      <c r="B1154" s="635" t="s">
        <v>2735</v>
      </c>
      <c r="C1154" s="636">
        <v>1450</v>
      </c>
      <c r="D1154" s="637" t="s">
        <v>169</v>
      </c>
    </row>
    <row r="1155" spans="1:4" ht="15.75" customHeight="1">
      <c r="A1155" s="634" t="s">
        <v>2736</v>
      </c>
      <c r="B1155" s="635" t="s">
        <v>2737</v>
      </c>
      <c r="C1155" s="636">
        <v>1450</v>
      </c>
      <c r="D1155" s="637" t="s">
        <v>169</v>
      </c>
    </row>
    <row r="1156" spans="1:4" ht="15.75" customHeight="1">
      <c r="A1156" s="634" t="s">
        <v>2738</v>
      </c>
      <c r="B1156" s="635" t="s">
        <v>2739</v>
      </c>
      <c r="C1156" s="636">
        <v>1450</v>
      </c>
      <c r="D1156" s="637" t="s">
        <v>169</v>
      </c>
    </row>
    <row r="1157" spans="1:4" ht="15.75" customHeight="1">
      <c r="A1157" s="634" t="s">
        <v>2740</v>
      </c>
      <c r="B1157" s="635" t="s">
        <v>2741</v>
      </c>
      <c r="C1157" s="636">
        <v>1450</v>
      </c>
      <c r="D1157" s="637" t="s">
        <v>169</v>
      </c>
    </row>
    <row r="1158" spans="1:4" ht="15.75" customHeight="1">
      <c r="A1158" s="634" t="s">
        <v>2742</v>
      </c>
      <c r="B1158" s="635" t="s">
        <v>2743</v>
      </c>
      <c r="C1158" s="636">
        <v>1450</v>
      </c>
      <c r="D1158" s="637" t="s">
        <v>169</v>
      </c>
    </row>
    <row r="1159" spans="1:4" ht="15.75" customHeight="1">
      <c r="A1159" s="634" t="s">
        <v>2744</v>
      </c>
      <c r="B1159" s="635" t="s">
        <v>2745</v>
      </c>
      <c r="C1159" s="636">
        <v>1450</v>
      </c>
      <c r="D1159" s="637" t="s">
        <v>169</v>
      </c>
    </row>
    <row r="1160" spans="1:4" ht="15.75" customHeight="1">
      <c r="A1160" s="634" t="s">
        <v>2746</v>
      </c>
      <c r="B1160" s="635" t="s">
        <v>2747</v>
      </c>
      <c r="C1160" s="636">
        <v>1450</v>
      </c>
      <c r="D1160" s="637" t="s">
        <v>169</v>
      </c>
    </row>
    <row r="1161" spans="1:4" ht="15.75" customHeight="1">
      <c r="A1161" s="634" t="s">
        <v>2748</v>
      </c>
      <c r="B1161" s="635" t="s">
        <v>2749</v>
      </c>
      <c r="C1161" s="636">
        <v>1450</v>
      </c>
      <c r="D1161" s="637" t="s">
        <v>169</v>
      </c>
    </row>
    <row r="1162" spans="1:4" ht="15.75" customHeight="1">
      <c r="A1162" s="634" t="s">
        <v>2750</v>
      </c>
      <c r="B1162" s="635" t="s">
        <v>2751</v>
      </c>
      <c r="C1162" s="636">
        <v>1450</v>
      </c>
      <c r="D1162" s="637" t="s">
        <v>169</v>
      </c>
    </row>
    <row r="1163" spans="1:4" ht="15.75" customHeight="1">
      <c r="A1163" s="634" t="s">
        <v>2752</v>
      </c>
      <c r="B1163" s="635" t="s">
        <v>2753</v>
      </c>
      <c r="C1163" s="636">
        <v>1450</v>
      </c>
      <c r="D1163" s="637" t="s">
        <v>169</v>
      </c>
    </row>
    <row r="1164" spans="1:4" ht="15.75" customHeight="1">
      <c r="A1164" s="634" t="s">
        <v>2754</v>
      </c>
      <c r="B1164" s="635" t="s">
        <v>2755</v>
      </c>
      <c r="C1164" s="636">
        <v>1450</v>
      </c>
      <c r="D1164" s="637" t="s">
        <v>169</v>
      </c>
    </row>
    <row r="1165" spans="1:4" ht="15.75" customHeight="1">
      <c r="A1165" s="634" t="s">
        <v>2756</v>
      </c>
      <c r="B1165" s="635" t="s">
        <v>2757</v>
      </c>
      <c r="C1165" s="636">
        <v>1450</v>
      </c>
      <c r="D1165" s="637" t="s">
        <v>169</v>
      </c>
    </row>
    <row r="1166" spans="1:4" ht="15.75" customHeight="1">
      <c r="A1166" s="634" t="s">
        <v>2758</v>
      </c>
      <c r="B1166" s="635" t="s">
        <v>2759</v>
      </c>
      <c r="C1166" s="636">
        <v>1450</v>
      </c>
      <c r="D1166" s="637" t="s">
        <v>169</v>
      </c>
    </row>
    <row r="1167" spans="1:4" ht="15.75" customHeight="1">
      <c r="A1167" s="634" t="s">
        <v>2760</v>
      </c>
      <c r="B1167" s="635" t="s">
        <v>2761</v>
      </c>
      <c r="C1167" s="636">
        <v>1450</v>
      </c>
      <c r="D1167" s="637" t="s">
        <v>169</v>
      </c>
    </row>
    <row r="1168" spans="1:4" ht="15.75" customHeight="1">
      <c r="A1168" s="634" t="s">
        <v>2762</v>
      </c>
      <c r="B1168" s="635" t="s">
        <v>2763</v>
      </c>
      <c r="C1168" s="636">
        <v>1450</v>
      </c>
      <c r="D1168" s="637" t="s">
        <v>169</v>
      </c>
    </row>
    <row r="1169" spans="1:4" ht="15.75" customHeight="1">
      <c r="A1169" s="634" t="s">
        <v>2764</v>
      </c>
      <c r="B1169" s="635" t="s">
        <v>2765</v>
      </c>
      <c r="C1169" s="636">
        <v>1450</v>
      </c>
      <c r="D1169" s="637" t="s">
        <v>169</v>
      </c>
    </row>
    <row r="1170" spans="1:4" ht="15.75" customHeight="1">
      <c r="A1170" s="634" t="s">
        <v>2766</v>
      </c>
      <c r="B1170" s="635" t="s">
        <v>2767</v>
      </c>
      <c r="C1170" s="636">
        <v>7628</v>
      </c>
      <c r="D1170" s="637" t="s">
        <v>169</v>
      </c>
    </row>
    <row r="1171" spans="1:4" ht="15.75" customHeight="1">
      <c r="A1171" s="634" t="s">
        <v>2768</v>
      </c>
      <c r="B1171" s="635" t="s">
        <v>2769</v>
      </c>
      <c r="C1171" s="636">
        <v>7628</v>
      </c>
      <c r="D1171" s="637" t="s">
        <v>169</v>
      </c>
    </row>
    <row r="1172" spans="1:4" ht="15.75" customHeight="1">
      <c r="A1172" s="634" t="s">
        <v>2770</v>
      </c>
      <c r="B1172" s="635" t="s">
        <v>2771</v>
      </c>
      <c r="C1172" s="636">
        <v>7628</v>
      </c>
      <c r="D1172" s="637" t="s">
        <v>169</v>
      </c>
    </row>
    <row r="1173" spans="1:4" ht="15.75" customHeight="1">
      <c r="A1173" s="634" t="s">
        <v>2772</v>
      </c>
      <c r="B1173" s="635" t="s">
        <v>2773</v>
      </c>
      <c r="C1173" s="636">
        <v>1942</v>
      </c>
      <c r="D1173" s="637" t="s">
        <v>169</v>
      </c>
    </row>
    <row r="1174" spans="1:4" ht="15.75" customHeight="1">
      <c r="A1174" s="634" t="s">
        <v>2774</v>
      </c>
      <c r="B1174" s="635" t="s">
        <v>2775</v>
      </c>
      <c r="C1174" s="636">
        <v>1942</v>
      </c>
      <c r="D1174" s="637" t="s">
        <v>169</v>
      </c>
    </row>
    <row r="1175" spans="1:4" ht="15.75" customHeight="1">
      <c r="A1175" s="634" t="s">
        <v>2776</v>
      </c>
      <c r="B1175" s="635" t="s">
        <v>2777</v>
      </c>
      <c r="C1175" s="636">
        <v>1942</v>
      </c>
      <c r="D1175" s="637" t="s">
        <v>169</v>
      </c>
    </row>
    <row r="1176" spans="1:4" ht="15.75" customHeight="1">
      <c r="A1176" s="634" t="s">
        <v>2778</v>
      </c>
      <c r="B1176" s="635" t="s">
        <v>2779</v>
      </c>
      <c r="C1176" s="636">
        <v>1500</v>
      </c>
      <c r="D1176" s="637" t="s">
        <v>169</v>
      </c>
    </row>
    <row r="1177" spans="1:4" ht="15.75" customHeight="1">
      <c r="A1177" s="634" t="s">
        <v>2780</v>
      </c>
      <c r="B1177" s="635" t="s">
        <v>2781</v>
      </c>
      <c r="C1177" s="636">
        <v>1942</v>
      </c>
      <c r="D1177" s="637" t="s">
        <v>169</v>
      </c>
    </row>
    <row r="1178" spans="1:4" ht="15.75" customHeight="1">
      <c r="A1178" s="634" t="s">
        <v>2782</v>
      </c>
      <c r="B1178" s="635" t="s">
        <v>2783</v>
      </c>
      <c r="C1178" s="636">
        <v>1942</v>
      </c>
      <c r="D1178" s="637" t="s">
        <v>169</v>
      </c>
    </row>
    <row r="1179" spans="1:4" ht="15.75" customHeight="1">
      <c r="A1179" s="634" t="s">
        <v>2784</v>
      </c>
      <c r="B1179" s="635" t="s">
        <v>2785</v>
      </c>
      <c r="C1179" s="636">
        <v>1942</v>
      </c>
      <c r="D1179" s="637" t="s">
        <v>169</v>
      </c>
    </row>
    <row r="1180" spans="1:4" ht="15.75" customHeight="1">
      <c r="A1180" s="634" t="s">
        <v>2786</v>
      </c>
      <c r="B1180" s="635" t="s">
        <v>2787</v>
      </c>
      <c r="C1180" s="636">
        <v>1942</v>
      </c>
      <c r="D1180" s="637" t="s">
        <v>169</v>
      </c>
    </row>
    <row r="1181" spans="1:4" ht="15.75" customHeight="1">
      <c r="A1181" s="634" t="s">
        <v>2788</v>
      </c>
      <c r="B1181" s="635" t="s">
        <v>2789</v>
      </c>
      <c r="C1181" s="636">
        <v>1942</v>
      </c>
      <c r="D1181" s="637" t="s">
        <v>169</v>
      </c>
    </row>
    <row r="1182" spans="1:4" ht="15.75" customHeight="1">
      <c r="A1182" s="634" t="s">
        <v>2790</v>
      </c>
      <c r="B1182" s="635" t="s">
        <v>2791</v>
      </c>
      <c r="C1182" s="636">
        <v>1942</v>
      </c>
      <c r="D1182" s="637" t="s">
        <v>169</v>
      </c>
    </row>
    <row r="1183" spans="1:4" ht="15.75" customHeight="1">
      <c r="A1183" s="634" t="s">
        <v>2792</v>
      </c>
      <c r="B1183" s="635" t="s">
        <v>2793</v>
      </c>
      <c r="C1183" s="636">
        <v>1942</v>
      </c>
      <c r="D1183" s="637" t="s">
        <v>169</v>
      </c>
    </row>
    <row r="1184" spans="1:4" ht="15.75" customHeight="1">
      <c r="A1184" s="634" t="s">
        <v>2794</v>
      </c>
      <c r="B1184" s="635" t="s">
        <v>2795</v>
      </c>
      <c r="C1184" s="636">
        <v>1942</v>
      </c>
      <c r="D1184" s="637" t="s">
        <v>169</v>
      </c>
    </row>
    <row r="1185" spans="1:4" ht="15.75" customHeight="1">
      <c r="A1185" s="634" t="s">
        <v>2796</v>
      </c>
      <c r="B1185" s="635" t="s">
        <v>2797</v>
      </c>
      <c r="C1185" s="636">
        <v>6761</v>
      </c>
      <c r="D1185" s="637" t="s">
        <v>169</v>
      </c>
    </row>
    <row r="1186" spans="1:4" ht="15.75" customHeight="1">
      <c r="A1186" s="634" t="s">
        <v>2798</v>
      </c>
      <c r="B1186" s="635" t="s">
        <v>2799</v>
      </c>
      <c r="C1186" s="636">
        <v>9986</v>
      </c>
      <c r="D1186" s="637" t="s">
        <v>169</v>
      </c>
    </row>
    <row r="1187" spans="1:4" ht="15.75" customHeight="1">
      <c r="A1187" s="634" t="s">
        <v>2800</v>
      </c>
      <c r="B1187" s="635" t="s">
        <v>2801</v>
      </c>
      <c r="C1187" s="636">
        <v>6761</v>
      </c>
      <c r="D1187" s="637" t="s">
        <v>169</v>
      </c>
    </row>
    <row r="1188" spans="1:4" ht="15.75" customHeight="1">
      <c r="A1188" s="634" t="s">
        <v>2802</v>
      </c>
      <c r="B1188" s="635" t="s">
        <v>2803</v>
      </c>
      <c r="C1188" s="636">
        <v>6761</v>
      </c>
      <c r="D1188" s="637" t="s">
        <v>169</v>
      </c>
    </row>
    <row r="1189" spans="1:4" ht="15.75" customHeight="1">
      <c r="A1189" s="634" t="s">
        <v>2804</v>
      </c>
      <c r="B1189" s="635" t="s">
        <v>2805</v>
      </c>
      <c r="C1189" s="636">
        <v>6761</v>
      </c>
      <c r="D1189" s="637" t="s">
        <v>169</v>
      </c>
    </row>
    <row r="1190" spans="1:4" ht="15.75" customHeight="1">
      <c r="A1190" s="634" t="s">
        <v>2806</v>
      </c>
      <c r="B1190" s="635" t="s">
        <v>2807</v>
      </c>
      <c r="C1190" s="636">
        <v>6761</v>
      </c>
      <c r="D1190" s="637" t="s">
        <v>169</v>
      </c>
    </row>
    <row r="1191" spans="1:4" ht="15.75" customHeight="1">
      <c r="A1191" s="634" t="s">
        <v>2808</v>
      </c>
      <c r="B1191" s="635" t="s">
        <v>2809</v>
      </c>
      <c r="C1191" s="636">
        <v>6761</v>
      </c>
      <c r="D1191" s="637" t="s">
        <v>169</v>
      </c>
    </row>
    <row r="1192" spans="1:4" ht="15.75" customHeight="1">
      <c r="A1192" s="634" t="s">
        <v>2810</v>
      </c>
      <c r="B1192" s="635" t="s">
        <v>2811</v>
      </c>
      <c r="C1192" s="636">
        <v>19578</v>
      </c>
      <c r="D1192" s="637" t="s">
        <v>169</v>
      </c>
    </row>
    <row r="1193" spans="1:4" ht="15.75" customHeight="1">
      <c r="A1193" s="634" t="s">
        <v>2812</v>
      </c>
      <c r="B1193" s="635" t="s">
        <v>2813</v>
      </c>
      <c r="C1193" s="636">
        <v>9986</v>
      </c>
      <c r="D1193" s="637" t="s">
        <v>169</v>
      </c>
    </row>
    <row r="1194" spans="1:4" ht="15.75" customHeight="1">
      <c r="A1194" s="634" t="s">
        <v>2814</v>
      </c>
      <c r="B1194" s="635" t="s">
        <v>2815</v>
      </c>
      <c r="C1194" s="636">
        <v>9986</v>
      </c>
      <c r="D1194" s="637" t="s">
        <v>169</v>
      </c>
    </row>
    <row r="1195" spans="1:4" ht="15.75" customHeight="1">
      <c r="A1195" s="634" t="s">
        <v>2816</v>
      </c>
      <c r="B1195" s="635" t="s">
        <v>2817</v>
      </c>
      <c r="C1195" s="636">
        <v>9986</v>
      </c>
      <c r="D1195" s="637" t="s">
        <v>169</v>
      </c>
    </row>
    <row r="1196" spans="1:4" ht="15.75" customHeight="1">
      <c r="A1196" s="634" t="s">
        <v>2818</v>
      </c>
      <c r="B1196" s="635" t="s">
        <v>2819</v>
      </c>
      <c r="C1196" s="636">
        <v>9986</v>
      </c>
      <c r="D1196" s="637" t="s">
        <v>169</v>
      </c>
    </row>
    <row r="1197" spans="1:4" ht="15.75" customHeight="1">
      <c r="A1197" s="634" t="s">
        <v>2820</v>
      </c>
      <c r="B1197" s="635" t="s">
        <v>2821</v>
      </c>
      <c r="C1197" s="636">
        <v>9986</v>
      </c>
      <c r="D1197" s="637" t="s">
        <v>169</v>
      </c>
    </row>
    <row r="1198" spans="1:4" ht="15.75" customHeight="1">
      <c r="A1198" s="634" t="s">
        <v>2822</v>
      </c>
      <c r="B1198" s="635" t="s">
        <v>2823</v>
      </c>
      <c r="C1198" s="636">
        <v>9986</v>
      </c>
      <c r="D1198" s="637" t="s">
        <v>169</v>
      </c>
    </row>
    <row r="1199" spans="1:4" ht="15.75" customHeight="1">
      <c r="A1199" s="634" t="s">
        <v>2824</v>
      </c>
      <c r="B1199" s="635" t="s">
        <v>2825</v>
      </c>
      <c r="C1199" s="636">
        <v>1942</v>
      </c>
      <c r="D1199" s="637" t="s">
        <v>169</v>
      </c>
    </row>
    <row r="1200" spans="1:4" ht="15.75" customHeight="1">
      <c r="A1200" s="634" t="s">
        <v>2826</v>
      </c>
      <c r="B1200" s="635" t="s">
        <v>2827</v>
      </c>
      <c r="C1200" s="636">
        <v>16108</v>
      </c>
      <c r="D1200" s="637" t="s">
        <v>169</v>
      </c>
    </row>
    <row r="1201" spans="1:4" ht="15.75" customHeight="1">
      <c r="A1201" s="634" t="s">
        <v>2828</v>
      </c>
      <c r="B1201" s="635" t="s">
        <v>2829</v>
      </c>
      <c r="C1201" s="636">
        <v>1942</v>
      </c>
      <c r="D1201" s="637" t="s">
        <v>169</v>
      </c>
    </row>
    <row r="1202" spans="1:4" ht="15.75" customHeight="1">
      <c r="A1202" s="634" t="s">
        <v>2830</v>
      </c>
      <c r="B1202" s="635" t="s">
        <v>2831</v>
      </c>
      <c r="C1202" s="636">
        <v>1942</v>
      </c>
      <c r="D1202" s="637" t="s">
        <v>169</v>
      </c>
    </row>
    <row r="1203" spans="1:4" ht="15.75" customHeight="1">
      <c r="A1203" s="634" t="s">
        <v>2832</v>
      </c>
      <c r="B1203" s="635" t="s">
        <v>2833</v>
      </c>
      <c r="C1203" s="636">
        <v>1942</v>
      </c>
      <c r="D1203" s="637" t="s">
        <v>169</v>
      </c>
    </row>
    <row r="1204" spans="1:4" ht="15.75" customHeight="1">
      <c r="A1204" s="634" t="s">
        <v>2834</v>
      </c>
      <c r="B1204" s="635" t="s">
        <v>2835</v>
      </c>
      <c r="C1204" s="636">
        <v>9986</v>
      </c>
      <c r="D1204" s="637" t="s">
        <v>169</v>
      </c>
    </row>
    <row r="1205" spans="1:4" ht="15.75" customHeight="1">
      <c r="A1205" s="634" t="s">
        <v>2836</v>
      </c>
      <c r="B1205" s="635" t="s">
        <v>2837</v>
      </c>
      <c r="C1205" s="636">
        <v>9986</v>
      </c>
      <c r="D1205" s="637" t="s">
        <v>169</v>
      </c>
    </row>
    <row r="1206" spans="1:4" ht="15.75" customHeight="1">
      <c r="A1206" s="634" t="s">
        <v>2838</v>
      </c>
      <c r="B1206" s="635" t="s">
        <v>2839</v>
      </c>
      <c r="C1206" s="636">
        <v>9986</v>
      </c>
      <c r="D1206" s="637" t="s">
        <v>169</v>
      </c>
    </row>
    <row r="1207" spans="1:4" ht="15.75" customHeight="1">
      <c r="A1207" s="634" t="s">
        <v>2840</v>
      </c>
      <c r="B1207" s="635" t="s">
        <v>2841</v>
      </c>
      <c r="C1207" s="636">
        <v>1500</v>
      </c>
      <c r="D1207" s="637" t="s">
        <v>169</v>
      </c>
    </row>
    <row r="1208" spans="1:4" ht="15.75" customHeight="1">
      <c r="A1208" s="634" t="s">
        <v>2842</v>
      </c>
      <c r="B1208" s="635" t="s">
        <v>2843</v>
      </c>
      <c r="C1208" s="636">
        <v>1500</v>
      </c>
      <c r="D1208" s="637" t="s">
        <v>169</v>
      </c>
    </row>
    <row r="1209" spans="1:4" ht="15.75" customHeight="1">
      <c r="A1209" s="634" t="s">
        <v>2844</v>
      </c>
      <c r="B1209" s="635" t="s">
        <v>2845</v>
      </c>
      <c r="C1209" s="636">
        <v>1500</v>
      </c>
      <c r="D1209" s="637" t="s">
        <v>169</v>
      </c>
    </row>
    <row r="1210" spans="1:4" ht="15.75" customHeight="1">
      <c r="A1210" s="634" t="s">
        <v>2846</v>
      </c>
      <c r="B1210" s="635" t="s">
        <v>2847</v>
      </c>
      <c r="C1210" s="636">
        <v>1500</v>
      </c>
      <c r="D1210" s="637" t="s">
        <v>169</v>
      </c>
    </row>
    <row r="1211" spans="1:4" ht="15.75" customHeight="1">
      <c r="A1211" s="634" t="s">
        <v>2848</v>
      </c>
      <c r="B1211" s="635" t="s">
        <v>2849</v>
      </c>
      <c r="C1211" s="636">
        <v>1500</v>
      </c>
      <c r="D1211" s="637" t="s">
        <v>169</v>
      </c>
    </row>
    <row r="1212" spans="1:4" ht="15.75" customHeight="1">
      <c r="A1212" s="634" t="s">
        <v>2850</v>
      </c>
      <c r="B1212" s="635" t="s">
        <v>2851</v>
      </c>
      <c r="C1212" s="636">
        <v>1500</v>
      </c>
      <c r="D1212" s="637" t="s">
        <v>169</v>
      </c>
    </row>
    <row r="1213" spans="1:4" ht="15.75" customHeight="1">
      <c r="A1213" s="634" t="s">
        <v>2852</v>
      </c>
      <c r="B1213" s="635" t="s">
        <v>2853</v>
      </c>
      <c r="C1213" s="636">
        <v>1500</v>
      </c>
      <c r="D1213" s="637" t="s">
        <v>169</v>
      </c>
    </row>
    <row r="1214" spans="1:4" ht="15.75" customHeight="1">
      <c r="A1214" s="634" t="s">
        <v>2854</v>
      </c>
      <c r="B1214" s="635" t="s">
        <v>2855</v>
      </c>
      <c r="C1214" s="636">
        <v>1500</v>
      </c>
      <c r="D1214" s="637" t="s">
        <v>169</v>
      </c>
    </row>
    <row r="1215" spans="1:4" ht="15.75" customHeight="1">
      <c r="A1215" s="634" t="s">
        <v>2856</v>
      </c>
      <c r="B1215" s="635" t="s">
        <v>2857</v>
      </c>
      <c r="C1215" s="636">
        <v>1500</v>
      </c>
      <c r="D1215" s="637" t="s">
        <v>169</v>
      </c>
    </row>
    <row r="1216" spans="1:4" ht="15.75" customHeight="1">
      <c r="A1216" s="634" t="s">
        <v>2858</v>
      </c>
      <c r="B1216" s="635" t="s">
        <v>2859</v>
      </c>
      <c r="C1216" s="636">
        <v>1500</v>
      </c>
      <c r="D1216" s="637" t="s">
        <v>169</v>
      </c>
    </row>
    <row r="1217" spans="1:4" ht="15.75" customHeight="1">
      <c r="A1217" s="634" t="s">
        <v>2860</v>
      </c>
      <c r="B1217" s="635" t="s">
        <v>2861</v>
      </c>
      <c r="C1217" s="636">
        <v>1500</v>
      </c>
      <c r="D1217" s="637" t="s">
        <v>169</v>
      </c>
    </row>
    <row r="1218" spans="1:4" ht="15.75" customHeight="1">
      <c r="A1218" s="634" t="s">
        <v>2862</v>
      </c>
      <c r="B1218" s="635" t="s">
        <v>2863</v>
      </c>
      <c r="C1218" s="636">
        <v>1500</v>
      </c>
      <c r="D1218" s="637" t="s">
        <v>169</v>
      </c>
    </row>
    <row r="1219" spans="1:4" ht="15.75" customHeight="1">
      <c r="A1219" s="634" t="s">
        <v>2864</v>
      </c>
      <c r="B1219" s="635" t="s">
        <v>2865</v>
      </c>
      <c r="C1219" s="636">
        <v>1500</v>
      </c>
      <c r="D1219" s="637" t="s">
        <v>169</v>
      </c>
    </row>
    <row r="1220" spans="1:4" ht="15.75" customHeight="1">
      <c r="A1220" s="634" t="s">
        <v>2866</v>
      </c>
      <c r="B1220" s="635" t="s">
        <v>2867</v>
      </c>
      <c r="C1220" s="636">
        <v>1500</v>
      </c>
      <c r="D1220" s="637" t="s">
        <v>169</v>
      </c>
    </row>
    <row r="1221" spans="1:4" ht="15.75" customHeight="1">
      <c r="A1221" s="634" t="s">
        <v>2868</v>
      </c>
      <c r="B1221" s="635" t="s">
        <v>2869</v>
      </c>
      <c r="C1221" s="636">
        <v>1500</v>
      </c>
      <c r="D1221" s="637" t="s">
        <v>169</v>
      </c>
    </row>
    <row r="1222" spans="1:4" ht="15.75" customHeight="1">
      <c r="A1222" s="634" t="s">
        <v>2870</v>
      </c>
      <c r="B1222" s="635" t="s">
        <v>2871</v>
      </c>
      <c r="C1222" s="636">
        <v>1500</v>
      </c>
      <c r="D1222" s="637" t="s">
        <v>169</v>
      </c>
    </row>
    <row r="1223" spans="1:4" ht="15.75" customHeight="1">
      <c r="A1223" s="634" t="s">
        <v>2872</v>
      </c>
      <c r="B1223" s="635" t="s">
        <v>2873</v>
      </c>
      <c r="C1223" s="636">
        <v>1500</v>
      </c>
      <c r="D1223" s="637" t="s">
        <v>169</v>
      </c>
    </row>
    <row r="1224" spans="1:4" ht="15.75" customHeight="1">
      <c r="A1224" s="634" t="s">
        <v>2874</v>
      </c>
      <c r="B1224" s="635" t="s">
        <v>2875</v>
      </c>
      <c r="C1224" s="636">
        <v>1500</v>
      </c>
      <c r="D1224" s="637" t="s">
        <v>169</v>
      </c>
    </row>
    <row r="1225" spans="1:4" ht="15.75" customHeight="1">
      <c r="A1225" s="634" t="s">
        <v>2876</v>
      </c>
      <c r="B1225" s="635" t="s">
        <v>2877</v>
      </c>
      <c r="C1225" s="636">
        <v>1500</v>
      </c>
      <c r="D1225" s="637" t="s">
        <v>169</v>
      </c>
    </row>
    <row r="1226" spans="1:4" ht="15.75" customHeight="1">
      <c r="A1226" s="634" t="s">
        <v>2878</v>
      </c>
      <c r="B1226" s="635" t="s">
        <v>2879</v>
      </c>
      <c r="C1226" s="636">
        <v>1500</v>
      </c>
      <c r="D1226" s="637" t="s">
        <v>169</v>
      </c>
    </row>
    <row r="1227" spans="1:4" ht="15.75" customHeight="1">
      <c r="A1227" s="634" t="s">
        <v>2880</v>
      </c>
      <c r="B1227" s="635" t="s">
        <v>2881</v>
      </c>
      <c r="C1227" s="636">
        <v>19706</v>
      </c>
      <c r="D1227" s="637" t="s">
        <v>169</v>
      </c>
    </row>
    <row r="1228" spans="1:4" ht="15.75" customHeight="1">
      <c r="A1228" s="634" t="s">
        <v>2882</v>
      </c>
      <c r="B1228" s="635" t="s">
        <v>2883</v>
      </c>
      <c r="C1228" s="636">
        <v>10554</v>
      </c>
      <c r="D1228" s="637" t="s">
        <v>169</v>
      </c>
    </row>
    <row r="1229" spans="1:4" ht="15.75" customHeight="1">
      <c r="A1229" s="634" t="s">
        <v>2884</v>
      </c>
      <c r="B1229" s="635" t="s">
        <v>2885</v>
      </c>
      <c r="C1229" s="636">
        <v>6761</v>
      </c>
      <c r="D1229" s="637" t="s">
        <v>169</v>
      </c>
    </row>
    <row r="1230" spans="1:4" ht="15.75" customHeight="1">
      <c r="A1230" s="634" t="s">
        <v>2886</v>
      </c>
      <c r="B1230" s="635" t="s">
        <v>2887</v>
      </c>
      <c r="C1230" s="636">
        <v>6761</v>
      </c>
      <c r="D1230" s="637" t="s">
        <v>169</v>
      </c>
    </row>
    <row r="1231" spans="1:4" ht="15.75" customHeight="1">
      <c r="A1231" s="634" t="s">
        <v>2888</v>
      </c>
      <c r="B1231" s="635" t="s">
        <v>2889</v>
      </c>
      <c r="C1231" s="636">
        <v>6761</v>
      </c>
      <c r="D1231" s="637" t="s">
        <v>169</v>
      </c>
    </row>
    <row r="1232" spans="1:4" ht="15.75" customHeight="1">
      <c r="A1232" s="634" t="s">
        <v>2890</v>
      </c>
      <c r="B1232" s="635" t="s">
        <v>2891</v>
      </c>
      <c r="C1232" s="636">
        <v>6761</v>
      </c>
      <c r="D1232" s="637" t="s">
        <v>169</v>
      </c>
    </row>
    <row r="1233" spans="1:4" ht="15.75" customHeight="1">
      <c r="A1233" s="634" t="s">
        <v>2892</v>
      </c>
      <c r="B1233" s="635" t="s">
        <v>2893</v>
      </c>
      <c r="C1233" s="636">
        <v>6761</v>
      </c>
      <c r="D1233" s="637" t="s">
        <v>169</v>
      </c>
    </row>
    <row r="1234" spans="1:4" ht="15.75" customHeight="1">
      <c r="A1234" s="634" t="s">
        <v>2894</v>
      </c>
      <c r="B1234" s="635" t="s">
        <v>2895</v>
      </c>
      <c r="C1234" s="636">
        <v>6761</v>
      </c>
      <c r="D1234" s="637" t="s">
        <v>169</v>
      </c>
    </row>
    <row r="1235" spans="1:4" ht="15.75" customHeight="1">
      <c r="A1235" s="634" t="s">
        <v>2896</v>
      </c>
      <c r="B1235" s="635" t="s">
        <v>2897</v>
      </c>
      <c r="C1235" s="636">
        <v>6761</v>
      </c>
      <c r="D1235" s="637" t="s">
        <v>169</v>
      </c>
    </row>
    <row r="1236" spans="1:4" ht="15.75" customHeight="1">
      <c r="A1236" s="634" t="s">
        <v>2898</v>
      </c>
      <c r="B1236" s="635" t="s">
        <v>2899</v>
      </c>
      <c r="C1236" s="636">
        <v>6761</v>
      </c>
      <c r="D1236" s="637" t="s">
        <v>169</v>
      </c>
    </row>
    <row r="1237" spans="1:4" ht="15.75" customHeight="1">
      <c r="A1237" s="634" t="s">
        <v>2900</v>
      </c>
      <c r="B1237" s="635" t="s">
        <v>2901</v>
      </c>
      <c r="C1237" s="636">
        <v>6761</v>
      </c>
      <c r="D1237" s="637" t="s">
        <v>169</v>
      </c>
    </row>
    <row r="1238" spans="1:4" ht="15.75" customHeight="1">
      <c r="A1238" s="634" t="s">
        <v>2902</v>
      </c>
      <c r="B1238" s="635" t="s">
        <v>2903</v>
      </c>
      <c r="C1238" s="636">
        <v>6761</v>
      </c>
      <c r="D1238" s="637" t="s">
        <v>169</v>
      </c>
    </row>
    <row r="1239" spans="1:4" ht="15.75" customHeight="1">
      <c r="A1239" s="634" t="s">
        <v>2904</v>
      </c>
      <c r="B1239" s="635" t="s">
        <v>2905</v>
      </c>
      <c r="C1239" s="636">
        <v>6761</v>
      </c>
      <c r="D1239" s="637" t="s">
        <v>169</v>
      </c>
    </row>
    <row r="1240" spans="1:4" ht="15.75" customHeight="1">
      <c r="A1240" s="634" t="s">
        <v>2906</v>
      </c>
      <c r="B1240" s="635" t="s">
        <v>2907</v>
      </c>
      <c r="C1240" s="636">
        <v>6761</v>
      </c>
      <c r="D1240" s="637" t="s">
        <v>169</v>
      </c>
    </row>
    <row r="1241" spans="1:4" ht="15.75" customHeight="1">
      <c r="A1241" s="634" t="s">
        <v>2908</v>
      </c>
      <c r="B1241" s="635" t="s">
        <v>2909</v>
      </c>
      <c r="C1241" s="636">
        <v>6761</v>
      </c>
      <c r="D1241" s="637" t="s">
        <v>169</v>
      </c>
    </row>
    <row r="1242" spans="1:4" ht="15.75" customHeight="1">
      <c r="A1242" s="634" t="s">
        <v>2910</v>
      </c>
      <c r="B1242" s="635" t="s">
        <v>2911</v>
      </c>
      <c r="C1242" s="636">
        <v>6761</v>
      </c>
      <c r="D1242" s="637" t="s">
        <v>169</v>
      </c>
    </row>
    <row r="1243" spans="1:4" ht="15.75" customHeight="1">
      <c r="A1243" s="634" t="s">
        <v>2912</v>
      </c>
      <c r="B1243" s="635" t="s">
        <v>2913</v>
      </c>
      <c r="C1243" s="636">
        <v>6761</v>
      </c>
      <c r="D1243" s="637" t="s">
        <v>169</v>
      </c>
    </row>
    <row r="1244" spans="1:4" ht="15.75" customHeight="1">
      <c r="A1244" s="634" t="s">
        <v>2914</v>
      </c>
      <c r="B1244" s="635" t="s">
        <v>2811</v>
      </c>
      <c r="C1244" s="636">
        <v>19578</v>
      </c>
      <c r="D1244" s="637" t="s">
        <v>169</v>
      </c>
    </row>
    <row r="1245" spans="1:4" ht="15.75" customHeight="1">
      <c r="A1245" s="634" t="s">
        <v>2915</v>
      </c>
      <c r="B1245" s="635" t="s">
        <v>2916</v>
      </c>
      <c r="C1245" s="636">
        <v>1820</v>
      </c>
      <c r="D1245" s="637" t="s">
        <v>169</v>
      </c>
    </row>
    <row r="1246" spans="1:4" ht="15.75" customHeight="1">
      <c r="A1246" s="634" t="s">
        <v>2917</v>
      </c>
      <c r="B1246" s="635" t="s">
        <v>2918</v>
      </c>
      <c r="C1246" s="636">
        <v>1129.57</v>
      </c>
      <c r="D1246" s="637" t="s">
        <v>169</v>
      </c>
    </row>
    <row r="1247" spans="1:4" ht="15.75" customHeight="1">
      <c r="A1247" s="634" t="s">
        <v>2919</v>
      </c>
      <c r="B1247" s="635" t="s">
        <v>2918</v>
      </c>
      <c r="C1247" s="636">
        <v>1129.57</v>
      </c>
      <c r="D1247" s="637" t="s">
        <v>169</v>
      </c>
    </row>
    <row r="1248" spans="1:4" ht="15.75" customHeight="1">
      <c r="A1248" s="634" t="s">
        <v>2920</v>
      </c>
      <c r="B1248" s="635" t="s">
        <v>2921</v>
      </c>
      <c r="C1248" s="636">
        <v>14188.25</v>
      </c>
      <c r="D1248" s="637" t="s">
        <v>169</v>
      </c>
    </row>
    <row r="1249" spans="1:4" ht="15.75" customHeight="1">
      <c r="A1249" s="634" t="s">
        <v>2922</v>
      </c>
      <c r="B1249" s="635" t="s">
        <v>2923</v>
      </c>
      <c r="C1249" s="636">
        <v>14188.25</v>
      </c>
      <c r="D1249" s="637" t="s">
        <v>169</v>
      </c>
    </row>
    <row r="1250" spans="1:4" ht="15.75" customHeight="1">
      <c r="A1250" s="634" t="s">
        <v>2924</v>
      </c>
      <c r="B1250" s="635" t="s">
        <v>2925</v>
      </c>
      <c r="C1250" s="636">
        <v>7268.14</v>
      </c>
      <c r="D1250" s="637" t="s">
        <v>169</v>
      </c>
    </row>
    <row r="1251" spans="1:4" ht="15.75" customHeight="1">
      <c r="A1251" s="634" t="s">
        <v>2926</v>
      </c>
      <c r="B1251" s="635" t="s">
        <v>2927</v>
      </c>
      <c r="C1251" s="636">
        <v>7410</v>
      </c>
      <c r="D1251" s="637" t="s">
        <v>169</v>
      </c>
    </row>
    <row r="1252" spans="1:4" ht="15.75" customHeight="1">
      <c r="A1252" s="634" t="s">
        <v>2928</v>
      </c>
      <c r="B1252" s="635" t="s">
        <v>2929</v>
      </c>
      <c r="C1252" s="636">
        <v>7410</v>
      </c>
      <c r="D1252" s="637" t="s">
        <v>169</v>
      </c>
    </row>
    <row r="1253" spans="1:4" ht="15.75" customHeight="1">
      <c r="A1253" s="634" t="s">
        <v>2930</v>
      </c>
      <c r="B1253" s="635" t="s">
        <v>2931</v>
      </c>
      <c r="C1253" s="636">
        <v>7410</v>
      </c>
      <c r="D1253" s="637" t="s">
        <v>169</v>
      </c>
    </row>
    <row r="1254" spans="1:4" ht="15.75" customHeight="1">
      <c r="A1254" s="634" t="s">
        <v>2932</v>
      </c>
      <c r="B1254" s="635" t="s">
        <v>2933</v>
      </c>
      <c r="C1254" s="636">
        <v>7410</v>
      </c>
      <c r="D1254" s="637" t="s">
        <v>169</v>
      </c>
    </row>
    <row r="1255" spans="1:4" ht="15.75" customHeight="1">
      <c r="A1255" s="634" t="s">
        <v>2934</v>
      </c>
      <c r="B1255" s="635" t="s">
        <v>2935</v>
      </c>
      <c r="C1255" s="636">
        <v>2850</v>
      </c>
      <c r="D1255" s="637" t="s">
        <v>169</v>
      </c>
    </row>
    <row r="1256" spans="1:4" ht="15.75" customHeight="1">
      <c r="A1256" s="634" t="s">
        <v>2936</v>
      </c>
      <c r="B1256" s="635" t="s">
        <v>2937</v>
      </c>
      <c r="C1256" s="636">
        <v>2850</v>
      </c>
      <c r="D1256" s="637" t="s">
        <v>169</v>
      </c>
    </row>
    <row r="1257" spans="1:4" ht="15.75" customHeight="1">
      <c r="A1257" s="634" t="s">
        <v>2938</v>
      </c>
      <c r="B1257" s="635" t="s">
        <v>2939</v>
      </c>
      <c r="C1257" s="636">
        <v>2850</v>
      </c>
      <c r="D1257" s="637" t="s">
        <v>169</v>
      </c>
    </row>
    <row r="1258" spans="1:4" ht="15.75" customHeight="1">
      <c r="A1258" s="634" t="s">
        <v>2940</v>
      </c>
      <c r="B1258" s="635" t="s">
        <v>2941</v>
      </c>
      <c r="C1258" s="636">
        <v>2850</v>
      </c>
      <c r="D1258" s="637" t="s">
        <v>169</v>
      </c>
    </row>
    <row r="1259" spans="1:4" ht="15.75" customHeight="1">
      <c r="A1259" s="634" t="s">
        <v>2942</v>
      </c>
      <c r="B1259" s="635" t="s">
        <v>2943</v>
      </c>
      <c r="C1259" s="636">
        <v>1185</v>
      </c>
      <c r="D1259" s="637" t="s">
        <v>169</v>
      </c>
    </row>
    <row r="1260" spans="1:4" ht="15.75" customHeight="1">
      <c r="A1260" s="634" t="s">
        <v>2944</v>
      </c>
      <c r="B1260" s="635" t="s">
        <v>2945</v>
      </c>
      <c r="C1260" s="636">
        <v>1185</v>
      </c>
      <c r="D1260" s="637" t="s">
        <v>169</v>
      </c>
    </row>
    <row r="1261" spans="1:4" ht="15.75" customHeight="1">
      <c r="A1261" s="634" t="s">
        <v>2946</v>
      </c>
      <c r="B1261" s="635" t="s">
        <v>2947</v>
      </c>
      <c r="C1261" s="636">
        <v>6380</v>
      </c>
      <c r="D1261" s="637" t="s">
        <v>169</v>
      </c>
    </row>
    <row r="1262" spans="1:4" ht="15.75" customHeight="1">
      <c r="A1262" s="634" t="s">
        <v>2948</v>
      </c>
      <c r="B1262" s="635" t="s">
        <v>2949</v>
      </c>
      <c r="C1262" s="636">
        <v>6380</v>
      </c>
      <c r="D1262" s="637" t="s">
        <v>169</v>
      </c>
    </row>
    <row r="1263" spans="1:4" ht="15.75" customHeight="1">
      <c r="A1263" s="634" t="s">
        <v>2950</v>
      </c>
      <c r="B1263" s="635" t="s">
        <v>2951</v>
      </c>
      <c r="C1263" s="636">
        <v>4330</v>
      </c>
      <c r="D1263" s="637" t="s">
        <v>169</v>
      </c>
    </row>
    <row r="1264" spans="1:4" ht="15.75" customHeight="1">
      <c r="A1264" s="634" t="s">
        <v>2952</v>
      </c>
      <c r="B1264" s="635" t="s">
        <v>2953</v>
      </c>
      <c r="C1264" s="636">
        <v>4330</v>
      </c>
      <c r="D1264" s="637" t="s">
        <v>169</v>
      </c>
    </row>
    <row r="1265" spans="1:4" ht="15.75" customHeight="1">
      <c r="A1265" s="634" t="s">
        <v>2954</v>
      </c>
      <c r="B1265" s="635" t="s">
        <v>2955</v>
      </c>
      <c r="C1265" s="636">
        <v>4330</v>
      </c>
      <c r="D1265" s="637" t="s">
        <v>169</v>
      </c>
    </row>
    <row r="1266" spans="1:4" ht="15.75" customHeight="1">
      <c r="A1266" s="634" t="s">
        <v>2956</v>
      </c>
      <c r="B1266" s="635" t="s">
        <v>2957</v>
      </c>
      <c r="C1266" s="636">
        <v>2173.04</v>
      </c>
      <c r="D1266" s="637" t="s">
        <v>169</v>
      </c>
    </row>
    <row r="1267" spans="1:4" ht="15.75" customHeight="1">
      <c r="A1267" s="634" t="s">
        <v>2958</v>
      </c>
      <c r="B1267" s="635" t="s">
        <v>2959</v>
      </c>
      <c r="C1267" s="636">
        <v>2173.04</v>
      </c>
      <c r="D1267" s="637" t="s">
        <v>169</v>
      </c>
    </row>
    <row r="1268" spans="1:4" ht="15.75" customHeight="1">
      <c r="A1268" s="634" t="s">
        <v>2960</v>
      </c>
      <c r="B1268" s="635" t="s">
        <v>2961</v>
      </c>
      <c r="C1268" s="636">
        <v>2173.05</v>
      </c>
      <c r="D1268" s="637" t="s">
        <v>169</v>
      </c>
    </row>
    <row r="1269" spans="1:4" ht="15.75" customHeight="1">
      <c r="A1269" s="634" t="s">
        <v>2962</v>
      </c>
      <c r="B1269" s="635" t="s">
        <v>2963</v>
      </c>
      <c r="C1269" s="636">
        <v>8126.8</v>
      </c>
      <c r="D1269" s="637" t="s">
        <v>169</v>
      </c>
    </row>
    <row r="1270" spans="1:4" ht="15.75" customHeight="1">
      <c r="A1270" s="634" t="s">
        <v>2964</v>
      </c>
      <c r="B1270" s="635" t="s">
        <v>2965</v>
      </c>
      <c r="C1270" s="636">
        <v>3324</v>
      </c>
      <c r="D1270" s="637" t="s">
        <v>169</v>
      </c>
    </row>
    <row r="1271" spans="1:4" ht="15.75" customHeight="1">
      <c r="A1271" s="634" t="s">
        <v>2966</v>
      </c>
      <c r="B1271" s="635" t="s">
        <v>2967</v>
      </c>
      <c r="C1271" s="636">
        <v>3324</v>
      </c>
      <c r="D1271" s="637" t="s">
        <v>169</v>
      </c>
    </row>
    <row r="1272" spans="1:4" ht="15.75" customHeight="1">
      <c r="A1272" s="634" t="s">
        <v>2968</v>
      </c>
      <c r="B1272" s="635" t="s">
        <v>2969</v>
      </c>
      <c r="C1272" s="636">
        <v>1390</v>
      </c>
      <c r="D1272" s="637" t="s">
        <v>169</v>
      </c>
    </row>
    <row r="1273" spans="1:4" ht="15.75" customHeight="1">
      <c r="A1273" s="634" t="s">
        <v>2970</v>
      </c>
      <c r="B1273" s="635" t="s">
        <v>2971</v>
      </c>
      <c r="C1273" s="636">
        <v>1390</v>
      </c>
      <c r="D1273" s="637" t="s">
        <v>169</v>
      </c>
    </row>
    <row r="1274" spans="1:4" ht="15.75" customHeight="1">
      <c r="A1274" s="634" t="s">
        <v>2972</v>
      </c>
      <c r="B1274" s="635" t="s">
        <v>2973</v>
      </c>
      <c r="C1274" s="636">
        <v>1390</v>
      </c>
      <c r="D1274" s="637" t="s">
        <v>169</v>
      </c>
    </row>
    <row r="1275" spans="1:4" ht="15.75" customHeight="1">
      <c r="A1275" s="634" t="s">
        <v>2974</v>
      </c>
      <c r="B1275" s="635" t="s">
        <v>2975</v>
      </c>
      <c r="C1275" s="636">
        <v>2130</v>
      </c>
      <c r="D1275" s="637" t="s">
        <v>169</v>
      </c>
    </row>
    <row r="1276" spans="1:4" ht="15.75" customHeight="1">
      <c r="A1276" s="634" t="s">
        <v>2976</v>
      </c>
      <c r="B1276" s="635" t="s">
        <v>2977</v>
      </c>
      <c r="C1276" s="636">
        <v>1899</v>
      </c>
      <c r="D1276" s="637" t="s">
        <v>169</v>
      </c>
    </row>
    <row r="1277" spans="1:4" ht="15.75" customHeight="1">
      <c r="A1277" s="634" t="s">
        <v>2978</v>
      </c>
      <c r="B1277" s="635" t="s">
        <v>2979</v>
      </c>
      <c r="C1277" s="636">
        <v>8333.8</v>
      </c>
      <c r="D1277" s="637" t="s">
        <v>169</v>
      </c>
    </row>
    <row r="1278" spans="1:4" ht="15.75" customHeight="1">
      <c r="A1278" s="634" t="s">
        <v>2980</v>
      </c>
      <c r="B1278" s="635" t="s">
        <v>2981</v>
      </c>
      <c r="C1278" s="636">
        <v>8333.8</v>
      </c>
      <c r="D1278" s="637" t="s">
        <v>169</v>
      </c>
    </row>
    <row r="1279" spans="1:4" ht="15.75" customHeight="1">
      <c r="A1279" s="634" t="s">
        <v>2982</v>
      </c>
      <c r="B1279" s="635" t="s">
        <v>2983</v>
      </c>
      <c r="C1279" s="636">
        <v>8333.8</v>
      </c>
      <c r="D1279" s="637" t="s">
        <v>169</v>
      </c>
    </row>
    <row r="1280" spans="1:4" ht="15.75" customHeight="1">
      <c r="A1280" s="634" t="s">
        <v>2984</v>
      </c>
      <c r="B1280" s="635" t="s">
        <v>2985</v>
      </c>
      <c r="C1280" s="636">
        <v>8333.8</v>
      </c>
      <c r="D1280" s="637" t="s">
        <v>169</v>
      </c>
    </row>
    <row r="1281" spans="1:4" ht="15.75" customHeight="1">
      <c r="A1281" s="634" t="s">
        <v>2986</v>
      </c>
      <c r="B1281" s="635" t="s">
        <v>2987</v>
      </c>
      <c r="C1281" s="636">
        <v>8333.8</v>
      </c>
      <c r="D1281" s="637" t="s">
        <v>169</v>
      </c>
    </row>
    <row r="1282" spans="1:4" ht="15.75" customHeight="1">
      <c r="A1282" s="634" t="s">
        <v>2988</v>
      </c>
      <c r="B1282" s="635" t="s">
        <v>2989</v>
      </c>
      <c r="C1282" s="636">
        <v>8333.8</v>
      </c>
      <c r="D1282" s="637" t="s">
        <v>169</v>
      </c>
    </row>
    <row r="1283" spans="1:4" ht="15.75" customHeight="1">
      <c r="A1283" s="634" t="s">
        <v>2990</v>
      </c>
      <c r="B1283" s="635" t="s">
        <v>2991</v>
      </c>
      <c r="C1283" s="636">
        <v>1800</v>
      </c>
      <c r="D1283" s="637" t="s">
        <v>169</v>
      </c>
    </row>
    <row r="1284" spans="1:4" ht="15.75" customHeight="1">
      <c r="A1284" s="634" t="s">
        <v>2992</v>
      </c>
      <c r="B1284" s="635" t="s">
        <v>2993</v>
      </c>
      <c r="C1284" s="636">
        <v>1800</v>
      </c>
      <c r="D1284" s="637" t="s">
        <v>169</v>
      </c>
    </row>
    <row r="1285" spans="1:4" ht="15.75" customHeight="1">
      <c r="A1285" s="634" t="s">
        <v>2994</v>
      </c>
      <c r="B1285" s="635" t="s">
        <v>2995</v>
      </c>
      <c r="C1285" s="636">
        <v>1800</v>
      </c>
      <c r="D1285" s="637" t="s">
        <v>169</v>
      </c>
    </row>
    <row r="1286" spans="1:4" ht="15.75" customHeight="1">
      <c r="A1286" s="634" t="s">
        <v>2996</v>
      </c>
      <c r="B1286" s="635" t="s">
        <v>2997</v>
      </c>
      <c r="C1286" s="636">
        <v>1800</v>
      </c>
      <c r="D1286" s="637" t="s">
        <v>169</v>
      </c>
    </row>
    <row r="1287" spans="1:4" ht="15.75" customHeight="1">
      <c r="A1287" s="634" t="s">
        <v>2998</v>
      </c>
      <c r="B1287" s="635" t="s">
        <v>2999</v>
      </c>
      <c r="C1287" s="636">
        <v>1800</v>
      </c>
      <c r="D1287" s="637" t="s">
        <v>169</v>
      </c>
    </row>
    <row r="1288" spans="1:4" ht="15.75" customHeight="1">
      <c r="A1288" s="634" t="s">
        <v>3000</v>
      </c>
      <c r="B1288" s="635" t="s">
        <v>3001</v>
      </c>
      <c r="C1288" s="636">
        <v>8333.8</v>
      </c>
      <c r="D1288" s="637" t="s">
        <v>169</v>
      </c>
    </row>
    <row r="1289" spans="1:4" ht="15.75" customHeight="1">
      <c r="A1289" s="634" t="s">
        <v>3002</v>
      </c>
      <c r="B1289" s="635" t="s">
        <v>3003</v>
      </c>
      <c r="C1289" s="636">
        <v>16667.6</v>
      </c>
      <c r="D1289" s="637" t="s">
        <v>169</v>
      </c>
    </row>
    <row r="1290" spans="1:4" ht="15.75" customHeight="1">
      <c r="A1290" s="634" t="s">
        <v>3004</v>
      </c>
      <c r="B1290" s="635" t="s">
        <v>3005</v>
      </c>
      <c r="C1290" s="636">
        <v>8333.8</v>
      </c>
      <c r="D1290" s="637" t="s">
        <v>169</v>
      </c>
    </row>
    <row r="1291" spans="1:4" ht="15.75" customHeight="1">
      <c r="A1291" s="634" t="s">
        <v>3006</v>
      </c>
      <c r="B1291" s="635" t="s">
        <v>3007</v>
      </c>
      <c r="C1291" s="636">
        <v>1800</v>
      </c>
      <c r="D1291" s="637" t="s">
        <v>169</v>
      </c>
    </row>
    <row r="1292" spans="1:4" ht="15.75" customHeight="1">
      <c r="A1292" s="634" t="s">
        <v>3008</v>
      </c>
      <c r="B1292" s="635" t="s">
        <v>3009</v>
      </c>
      <c r="C1292" s="636">
        <v>1800</v>
      </c>
      <c r="D1292" s="637" t="s">
        <v>169</v>
      </c>
    </row>
    <row r="1293" spans="1:4" ht="15.75" customHeight="1">
      <c r="A1293" s="634" t="s">
        <v>3010</v>
      </c>
      <c r="B1293" s="635" t="s">
        <v>3011</v>
      </c>
      <c r="C1293" s="636">
        <v>1800</v>
      </c>
      <c r="D1293" s="637" t="s">
        <v>169</v>
      </c>
    </row>
    <row r="1294" spans="1:4" ht="15.75" customHeight="1">
      <c r="A1294" s="634" t="s">
        <v>3012</v>
      </c>
      <c r="B1294" s="635" t="s">
        <v>3013</v>
      </c>
      <c r="C1294" s="636">
        <v>1800</v>
      </c>
      <c r="D1294" s="637" t="s">
        <v>169</v>
      </c>
    </row>
    <row r="1295" spans="1:4" ht="15.75" customHeight="1">
      <c r="A1295" s="634" t="s">
        <v>3014</v>
      </c>
      <c r="B1295" s="635" t="s">
        <v>3015</v>
      </c>
      <c r="C1295" s="636">
        <v>1800</v>
      </c>
      <c r="D1295" s="637" t="s">
        <v>169</v>
      </c>
    </row>
    <row r="1296" spans="1:4" ht="15.75" customHeight="1">
      <c r="A1296" s="634" t="s">
        <v>3016</v>
      </c>
      <c r="B1296" s="635" t="s">
        <v>3017</v>
      </c>
      <c r="C1296" s="636">
        <v>9784.33</v>
      </c>
      <c r="D1296" s="637" t="s">
        <v>169</v>
      </c>
    </row>
    <row r="1297" spans="1:4" ht="15.75" customHeight="1">
      <c r="A1297" s="634" t="s">
        <v>3018</v>
      </c>
      <c r="B1297" s="635" t="s">
        <v>3019</v>
      </c>
      <c r="C1297" s="636">
        <v>5800</v>
      </c>
      <c r="D1297" s="637" t="s">
        <v>169</v>
      </c>
    </row>
    <row r="1298" spans="1:4" ht="15.75" customHeight="1">
      <c r="A1298" s="634" t="s">
        <v>3020</v>
      </c>
      <c r="B1298" s="635" t="s">
        <v>3021</v>
      </c>
      <c r="C1298" s="636">
        <v>5800</v>
      </c>
      <c r="D1298" s="637" t="s">
        <v>169</v>
      </c>
    </row>
    <row r="1299" spans="1:4" ht="15.75" customHeight="1">
      <c r="A1299" s="634" t="s">
        <v>3022</v>
      </c>
      <c r="B1299" s="635" t="s">
        <v>3023</v>
      </c>
      <c r="C1299" s="636">
        <v>1360</v>
      </c>
      <c r="D1299" s="637" t="s">
        <v>169</v>
      </c>
    </row>
    <row r="1300" spans="1:4" ht="15.75" customHeight="1">
      <c r="A1300" s="634" t="s">
        <v>3024</v>
      </c>
      <c r="B1300" s="635" t="s">
        <v>3025</v>
      </c>
      <c r="C1300" s="636">
        <v>1360</v>
      </c>
      <c r="D1300" s="637" t="s">
        <v>169</v>
      </c>
    </row>
    <row r="1301" spans="1:4" ht="15.75" customHeight="1">
      <c r="A1301" s="634" t="s">
        <v>3026</v>
      </c>
      <c r="B1301" s="635" t="s">
        <v>3027</v>
      </c>
      <c r="C1301" s="636">
        <v>2170</v>
      </c>
      <c r="D1301" s="637" t="s">
        <v>169</v>
      </c>
    </row>
    <row r="1302" spans="1:4" ht="15.75" customHeight="1">
      <c r="A1302" s="634" t="s">
        <v>3028</v>
      </c>
      <c r="B1302" s="635" t="s">
        <v>3029</v>
      </c>
      <c r="C1302" s="636">
        <v>1390</v>
      </c>
      <c r="D1302" s="637" t="s">
        <v>169</v>
      </c>
    </row>
    <row r="1303" spans="1:4" ht="15.75" customHeight="1">
      <c r="A1303" s="634" t="s">
        <v>3030</v>
      </c>
      <c r="B1303" s="635" t="s">
        <v>3031</v>
      </c>
      <c r="C1303" s="636">
        <v>1390</v>
      </c>
      <c r="D1303" s="637" t="s">
        <v>169</v>
      </c>
    </row>
    <row r="1304" spans="1:4" ht="15.75" customHeight="1">
      <c r="A1304" s="634" t="s">
        <v>3032</v>
      </c>
      <c r="B1304" s="635" t="s">
        <v>3033</v>
      </c>
      <c r="C1304" s="636">
        <v>1470</v>
      </c>
      <c r="D1304" s="637" t="s">
        <v>169</v>
      </c>
    </row>
    <row r="1305" spans="1:4" ht="15.75" customHeight="1">
      <c r="A1305" s="634" t="s">
        <v>3034</v>
      </c>
      <c r="B1305" s="635" t="s">
        <v>3035</v>
      </c>
      <c r="C1305" s="636">
        <v>2135</v>
      </c>
      <c r="D1305" s="637" t="s">
        <v>169</v>
      </c>
    </row>
    <row r="1306" spans="1:4" ht="15.75" customHeight="1">
      <c r="A1306" s="634" t="s">
        <v>3036</v>
      </c>
      <c r="B1306" s="635" t="s">
        <v>3037</v>
      </c>
      <c r="C1306" s="636">
        <v>1390</v>
      </c>
      <c r="D1306" s="637" t="s">
        <v>169</v>
      </c>
    </row>
    <row r="1307" spans="1:4" ht="15.75" customHeight="1">
      <c r="A1307" s="634" t="s">
        <v>3038</v>
      </c>
      <c r="B1307" s="635" t="s">
        <v>3039</v>
      </c>
      <c r="C1307" s="636">
        <v>1390</v>
      </c>
      <c r="D1307" s="637" t="s">
        <v>169</v>
      </c>
    </row>
    <row r="1308" spans="1:4" ht="15.75" customHeight="1">
      <c r="A1308" s="634" t="s">
        <v>3040</v>
      </c>
      <c r="B1308" s="635" t="s">
        <v>3041</v>
      </c>
      <c r="C1308" s="636">
        <v>1300</v>
      </c>
      <c r="D1308" s="637" t="s">
        <v>169</v>
      </c>
    </row>
    <row r="1309" spans="1:4" ht="15.75" customHeight="1">
      <c r="A1309" s="634" t="s">
        <v>3042</v>
      </c>
      <c r="B1309" s="635" t="s">
        <v>3043</v>
      </c>
      <c r="C1309" s="636">
        <v>1300</v>
      </c>
      <c r="D1309" s="637" t="s">
        <v>169</v>
      </c>
    </row>
    <row r="1310" spans="1:4" ht="15.75" customHeight="1">
      <c r="A1310" s="634" t="s">
        <v>3044</v>
      </c>
      <c r="B1310" s="635" t="s">
        <v>3045</v>
      </c>
      <c r="C1310" s="636">
        <v>1300</v>
      </c>
      <c r="D1310" s="637" t="s">
        <v>169</v>
      </c>
    </row>
    <row r="1311" spans="1:4" ht="15.75" customHeight="1">
      <c r="A1311" s="634" t="s">
        <v>3046</v>
      </c>
      <c r="B1311" s="635" t="s">
        <v>3047</v>
      </c>
      <c r="C1311" s="636">
        <v>1300</v>
      </c>
      <c r="D1311" s="637" t="s">
        <v>169</v>
      </c>
    </row>
    <row r="1312" spans="1:4" ht="15.75" customHeight="1">
      <c r="A1312" s="634" t="s">
        <v>3048</v>
      </c>
      <c r="B1312" s="635" t="s">
        <v>3049</v>
      </c>
      <c r="C1312" s="636">
        <v>1300</v>
      </c>
      <c r="D1312" s="637" t="s">
        <v>169</v>
      </c>
    </row>
    <row r="1313" spans="1:4" ht="15.75" customHeight="1">
      <c r="A1313" s="634" t="s">
        <v>3050</v>
      </c>
      <c r="B1313" s="635" t="s">
        <v>3051</v>
      </c>
      <c r="C1313" s="636">
        <v>1285</v>
      </c>
      <c r="D1313" s="637" t="s">
        <v>169</v>
      </c>
    </row>
    <row r="1314" spans="1:4" ht="15.75" customHeight="1">
      <c r="A1314" s="634" t="s">
        <v>3052</v>
      </c>
      <c r="B1314" s="635" t="s">
        <v>3053</v>
      </c>
      <c r="C1314" s="636">
        <v>1285</v>
      </c>
      <c r="D1314" s="637" t="s">
        <v>169</v>
      </c>
    </row>
    <row r="1315" spans="1:4" ht="15.75" customHeight="1">
      <c r="A1315" s="634" t="s">
        <v>3054</v>
      </c>
      <c r="B1315" s="635" t="s">
        <v>3055</v>
      </c>
      <c r="C1315" s="636">
        <v>1285</v>
      </c>
      <c r="D1315" s="637" t="s">
        <v>169</v>
      </c>
    </row>
    <row r="1316" spans="1:4" ht="15.75" customHeight="1">
      <c r="A1316" s="634" t="s">
        <v>3056</v>
      </c>
      <c r="B1316" s="635" t="s">
        <v>3057</v>
      </c>
      <c r="C1316" s="636">
        <v>1285</v>
      </c>
      <c r="D1316" s="637" t="s">
        <v>169</v>
      </c>
    </row>
    <row r="1317" spans="1:4" ht="15.75" customHeight="1">
      <c r="A1317" s="634" t="s">
        <v>3058</v>
      </c>
      <c r="B1317" s="635" t="s">
        <v>3059</v>
      </c>
      <c r="C1317" s="636">
        <v>1285</v>
      </c>
      <c r="D1317" s="637" t="s">
        <v>169</v>
      </c>
    </row>
    <row r="1318" spans="1:4" ht="15.75" customHeight="1">
      <c r="A1318" s="634" t="s">
        <v>3060</v>
      </c>
      <c r="B1318" s="635" t="s">
        <v>3061</v>
      </c>
      <c r="C1318" s="636">
        <v>1285</v>
      </c>
      <c r="D1318" s="637" t="s">
        <v>169</v>
      </c>
    </row>
    <row r="1319" spans="1:4" ht="15.75" customHeight="1">
      <c r="A1319" s="634" t="s">
        <v>3062</v>
      </c>
      <c r="B1319" s="635" t="s">
        <v>3063</v>
      </c>
      <c r="C1319" s="636">
        <v>1285</v>
      </c>
      <c r="D1319" s="637" t="s">
        <v>169</v>
      </c>
    </row>
    <row r="1320" spans="1:4" ht="15.75" customHeight="1">
      <c r="A1320" s="634" t="s">
        <v>3064</v>
      </c>
      <c r="B1320" s="635" t="s">
        <v>3065</v>
      </c>
      <c r="C1320" s="636">
        <v>1285</v>
      </c>
      <c r="D1320" s="637" t="s">
        <v>169</v>
      </c>
    </row>
    <row r="1321" spans="1:4" ht="15.75" customHeight="1">
      <c r="A1321" s="634" t="s">
        <v>3066</v>
      </c>
      <c r="B1321" s="635" t="s">
        <v>3067</v>
      </c>
      <c r="C1321" s="636">
        <v>1285</v>
      </c>
      <c r="D1321" s="637" t="s">
        <v>169</v>
      </c>
    </row>
    <row r="1322" spans="1:4" ht="15.75" customHeight="1">
      <c r="A1322" s="634" t="s">
        <v>3068</v>
      </c>
      <c r="B1322" s="635" t="s">
        <v>3069</v>
      </c>
      <c r="C1322" s="636">
        <v>1285</v>
      </c>
      <c r="D1322" s="637" t="s">
        <v>169</v>
      </c>
    </row>
    <row r="1323" spans="1:4" ht="15.75" customHeight="1">
      <c r="A1323" s="634" t="s">
        <v>3070</v>
      </c>
      <c r="B1323" s="635" t="s">
        <v>3071</v>
      </c>
      <c r="C1323" s="636">
        <v>1000.72</v>
      </c>
      <c r="D1323" s="637" t="s">
        <v>169</v>
      </c>
    </row>
    <row r="1324" spans="1:4" ht="15.75" customHeight="1">
      <c r="A1324" s="634" t="s">
        <v>3072</v>
      </c>
      <c r="B1324" s="635" t="s">
        <v>3073</v>
      </c>
      <c r="C1324" s="636">
        <v>3950</v>
      </c>
      <c r="D1324" s="637" t="s">
        <v>169</v>
      </c>
    </row>
    <row r="1325" spans="1:4" ht="15.75" customHeight="1">
      <c r="A1325" s="634" t="s">
        <v>3074</v>
      </c>
      <c r="B1325" s="635" t="s">
        <v>3075</v>
      </c>
      <c r="C1325" s="636">
        <v>1260</v>
      </c>
      <c r="D1325" s="637" t="s">
        <v>169</v>
      </c>
    </row>
    <row r="1326" spans="1:4" ht="15.75" customHeight="1">
      <c r="A1326" s="634" t="s">
        <v>3076</v>
      </c>
      <c r="B1326" s="635" t="s">
        <v>3077</v>
      </c>
      <c r="C1326" s="636">
        <v>2590</v>
      </c>
      <c r="D1326" s="637" t="s">
        <v>169</v>
      </c>
    </row>
    <row r="1327" spans="1:4" ht="15.75" customHeight="1">
      <c r="A1327" s="634" t="s">
        <v>3078</v>
      </c>
      <c r="B1327" s="635" t="s">
        <v>3079</v>
      </c>
      <c r="C1327" s="636">
        <v>1285</v>
      </c>
      <c r="D1327" s="637" t="s">
        <v>169</v>
      </c>
    </row>
    <row r="1328" spans="1:4" ht="15.75" customHeight="1">
      <c r="A1328" s="634" t="s">
        <v>3080</v>
      </c>
      <c r="B1328" s="635" t="s">
        <v>3081</v>
      </c>
      <c r="C1328" s="636">
        <v>1285</v>
      </c>
      <c r="D1328" s="637" t="s">
        <v>169</v>
      </c>
    </row>
    <row r="1329" spans="1:4" ht="15.75" customHeight="1">
      <c r="A1329" s="634" t="s">
        <v>3082</v>
      </c>
      <c r="B1329" s="635" t="s">
        <v>3083</v>
      </c>
      <c r="C1329" s="636">
        <v>1285</v>
      </c>
      <c r="D1329" s="637" t="s">
        <v>169</v>
      </c>
    </row>
    <row r="1330" spans="1:4" ht="15.75" customHeight="1">
      <c r="A1330" s="634" t="s">
        <v>3084</v>
      </c>
      <c r="B1330" s="635" t="s">
        <v>3085</v>
      </c>
      <c r="C1330" s="636">
        <v>1285</v>
      </c>
      <c r="D1330" s="637" t="s">
        <v>169</v>
      </c>
    </row>
    <row r="1331" spans="1:4" ht="15.75" customHeight="1">
      <c r="A1331" s="634" t="s">
        <v>3086</v>
      </c>
      <c r="B1331" s="635" t="s">
        <v>3087</v>
      </c>
      <c r="C1331" s="636">
        <v>1285</v>
      </c>
      <c r="D1331" s="637" t="s">
        <v>169</v>
      </c>
    </row>
    <row r="1332" spans="1:4" ht="15.75" customHeight="1">
      <c r="A1332" s="634" t="s">
        <v>3088</v>
      </c>
      <c r="B1332" s="635" t="s">
        <v>3089</v>
      </c>
      <c r="C1332" s="636">
        <v>1285</v>
      </c>
      <c r="D1332" s="637" t="s">
        <v>169</v>
      </c>
    </row>
    <row r="1333" spans="1:4" ht="15.75" customHeight="1">
      <c r="A1333" s="634" t="s">
        <v>3090</v>
      </c>
      <c r="B1333" s="635" t="s">
        <v>3091</v>
      </c>
      <c r="C1333" s="636">
        <v>1285</v>
      </c>
      <c r="D1333" s="637" t="s">
        <v>169</v>
      </c>
    </row>
    <row r="1334" spans="1:4" ht="15.75" customHeight="1">
      <c r="A1334" s="634" t="s">
        <v>3092</v>
      </c>
      <c r="B1334" s="635" t="s">
        <v>3093</v>
      </c>
      <c r="C1334" s="636">
        <v>1285</v>
      </c>
      <c r="D1334" s="637" t="s">
        <v>169</v>
      </c>
    </row>
    <row r="1335" spans="1:4" ht="15.75" customHeight="1">
      <c r="A1335" s="634" t="s">
        <v>3094</v>
      </c>
      <c r="B1335" s="635" t="s">
        <v>3095</v>
      </c>
      <c r="C1335" s="636">
        <v>1285</v>
      </c>
      <c r="D1335" s="637" t="s">
        <v>169</v>
      </c>
    </row>
    <row r="1336" spans="1:4" ht="15.75" customHeight="1">
      <c r="A1336" s="634" t="s">
        <v>3096</v>
      </c>
      <c r="B1336" s="635" t="s">
        <v>3097</v>
      </c>
      <c r="C1336" s="636">
        <v>703.57</v>
      </c>
      <c r="D1336" s="637" t="s">
        <v>169</v>
      </c>
    </row>
    <row r="1337" spans="1:4" ht="15.75" customHeight="1">
      <c r="A1337" s="634" t="s">
        <v>3098</v>
      </c>
      <c r="B1337" s="635" t="s">
        <v>3099</v>
      </c>
      <c r="C1337" s="636">
        <v>2268.78</v>
      </c>
      <c r="D1337" s="637" t="s">
        <v>169</v>
      </c>
    </row>
    <row r="1338" spans="1:4" ht="15.75" customHeight="1">
      <c r="A1338" s="634" t="s">
        <v>3100</v>
      </c>
      <c r="B1338" s="635" t="s">
        <v>3101</v>
      </c>
      <c r="C1338" s="636">
        <v>1160</v>
      </c>
      <c r="D1338" s="637" t="s">
        <v>169</v>
      </c>
    </row>
    <row r="1339" spans="1:4" ht="15.75" customHeight="1">
      <c r="A1339" s="634" t="s">
        <v>3102</v>
      </c>
      <c r="B1339" s="635" t="s">
        <v>3103</v>
      </c>
      <c r="C1339" s="636">
        <v>1475</v>
      </c>
      <c r="D1339" s="637" t="s">
        <v>169</v>
      </c>
    </row>
    <row r="1340" spans="1:4" ht="15.75" customHeight="1">
      <c r="A1340" s="634" t="s">
        <v>3104</v>
      </c>
      <c r="B1340" s="635" t="s">
        <v>3105</v>
      </c>
      <c r="C1340" s="636">
        <v>30185</v>
      </c>
      <c r="D1340" s="637" t="s">
        <v>169</v>
      </c>
    </row>
    <row r="1341" spans="1:4" ht="15.75" customHeight="1">
      <c r="A1341" s="634" t="s">
        <v>3106</v>
      </c>
      <c r="B1341" s="635" t="s">
        <v>3107</v>
      </c>
      <c r="C1341" s="636">
        <v>30185</v>
      </c>
      <c r="D1341" s="637" t="s">
        <v>169</v>
      </c>
    </row>
    <row r="1342" spans="1:4" ht="15.75" customHeight="1">
      <c r="A1342" s="634" t="s">
        <v>3108</v>
      </c>
      <c r="B1342" s="635" t="s">
        <v>3109</v>
      </c>
      <c r="C1342" s="636">
        <v>30185</v>
      </c>
      <c r="D1342" s="637" t="s">
        <v>169</v>
      </c>
    </row>
    <row r="1343" spans="1:4" ht="15.75" customHeight="1">
      <c r="A1343" s="634" t="s">
        <v>3110</v>
      </c>
      <c r="B1343" s="635" t="s">
        <v>3111</v>
      </c>
      <c r="C1343" s="636">
        <v>30185</v>
      </c>
      <c r="D1343" s="637" t="s">
        <v>169</v>
      </c>
    </row>
    <row r="1344" spans="1:4" ht="15.75" customHeight="1">
      <c r="A1344" s="634" t="s">
        <v>3112</v>
      </c>
      <c r="B1344" s="635" t="s">
        <v>3113</v>
      </c>
      <c r="C1344" s="636">
        <v>30185</v>
      </c>
      <c r="D1344" s="637" t="s">
        <v>169</v>
      </c>
    </row>
    <row r="1345" spans="1:4" ht="15.75" customHeight="1">
      <c r="A1345" s="634" t="s">
        <v>3114</v>
      </c>
      <c r="B1345" s="635" t="s">
        <v>3115</v>
      </c>
      <c r="C1345" s="636">
        <v>30185</v>
      </c>
      <c r="D1345" s="637" t="s">
        <v>169</v>
      </c>
    </row>
    <row r="1346" spans="1:4" ht="15.75" customHeight="1">
      <c r="A1346" s="634" t="s">
        <v>3116</v>
      </c>
      <c r="B1346" s="635" t="s">
        <v>3117</v>
      </c>
      <c r="C1346" s="636">
        <v>30185</v>
      </c>
      <c r="D1346" s="637" t="s">
        <v>169</v>
      </c>
    </row>
    <row r="1347" spans="1:4" ht="15.75" customHeight="1">
      <c r="A1347" s="634" t="s">
        <v>3118</v>
      </c>
      <c r="B1347" s="635" t="s">
        <v>3119</v>
      </c>
      <c r="C1347" s="636">
        <v>30185</v>
      </c>
      <c r="D1347" s="637" t="s">
        <v>169</v>
      </c>
    </row>
    <row r="1348" spans="1:4" ht="15.75" customHeight="1">
      <c r="A1348" s="634" t="s">
        <v>3120</v>
      </c>
      <c r="B1348" s="635" t="s">
        <v>3121</v>
      </c>
      <c r="C1348" s="636">
        <v>30185</v>
      </c>
      <c r="D1348" s="637" t="s">
        <v>169</v>
      </c>
    </row>
    <row r="1349" spans="1:4" ht="15.75" customHeight="1">
      <c r="A1349" s="634" t="s">
        <v>3122</v>
      </c>
      <c r="B1349" s="635" t="s">
        <v>3123</v>
      </c>
      <c r="C1349" s="636">
        <v>30185</v>
      </c>
      <c r="D1349" s="637" t="s">
        <v>169</v>
      </c>
    </row>
    <row r="1350" spans="1:4" ht="15.75" customHeight="1">
      <c r="A1350" s="634" t="s">
        <v>3124</v>
      </c>
      <c r="B1350" s="635" t="s">
        <v>3125</v>
      </c>
      <c r="C1350" s="636">
        <v>30185</v>
      </c>
      <c r="D1350" s="637" t="s">
        <v>169</v>
      </c>
    </row>
    <row r="1351" spans="1:4" ht="15.75" customHeight="1">
      <c r="A1351" s="634" t="s">
        <v>3126</v>
      </c>
      <c r="B1351" s="635" t="s">
        <v>3127</v>
      </c>
      <c r="C1351" s="636">
        <v>30185</v>
      </c>
      <c r="D1351" s="637" t="s">
        <v>169</v>
      </c>
    </row>
    <row r="1352" spans="1:4" ht="15.75" customHeight="1">
      <c r="A1352" s="634" t="s">
        <v>3128</v>
      </c>
      <c r="B1352" s="635" t="s">
        <v>3129</v>
      </c>
      <c r="C1352" s="636">
        <v>30185</v>
      </c>
      <c r="D1352" s="637" t="s">
        <v>169</v>
      </c>
    </row>
    <row r="1353" spans="1:4" ht="15.75" customHeight="1">
      <c r="A1353" s="634" t="s">
        <v>3130</v>
      </c>
      <c r="B1353" s="635" t="s">
        <v>3131</v>
      </c>
      <c r="C1353" s="636">
        <v>30185</v>
      </c>
      <c r="D1353" s="637" t="s">
        <v>169</v>
      </c>
    </row>
    <row r="1354" spans="1:4" ht="15.75" customHeight="1">
      <c r="A1354" s="634" t="s">
        <v>3132</v>
      </c>
      <c r="B1354" s="635" t="s">
        <v>3133</v>
      </c>
      <c r="C1354" s="636">
        <v>30185</v>
      </c>
      <c r="D1354" s="637" t="s">
        <v>169</v>
      </c>
    </row>
    <row r="1355" spans="1:4" ht="15.75" customHeight="1">
      <c r="A1355" s="634" t="s">
        <v>3134</v>
      </c>
      <c r="B1355" s="635" t="s">
        <v>3135</v>
      </c>
      <c r="C1355" s="636">
        <v>1285</v>
      </c>
      <c r="D1355" s="637" t="s">
        <v>169</v>
      </c>
    </row>
    <row r="1356" spans="1:4" ht="15.75" customHeight="1">
      <c r="A1356" s="634" t="s">
        <v>3136</v>
      </c>
      <c r="B1356" s="635" t="s">
        <v>3137</v>
      </c>
      <c r="C1356" s="636">
        <v>1285</v>
      </c>
      <c r="D1356" s="637" t="s">
        <v>169</v>
      </c>
    </row>
    <row r="1357" spans="1:4" ht="15.75" customHeight="1">
      <c r="A1357" s="634" t="s">
        <v>3138</v>
      </c>
      <c r="B1357" s="635" t="s">
        <v>3139</v>
      </c>
      <c r="C1357" s="636">
        <v>1285</v>
      </c>
      <c r="D1357" s="637" t="s">
        <v>169</v>
      </c>
    </row>
    <row r="1358" spans="1:4" ht="15.75" customHeight="1">
      <c r="A1358" s="634" t="s">
        <v>3140</v>
      </c>
      <c r="B1358" s="635" t="s">
        <v>3141</v>
      </c>
      <c r="C1358" s="636">
        <v>1285</v>
      </c>
      <c r="D1358" s="637" t="s">
        <v>169</v>
      </c>
    </row>
    <row r="1359" spans="1:4" ht="15.75" customHeight="1">
      <c r="A1359" s="634" t="s">
        <v>3142</v>
      </c>
      <c r="B1359" s="635" t="s">
        <v>3143</v>
      </c>
      <c r="C1359" s="636">
        <v>1285</v>
      </c>
      <c r="D1359" s="637" t="s">
        <v>169</v>
      </c>
    </row>
    <row r="1360" spans="1:4" ht="15.75" customHeight="1">
      <c r="A1360" s="634" t="s">
        <v>3144</v>
      </c>
      <c r="B1360" s="635" t="s">
        <v>3145</v>
      </c>
      <c r="C1360" s="636">
        <v>1121.74</v>
      </c>
      <c r="D1360" s="637" t="s">
        <v>169</v>
      </c>
    </row>
    <row r="1361" spans="1:4" ht="15.75" customHeight="1">
      <c r="A1361" s="634" t="s">
        <v>3146</v>
      </c>
      <c r="B1361" s="635" t="s">
        <v>3145</v>
      </c>
      <c r="C1361" s="636">
        <v>1121.74</v>
      </c>
      <c r="D1361" s="637" t="s">
        <v>169</v>
      </c>
    </row>
    <row r="1362" spans="1:4" ht="15.75" customHeight="1">
      <c r="A1362" s="634" t="s">
        <v>3147</v>
      </c>
      <c r="B1362" s="635" t="s">
        <v>3148</v>
      </c>
      <c r="C1362" s="636">
        <v>1121.74</v>
      </c>
      <c r="D1362" s="637" t="s">
        <v>169</v>
      </c>
    </row>
    <row r="1363" spans="1:4" ht="15.75" customHeight="1">
      <c r="A1363" s="634" t="s">
        <v>3149</v>
      </c>
      <c r="B1363" s="635" t="s">
        <v>3150</v>
      </c>
      <c r="C1363" s="636">
        <v>2380</v>
      </c>
      <c r="D1363" s="637" t="s">
        <v>169</v>
      </c>
    </row>
    <row r="1364" spans="1:4" ht="15.75" customHeight="1">
      <c r="A1364" s="634" t="s">
        <v>3151</v>
      </c>
      <c r="B1364" s="635" t="s">
        <v>3152</v>
      </c>
      <c r="C1364" s="636">
        <v>2380</v>
      </c>
      <c r="D1364" s="637" t="s">
        <v>169</v>
      </c>
    </row>
    <row r="1365" spans="1:4" ht="15.75" customHeight="1">
      <c r="A1365" s="634" t="s">
        <v>3153</v>
      </c>
      <c r="B1365" s="635" t="s">
        <v>3154</v>
      </c>
      <c r="C1365" s="636">
        <v>2380</v>
      </c>
      <c r="D1365" s="637" t="s">
        <v>169</v>
      </c>
    </row>
    <row r="1366" spans="1:4" ht="15.75" customHeight="1">
      <c r="A1366" s="634" t="s">
        <v>3155</v>
      </c>
      <c r="B1366" s="635" t="s">
        <v>3156</v>
      </c>
      <c r="C1366" s="636">
        <v>2380</v>
      </c>
      <c r="D1366" s="637" t="s">
        <v>169</v>
      </c>
    </row>
    <row r="1367" spans="1:4" ht="15.75" customHeight="1">
      <c r="A1367" s="634" t="s">
        <v>3157</v>
      </c>
      <c r="B1367" s="635" t="s">
        <v>3158</v>
      </c>
      <c r="C1367" s="636">
        <v>2380</v>
      </c>
      <c r="D1367" s="637" t="s">
        <v>169</v>
      </c>
    </row>
    <row r="1368" spans="1:4" ht="15.75" customHeight="1">
      <c r="A1368" s="634" t="s">
        <v>3159</v>
      </c>
      <c r="B1368" s="635" t="s">
        <v>3160</v>
      </c>
      <c r="C1368" s="636">
        <v>2380</v>
      </c>
      <c r="D1368" s="637" t="s">
        <v>169</v>
      </c>
    </row>
    <row r="1369" spans="1:4" ht="15.75" customHeight="1">
      <c r="A1369" s="634" t="s">
        <v>3161</v>
      </c>
      <c r="B1369" s="635" t="s">
        <v>3162</v>
      </c>
      <c r="C1369" s="636">
        <v>2380</v>
      </c>
      <c r="D1369" s="637" t="s">
        <v>169</v>
      </c>
    </row>
    <row r="1370" spans="1:4" ht="15.75" customHeight="1">
      <c r="A1370" s="634" t="s">
        <v>3163</v>
      </c>
      <c r="B1370" s="635" t="s">
        <v>3164</v>
      </c>
      <c r="C1370" s="636">
        <v>2380</v>
      </c>
      <c r="D1370" s="637" t="s">
        <v>169</v>
      </c>
    </row>
    <row r="1371" spans="1:4" ht="15.75" customHeight="1">
      <c r="A1371" s="634" t="s">
        <v>3165</v>
      </c>
      <c r="B1371" s="635" t="s">
        <v>3166</v>
      </c>
      <c r="C1371" s="636">
        <v>2489.9</v>
      </c>
      <c r="D1371" s="637" t="s">
        <v>169</v>
      </c>
    </row>
    <row r="1372" spans="1:4" ht="15.75" customHeight="1">
      <c r="A1372" s="634" t="s">
        <v>3167</v>
      </c>
      <c r="B1372" s="635" t="s">
        <v>3166</v>
      </c>
      <c r="C1372" s="636">
        <v>2489.9</v>
      </c>
      <c r="D1372" s="637" t="s">
        <v>169</v>
      </c>
    </row>
    <row r="1373" spans="1:4" ht="15.75" customHeight="1">
      <c r="A1373" s="634" t="s">
        <v>3168</v>
      </c>
      <c r="B1373" s="635" t="s">
        <v>3169</v>
      </c>
      <c r="C1373" s="636">
        <v>37502</v>
      </c>
      <c r="D1373" s="637" t="s">
        <v>169</v>
      </c>
    </row>
    <row r="1374" spans="1:4" ht="15.75" customHeight="1">
      <c r="A1374" s="634" t="s">
        <v>3170</v>
      </c>
      <c r="B1374" s="635" t="s">
        <v>3171</v>
      </c>
      <c r="C1374" s="636">
        <v>20901.85</v>
      </c>
      <c r="D1374" s="637" t="s">
        <v>169</v>
      </c>
    </row>
    <row r="1375" spans="1:4" ht="15.75" customHeight="1">
      <c r="A1375" s="634" t="s">
        <v>3172</v>
      </c>
      <c r="B1375" s="635" t="s">
        <v>3173</v>
      </c>
      <c r="C1375" s="636">
        <v>1030</v>
      </c>
      <c r="D1375" s="637" t="s">
        <v>169</v>
      </c>
    </row>
    <row r="1376" spans="1:4" ht="15.75" customHeight="1">
      <c r="A1376" s="634" t="s">
        <v>3174</v>
      </c>
      <c r="B1376" s="635" t="s">
        <v>1249</v>
      </c>
      <c r="C1376" s="636">
        <v>2489.9</v>
      </c>
      <c r="D1376" s="637" t="s">
        <v>169</v>
      </c>
    </row>
    <row r="1377" spans="1:4" ht="15.75" customHeight="1">
      <c r="A1377" s="634" t="s">
        <v>3175</v>
      </c>
      <c r="B1377" s="635" t="s">
        <v>1249</v>
      </c>
      <c r="C1377" s="636">
        <v>2489.9</v>
      </c>
      <c r="D1377" s="637" t="s">
        <v>169</v>
      </c>
    </row>
    <row r="1378" spans="1:4" ht="15.75" customHeight="1">
      <c r="A1378" s="634" t="s">
        <v>3176</v>
      </c>
      <c r="B1378" s="635" t="s">
        <v>1249</v>
      </c>
      <c r="C1378" s="636">
        <v>2489.9</v>
      </c>
      <c r="D1378" s="637" t="s">
        <v>169</v>
      </c>
    </row>
    <row r="1379" spans="1:4" ht="15.75" customHeight="1">
      <c r="A1379" s="634" t="s">
        <v>3177</v>
      </c>
      <c r="B1379" s="635" t="s">
        <v>1249</v>
      </c>
      <c r="C1379" s="636">
        <v>2489.9</v>
      </c>
      <c r="D1379" s="637" t="s">
        <v>169</v>
      </c>
    </row>
    <row r="1380" spans="1:4" ht="15.75" customHeight="1">
      <c r="A1380" s="634" t="s">
        <v>3178</v>
      </c>
      <c r="B1380" s="635" t="s">
        <v>1249</v>
      </c>
      <c r="C1380" s="636">
        <v>2489.9</v>
      </c>
      <c r="D1380" s="637" t="s">
        <v>169</v>
      </c>
    </row>
    <row r="1381" spans="1:4" ht="15.75" customHeight="1">
      <c r="A1381" s="634" t="s">
        <v>3179</v>
      </c>
      <c r="B1381" s="635" t="s">
        <v>3180</v>
      </c>
      <c r="C1381" s="636">
        <v>1130</v>
      </c>
      <c r="D1381" s="637" t="s">
        <v>169</v>
      </c>
    </row>
    <row r="1382" spans="1:4" ht="15.75" customHeight="1">
      <c r="A1382" s="634" t="s">
        <v>3181</v>
      </c>
      <c r="B1382" s="635" t="s">
        <v>3182</v>
      </c>
      <c r="C1382" s="636">
        <v>905</v>
      </c>
      <c r="D1382" s="637" t="s">
        <v>169</v>
      </c>
    </row>
    <row r="1383" spans="1:4" ht="15.75" customHeight="1">
      <c r="A1383" s="634" t="s">
        <v>3183</v>
      </c>
      <c r="B1383" s="635" t="s">
        <v>3184</v>
      </c>
      <c r="C1383" s="636">
        <v>2433.92</v>
      </c>
      <c r="D1383" s="637" t="s">
        <v>169</v>
      </c>
    </row>
    <row r="1384" spans="1:4" ht="15.75" customHeight="1">
      <c r="A1384" s="634" t="s">
        <v>3185</v>
      </c>
      <c r="B1384" s="635" t="s">
        <v>1249</v>
      </c>
      <c r="C1384" s="636">
        <v>2433.92</v>
      </c>
      <c r="D1384" s="637" t="s">
        <v>169</v>
      </c>
    </row>
    <row r="1385" spans="1:4" ht="15.75" customHeight="1">
      <c r="A1385" s="634" t="s">
        <v>3186</v>
      </c>
      <c r="B1385" s="635" t="s">
        <v>3187</v>
      </c>
      <c r="C1385" s="636">
        <v>2433.92</v>
      </c>
      <c r="D1385" s="637" t="s">
        <v>169</v>
      </c>
    </row>
    <row r="1386" spans="1:4" ht="15.75" customHeight="1">
      <c r="A1386" s="634" t="s">
        <v>3188</v>
      </c>
      <c r="B1386" s="635" t="s">
        <v>3187</v>
      </c>
      <c r="C1386" s="636">
        <v>2489.9</v>
      </c>
      <c r="D1386" s="637" t="s">
        <v>169</v>
      </c>
    </row>
    <row r="1387" spans="1:4" ht="15.75" customHeight="1">
      <c r="A1387" s="634" t="s">
        <v>3189</v>
      </c>
      <c r="B1387" s="635" t="s">
        <v>3187</v>
      </c>
      <c r="C1387" s="636">
        <v>2489.9</v>
      </c>
      <c r="D1387" s="637" t="s">
        <v>169</v>
      </c>
    </row>
    <row r="1388" spans="1:4" ht="15.75" customHeight="1">
      <c r="A1388" s="634" t="s">
        <v>3190</v>
      </c>
      <c r="B1388" s="635" t="s">
        <v>3187</v>
      </c>
      <c r="C1388" s="636">
        <v>2489.9</v>
      </c>
      <c r="D1388" s="637" t="s">
        <v>169</v>
      </c>
    </row>
    <row r="1389" spans="1:4" ht="15.75" customHeight="1">
      <c r="A1389" s="634" t="s">
        <v>3191</v>
      </c>
      <c r="B1389" s="635" t="s">
        <v>3187</v>
      </c>
      <c r="C1389" s="636">
        <v>2489.9</v>
      </c>
      <c r="D1389" s="637" t="s">
        <v>169</v>
      </c>
    </row>
    <row r="1390" spans="1:4" ht="15.75" customHeight="1">
      <c r="A1390" s="634" t="s">
        <v>3192</v>
      </c>
      <c r="B1390" s="635" t="s">
        <v>3187</v>
      </c>
      <c r="C1390" s="636">
        <v>2433.92</v>
      </c>
      <c r="D1390" s="637" t="s">
        <v>169</v>
      </c>
    </row>
    <row r="1391" spans="1:4" ht="15.75" customHeight="1">
      <c r="A1391" s="634" t="s">
        <v>3193</v>
      </c>
      <c r="B1391" s="635" t="s">
        <v>3187</v>
      </c>
      <c r="C1391" s="636">
        <v>2433.92</v>
      </c>
      <c r="D1391" s="637" t="s">
        <v>169</v>
      </c>
    </row>
    <row r="1392" spans="1:4" ht="15.75" customHeight="1">
      <c r="A1392" s="634" t="s">
        <v>3194</v>
      </c>
      <c r="B1392" s="635" t="s">
        <v>3187</v>
      </c>
      <c r="C1392" s="636">
        <v>1013.04</v>
      </c>
      <c r="D1392" s="637" t="s">
        <v>169</v>
      </c>
    </row>
    <row r="1393" spans="1:4" ht="15.75" customHeight="1">
      <c r="A1393" s="634" t="s">
        <v>3195</v>
      </c>
      <c r="B1393" s="635" t="s">
        <v>3196</v>
      </c>
      <c r="C1393" s="636">
        <v>5000</v>
      </c>
      <c r="D1393" s="637" t="s">
        <v>169</v>
      </c>
    </row>
    <row r="1394" spans="1:4" ht="15.75" customHeight="1">
      <c r="A1394" s="634" t="s">
        <v>3197</v>
      </c>
      <c r="B1394" s="635" t="s">
        <v>3198</v>
      </c>
      <c r="C1394" s="636">
        <v>1000</v>
      </c>
      <c r="D1394" s="637" t="s">
        <v>169</v>
      </c>
    </row>
    <row r="1395" spans="1:4" ht="15.75" customHeight="1">
      <c r="A1395" s="634" t="s">
        <v>3199</v>
      </c>
      <c r="B1395" s="635" t="s">
        <v>3200</v>
      </c>
      <c r="C1395" s="636">
        <v>2489.9</v>
      </c>
      <c r="D1395" s="637" t="s">
        <v>169</v>
      </c>
    </row>
    <row r="1396" spans="1:4" ht="15.75" customHeight="1">
      <c r="A1396" s="634" t="s">
        <v>3201</v>
      </c>
      <c r="B1396" s="635" t="s">
        <v>3202</v>
      </c>
      <c r="C1396" s="636">
        <v>2489.9</v>
      </c>
      <c r="D1396" s="637" t="s">
        <v>169</v>
      </c>
    </row>
    <row r="1397" spans="1:4" ht="15.75" customHeight="1">
      <c r="A1397" s="634" t="s">
        <v>3203</v>
      </c>
      <c r="B1397" s="635" t="s">
        <v>3202</v>
      </c>
      <c r="C1397" s="636">
        <v>2489.9</v>
      </c>
      <c r="D1397" s="637" t="s">
        <v>169</v>
      </c>
    </row>
    <row r="1398" spans="1:4" ht="15.75" customHeight="1">
      <c r="A1398" s="634" t="s">
        <v>3204</v>
      </c>
      <c r="B1398" s="635" t="s">
        <v>3205</v>
      </c>
      <c r="C1398" s="636">
        <v>2222.05</v>
      </c>
      <c r="D1398" s="637" t="s">
        <v>169</v>
      </c>
    </row>
    <row r="1399" spans="1:4" ht="15.75" customHeight="1">
      <c r="A1399" s="634" t="s">
        <v>3206</v>
      </c>
      <c r="B1399" s="635" t="s">
        <v>3187</v>
      </c>
      <c r="C1399" s="636">
        <v>2489.9</v>
      </c>
      <c r="D1399" s="637" t="s">
        <v>169</v>
      </c>
    </row>
    <row r="1400" spans="1:4" ht="15.75" customHeight="1">
      <c r="A1400" s="634" t="s">
        <v>3207</v>
      </c>
      <c r="B1400" s="635" t="s">
        <v>3187</v>
      </c>
      <c r="C1400" s="636">
        <v>2489.9</v>
      </c>
      <c r="D1400" s="637" t="s">
        <v>169</v>
      </c>
    </row>
    <row r="1401" spans="1:4" ht="15.75" customHeight="1">
      <c r="A1401" s="634" t="s">
        <v>3208</v>
      </c>
      <c r="B1401" s="635" t="s">
        <v>3187</v>
      </c>
      <c r="C1401" s="636">
        <v>2489.9</v>
      </c>
      <c r="D1401" s="637" t="s">
        <v>169</v>
      </c>
    </row>
    <row r="1402" spans="1:4" ht="15.75" customHeight="1">
      <c r="A1402" s="634" t="s">
        <v>3209</v>
      </c>
      <c r="B1402" s="635" t="s">
        <v>3187</v>
      </c>
      <c r="C1402" s="636">
        <v>2489.9</v>
      </c>
      <c r="D1402" s="637" t="s">
        <v>169</v>
      </c>
    </row>
    <row r="1403" spans="1:4" ht="15.75" customHeight="1">
      <c r="A1403" s="634" t="s">
        <v>3210</v>
      </c>
      <c r="B1403" s="635" t="s">
        <v>3211</v>
      </c>
      <c r="C1403" s="636">
        <v>3523.5</v>
      </c>
      <c r="D1403" s="637" t="s">
        <v>169</v>
      </c>
    </row>
    <row r="1404" spans="1:4" ht="15.75" customHeight="1">
      <c r="A1404" s="634" t="s">
        <v>3212</v>
      </c>
      <c r="B1404" s="635" t="s">
        <v>3213</v>
      </c>
      <c r="C1404" s="636">
        <v>2489.9</v>
      </c>
      <c r="D1404" s="637" t="s">
        <v>169</v>
      </c>
    </row>
    <row r="1405" spans="1:4" ht="15.75" customHeight="1">
      <c r="A1405" s="634" t="s">
        <v>3214</v>
      </c>
      <c r="B1405" s="635" t="s">
        <v>3213</v>
      </c>
      <c r="C1405" s="636">
        <v>2489.9</v>
      </c>
      <c r="D1405" s="637" t="s">
        <v>169</v>
      </c>
    </row>
    <row r="1406" spans="1:4" ht="15.75" customHeight="1">
      <c r="A1406" s="634" t="s">
        <v>3215</v>
      </c>
      <c r="B1406" s="635" t="s">
        <v>3216</v>
      </c>
      <c r="C1406" s="636">
        <v>2489.9</v>
      </c>
      <c r="D1406" s="637" t="s">
        <v>169</v>
      </c>
    </row>
    <row r="1407" spans="1:4" ht="15.75" customHeight="1">
      <c r="A1407" s="634" t="s">
        <v>3217</v>
      </c>
      <c r="B1407" s="635" t="s">
        <v>3218</v>
      </c>
      <c r="C1407" s="636">
        <v>11563.46</v>
      </c>
      <c r="D1407" s="637" t="s">
        <v>169</v>
      </c>
    </row>
    <row r="1408" spans="1:4" ht="15.75" customHeight="1">
      <c r="A1408" s="634" t="s">
        <v>3219</v>
      </c>
      <c r="B1408" s="635" t="s">
        <v>3220</v>
      </c>
      <c r="C1408" s="636">
        <v>2489.9</v>
      </c>
      <c r="D1408" s="637" t="s">
        <v>169</v>
      </c>
    </row>
    <row r="1409" spans="1:4" ht="15.75" customHeight="1">
      <c r="A1409" s="634" t="s">
        <v>3221</v>
      </c>
      <c r="B1409" s="635" t="s">
        <v>3220</v>
      </c>
      <c r="C1409" s="636">
        <v>2489.9</v>
      </c>
      <c r="D1409" s="637" t="s">
        <v>169</v>
      </c>
    </row>
    <row r="1410" spans="1:4" ht="15.75" customHeight="1">
      <c r="A1410" s="634" t="s">
        <v>3222</v>
      </c>
      <c r="B1410" s="635" t="s">
        <v>3223</v>
      </c>
      <c r="C1410" s="636">
        <v>2489.9</v>
      </c>
      <c r="D1410" s="637" t="s">
        <v>169</v>
      </c>
    </row>
    <row r="1411" spans="1:4" ht="15.75" customHeight="1">
      <c r="A1411" s="634" t="s">
        <v>3224</v>
      </c>
      <c r="B1411" s="635" t="s">
        <v>3225</v>
      </c>
      <c r="C1411" s="636">
        <v>1160.87</v>
      </c>
      <c r="D1411" s="637" t="s">
        <v>169</v>
      </c>
    </row>
    <row r="1412" spans="1:4" ht="15.75" customHeight="1">
      <c r="A1412" s="634" t="s">
        <v>3226</v>
      </c>
      <c r="B1412" s="635" t="s">
        <v>3213</v>
      </c>
      <c r="C1412" s="636">
        <v>2489.9</v>
      </c>
      <c r="D1412" s="637" t="s">
        <v>169</v>
      </c>
    </row>
    <row r="1413" spans="1:4" ht="15.75" customHeight="1">
      <c r="A1413" s="634" t="s">
        <v>3227</v>
      </c>
      <c r="B1413" s="635" t="s">
        <v>3228</v>
      </c>
      <c r="C1413" s="636">
        <v>2489.9</v>
      </c>
      <c r="D1413" s="637" t="s">
        <v>169</v>
      </c>
    </row>
    <row r="1414" spans="1:4" ht="15.75" customHeight="1">
      <c r="A1414" s="634" t="s">
        <v>3229</v>
      </c>
      <c r="B1414" s="635" t="s">
        <v>3184</v>
      </c>
      <c r="C1414" s="636">
        <v>2433.92</v>
      </c>
      <c r="D1414" s="637" t="s">
        <v>169</v>
      </c>
    </row>
    <row r="1415" spans="1:4" ht="15.75" customHeight="1">
      <c r="A1415" s="634" t="s">
        <v>3230</v>
      </c>
      <c r="B1415" s="635" t="s">
        <v>3187</v>
      </c>
      <c r="C1415" s="636">
        <v>2433.92</v>
      </c>
      <c r="D1415" s="637" t="s">
        <v>169</v>
      </c>
    </row>
    <row r="1416" spans="1:4" ht="15.75" customHeight="1">
      <c r="A1416" s="634" t="s">
        <v>3231</v>
      </c>
      <c r="B1416" s="635" t="s">
        <v>3232</v>
      </c>
      <c r="C1416" s="636">
        <v>5795</v>
      </c>
      <c r="D1416" s="637" t="s">
        <v>169</v>
      </c>
    </row>
    <row r="1417" spans="1:4" ht="15.75" customHeight="1">
      <c r="A1417" s="634" t="s">
        <v>3233</v>
      </c>
      <c r="B1417" s="635" t="s">
        <v>3234</v>
      </c>
      <c r="C1417" s="636">
        <v>2175</v>
      </c>
      <c r="D1417" s="637" t="s">
        <v>169</v>
      </c>
    </row>
    <row r="1418" spans="1:4" ht="15.75" customHeight="1">
      <c r="A1418" s="634" t="s">
        <v>3235</v>
      </c>
      <c r="B1418" s="635" t="s">
        <v>3187</v>
      </c>
      <c r="C1418" s="636">
        <v>2086.09</v>
      </c>
      <c r="D1418" s="637" t="s">
        <v>169</v>
      </c>
    </row>
    <row r="1419" spans="1:4" ht="15.75" customHeight="1">
      <c r="A1419" s="634" t="s">
        <v>3236</v>
      </c>
      <c r="B1419" s="635" t="s">
        <v>1249</v>
      </c>
      <c r="C1419" s="636">
        <v>2086.09</v>
      </c>
      <c r="D1419" s="637" t="s">
        <v>169</v>
      </c>
    </row>
    <row r="1420" spans="1:4" ht="15.75" customHeight="1">
      <c r="A1420" s="634" t="s">
        <v>3237</v>
      </c>
      <c r="B1420" s="635" t="s">
        <v>1249</v>
      </c>
      <c r="C1420" s="636">
        <v>2086.09</v>
      </c>
      <c r="D1420" s="637" t="s">
        <v>169</v>
      </c>
    </row>
    <row r="1421" spans="1:4" ht="15.75" customHeight="1">
      <c r="A1421" s="634" t="s">
        <v>3238</v>
      </c>
      <c r="B1421" s="635" t="s">
        <v>1249</v>
      </c>
      <c r="C1421" s="636">
        <v>2086.09</v>
      </c>
      <c r="D1421" s="637" t="s">
        <v>169</v>
      </c>
    </row>
    <row r="1422" spans="1:4" ht="15.75" customHeight="1">
      <c r="A1422" s="634" t="s">
        <v>3239</v>
      </c>
      <c r="B1422" s="635" t="s">
        <v>1249</v>
      </c>
      <c r="C1422" s="636">
        <v>2086.09</v>
      </c>
      <c r="D1422" s="637" t="s">
        <v>169</v>
      </c>
    </row>
    <row r="1423" spans="1:4" ht="15.75" customHeight="1">
      <c r="A1423" s="634" t="s">
        <v>3240</v>
      </c>
      <c r="B1423" s="635" t="s">
        <v>1249</v>
      </c>
      <c r="C1423" s="636">
        <v>1956.16</v>
      </c>
      <c r="D1423" s="637" t="s">
        <v>169</v>
      </c>
    </row>
    <row r="1424" spans="1:4" ht="15.75" customHeight="1">
      <c r="A1424" s="634" t="s">
        <v>3241</v>
      </c>
      <c r="B1424" s="635" t="s">
        <v>1249</v>
      </c>
      <c r="C1424" s="636">
        <v>1956.16</v>
      </c>
      <c r="D1424" s="637" t="s">
        <v>169</v>
      </c>
    </row>
    <row r="1425" spans="1:4" ht="15.75" customHeight="1">
      <c r="A1425" s="634" t="s">
        <v>3242</v>
      </c>
      <c r="B1425" s="635" t="s">
        <v>3184</v>
      </c>
      <c r="C1425" s="636">
        <v>1043.04</v>
      </c>
      <c r="D1425" s="637" t="s">
        <v>169</v>
      </c>
    </row>
    <row r="1426" spans="1:4" ht="15.75" customHeight="1">
      <c r="A1426" s="634" t="s">
        <v>3243</v>
      </c>
      <c r="B1426" s="635" t="s">
        <v>1249</v>
      </c>
      <c r="C1426" s="636">
        <v>1043.04</v>
      </c>
      <c r="D1426" s="637" t="s">
        <v>169</v>
      </c>
    </row>
    <row r="1427" spans="1:4" ht="15.75" customHeight="1">
      <c r="A1427" s="634" t="s">
        <v>3244</v>
      </c>
      <c r="B1427" s="635" t="s">
        <v>3187</v>
      </c>
      <c r="C1427" s="636">
        <v>1043.04</v>
      </c>
      <c r="D1427" s="637" t="s">
        <v>169</v>
      </c>
    </row>
    <row r="1428" spans="1:4" ht="15.75" customHeight="1">
      <c r="A1428" s="634" t="s">
        <v>3245</v>
      </c>
      <c r="B1428" s="635" t="s">
        <v>3187</v>
      </c>
      <c r="C1428" s="636">
        <v>1043.05</v>
      </c>
      <c r="D1428" s="637" t="s">
        <v>169</v>
      </c>
    </row>
    <row r="1429" spans="1:4" ht="15.75" customHeight="1">
      <c r="A1429" s="634" t="s">
        <v>3246</v>
      </c>
      <c r="B1429" s="635" t="s">
        <v>3247</v>
      </c>
      <c r="C1429" s="636">
        <v>950</v>
      </c>
      <c r="D1429" s="637" t="s">
        <v>169</v>
      </c>
    </row>
    <row r="1430" spans="1:4" ht="15.75" customHeight="1">
      <c r="A1430" s="634" t="s">
        <v>3248</v>
      </c>
      <c r="B1430" s="635" t="s">
        <v>3249</v>
      </c>
      <c r="C1430" s="636">
        <v>950</v>
      </c>
      <c r="D1430" s="637" t="s">
        <v>169</v>
      </c>
    </row>
    <row r="1431" spans="1:4" ht="15.75" customHeight="1">
      <c r="A1431" s="634" t="s">
        <v>3250</v>
      </c>
      <c r="B1431" s="635" t="s">
        <v>3251</v>
      </c>
      <c r="C1431" s="636">
        <v>950</v>
      </c>
      <c r="D1431" s="637" t="s">
        <v>169</v>
      </c>
    </row>
    <row r="1432" spans="1:4" ht="15.75" customHeight="1">
      <c r="A1432" s="634" t="s">
        <v>3252</v>
      </c>
      <c r="B1432" s="635" t="s">
        <v>3253</v>
      </c>
      <c r="C1432" s="636">
        <v>950</v>
      </c>
      <c r="D1432" s="637" t="s">
        <v>169</v>
      </c>
    </row>
    <row r="1433" spans="1:4" ht="15.75" customHeight="1">
      <c r="A1433" s="634" t="s">
        <v>3254</v>
      </c>
      <c r="B1433" s="635" t="s">
        <v>3255</v>
      </c>
      <c r="C1433" s="636">
        <v>950</v>
      </c>
      <c r="D1433" s="637" t="s">
        <v>169</v>
      </c>
    </row>
    <row r="1434" spans="1:4" ht="15.75" customHeight="1">
      <c r="A1434" s="634" t="s">
        <v>3256</v>
      </c>
      <c r="B1434" s="635" t="s">
        <v>3257</v>
      </c>
      <c r="C1434" s="636">
        <v>950</v>
      </c>
      <c r="D1434" s="637" t="s">
        <v>169</v>
      </c>
    </row>
    <row r="1435" spans="1:4" ht="15.75" customHeight="1">
      <c r="A1435" s="634" t="s">
        <v>3258</v>
      </c>
      <c r="B1435" s="635" t="s">
        <v>3259</v>
      </c>
      <c r="C1435" s="636">
        <v>950</v>
      </c>
      <c r="D1435" s="637" t="s">
        <v>169</v>
      </c>
    </row>
    <row r="1436" spans="1:4" ht="15.75" customHeight="1">
      <c r="A1436" s="634" t="s">
        <v>3260</v>
      </c>
      <c r="B1436" s="635" t="s">
        <v>3261</v>
      </c>
      <c r="C1436" s="636">
        <v>950</v>
      </c>
      <c r="D1436" s="637" t="s">
        <v>169</v>
      </c>
    </row>
    <row r="1437" spans="1:4" ht="15.75" customHeight="1">
      <c r="A1437" s="634" t="s">
        <v>3262</v>
      </c>
      <c r="B1437" s="635" t="s">
        <v>3263</v>
      </c>
      <c r="C1437" s="636">
        <v>950</v>
      </c>
      <c r="D1437" s="637" t="s">
        <v>169</v>
      </c>
    </row>
    <row r="1438" spans="1:4" ht="15.75" customHeight="1">
      <c r="A1438" s="634" t="s">
        <v>3264</v>
      </c>
      <c r="B1438" s="635" t="s">
        <v>3265</v>
      </c>
      <c r="C1438" s="636">
        <v>950</v>
      </c>
      <c r="D1438" s="637" t="s">
        <v>169</v>
      </c>
    </row>
    <row r="1439" spans="1:4" ht="15.75" customHeight="1">
      <c r="A1439" s="634" t="s">
        <v>3266</v>
      </c>
      <c r="B1439" s="635" t="s">
        <v>3267</v>
      </c>
      <c r="C1439" s="636">
        <v>950</v>
      </c>
      <c r="D1439" s="637" t="s">
        <v>169</v>
      </c>
    </row>
    <row r="1440" spans="1:4" ht="15.75" customHeight="1">
      <c r="A1440" s="634" t="s">
        <v>3268</v>
      </c>
      <c r="B1440" s="635" t="s">
        <v>3269</v>
      </c>
      <c r="C1440" s="636">
        <v>950</v>
      </c>
      <c r="D1440" s="637" t="s">
        <v>169</v>
      </c>
    </row>
    <row r="1441" spans="1:4" ht="15.75" customHeight="1">
      <c r="A1441" s="634" t="s">
        <v>3270</v>
      </c>
      <c r="B1441" s="635" t="s">
        <v>1249</v>
      </c>
      <c r="C1441" s="636">
        <v>2086.09</v>
      </c>
      <c r="D1441" s="637" t="s">
        <v>169</v>
      </c>
    </row>
    <row r="1442" spans="1:4" ht="15.75" customHeight="1">
      <c r="A1442" s="634" t="s">
        <v>3271</v>
      </c>
      <c r="B1442" s="635" t="s">
        <v>1249</v>
      </c>
      <c r="C1442" s="636">
        <v>2086.09</v>
      </c>
      <c r="D1442" s="637" t="s">
        <v>169</v>
      </c>
    </row>
    <row r="1443" spans="1:4" ht="15.75" customHeight="1">
      <c r="A1443" s="634" t="s">
        <v>3272</v>
      </c>
      <c r="B1443" s="635" t="s">
        <v>3273</v>
      </c>
      <c r="C1443" s="636">
        <v>1929.57</v>
      </c>
      <c r="D1443" s="637" t="s">
        <v>169</v>
      </c>
    </row>
    <row r="1444" spans="1:4" ht="15.75" customHeight="1">
      <c r="A1444" s="634" t="s">
        <v>3274</v>
      </c>
      <c r="B1444" s="635" t="s">
        <v>3275</v>
      </c>
      <c r="C1444" s="636">
        <v>5113.04</v>
      </c>
      <c r="D1444" s="637" t="s">
        <v>169</v>
      </c>
    </row>
    <row r="1445" spans="1:4" ht="15.75" customHeight="1">
      <c r="A1445" s="634" t="s">
        <v>3276</v>
      </c>
      <c r="B1445" s="635" t="s">
        <v>3277</v>
      </c>
      <c r="C1445" s="636">
        <v>1199</v>
      </c>
      <c r="D1445" s="637" t="s">
        <v>169</v>
      </c>
    </row>
    <row r="1446" spans="1:4" ht="15.75" customHeight="1">
      <c r="A1446" s="634" t="s">
        <v>3278</v>
      </c>
      <c r="B1446" s="635" t="s">
        <v>3279</v>
      </c>
      <c r="C1446" s="636">
        <v>1825.22</v>
      </c>
      <c r="D1446" s="637" t="s">
        <v>169</v>
      </c>
    </row>
    <row r="1447" spans="1:4" ht="15.75" customHeight="1">
      <c r="A1447" s="634" t="s">
        <v>3280</v>
      </c>
      <c r="B1447" s="635" t="s">
        <v>3279</v>
      </c>
      <c r="C1447" s="636">
        <v>1825.22</v>
      </c>
      <c r="D1447" s="637" t="s">
        <v>169</v>
      </c>
    </row>
    <row r="1448" spans="1:4" ht="15.75" customHeight="1">
      <c r="A1448" s="634" t="s">
        <v>3281</v>
      </c>
      <c r="B1448" s="635" t="s">
        <v>3279</v>
      </c>
      <c r="C1448" s="636">
        <v>1825.22</v>
      </c>
      <c r="D1448" s="637" t="s">
        <v>169</v>
      </c>
    </row>
    <row r="1449" spans="1:4" ht="15.75" customHeight="1">
      <c r="A1449" s="634" t="s">
        <v>3282</v>
      </c>
      <c r="B1449" s="635" t="s">
        <v>3283</v>
      </c>
      <c r="C1449" s="636">
        <v>1417.22</v>
      </c>
      <c r="D1449" s="637" t="s">
        <v>169</v>
      </c>
    </row>
    <row r="1450" spans="1:4" ht="15.75" customHeight="1">
      <c r="A1450" s="634" t="s">
        <v>3284</v>
      </c>
      <c r="B1450" s="635" t="s">
        <v>3285</v>
      </c>
      <c r="C1450" s="636">
        <v>10950</v>
      </c>
      <c r="D1450" s="637" t="s">
        <v>169</v>
      </c>
    </row>
    <row r="1451" spans="1:4" ht="15.75" customHeight="1">
      <c r="A1451" s="634" t="s">
        <v>3286</v>
      </c>
      <c r="B1451" s="635" t="s">
        <v>3287</v>
      </c>
      <c r="C1451" s="636">
        <v>10109</v>
      </c>
      <c r="D1451" s="637" t="s">
        <v>169</v>
      </c>
    </row>
    <row r="1452" spans="1:4" ht="15.75" customHeight="1">
      <c r="A1452" s="634" t="s">
        <v>3288</v>
      </c>
      <c r="B1452" s="635" t="s">
        <v>3289</v>
      </c>
      <c r="C1452" s="636">
        <v>5444</v>
      </c>
      <c r="D1452" s="637" t="s">
        <v>169</v>
      </c>
    </row>
    <row r="1453" spans="1:4" ht="15.75" customHeight="1">
      <c r="A1453" s="634" t="s">
        <v>3290</v>
      </c>
      <c r="B1453" s="635" t="s">
        <v>3291</v>
      </c>
      <c r="C1453" s="636">
        <v>9220</v>
      </c>
      <c r="D1453" s="637" t="s">
        <v>169</v>
      </c>
    </row>
    <row r="1454" spans="1:4" ht="15.75" customHeight="1">
      <c r="A1454" s="634" t="s">
        <v>3292</v>
      </c>
      <c r="B1454" s="635" t="s">
        <v>3293</v>
      </c>
      <c r="C1454" s="636">
        <v>13800</v>
      </c>
      <c r="D1454" s="637" t="s">
        <v>169</v>
      </c>
    </row>
    <row r="1455" spans="1:4" ht="15.75" customHeight="1">
      <c r="A1455" s="634" t="s">
        <v>3294</v>
      </c>
      <c r="B1455" s="635" t="s">
        <v>3295</v>
      </c>
      <c r="C1455" s="636">
        <v>13800</v>
      </c>
      <c r="D1455" s="637" t="s">
        <v>169</v>
      </c>
    </row>
    <row r="1456" spans="1:4" ht="15.75" customHeight="1">
      <c r="A1456" s="634" t="s">
        <v>3296</v>
      </c>
      <c r="B1456" s="635" t="s">
        <v>3297</v>
      </c>
      <c r="C1456" s="636">
        <v>1778</v>
      </c>
      <c r="D1456" s="637" t="s">
        <v>169</v>
      </c>
    </row>
    <row r="1457" spans="1:4" ht="15.75" customHeight="1">
      <c r="A1457" s="634" t="s">
        <v>3298</v>
      </c>
      <c r="B1457" s="635" t="s">
        <v>3299</v>
      </c>
      <c r="C1457" s="636">
        <v>1687</v>
      </c>
      <c r="D1457" s="637" t="s">
        <v>169</v>
      </c>
    </row>
    <row r="1458" spans="1:4" ht="15.75" customHeight="1">
      <c r="A1458" s="634" t="s">
        <v>3300</v>
      </c>
      <c r="B1458" s="635" t="s">
        <v>3297</v>
      </c>
      <c r="C1458" s="636">
        <v>1778</v>
      </c>
      <c r="D1458" s="637" t="s">
        <v>169</v>
      </c>
    </row>
    <row r="1459" spans="1:4" ht="15.75" customHeight="1">
      <c r="A1459" s="634" t="s">
        <v>3301</v>
      </c>
      <c r="B1459" s="635" t="s">
        <v>3297</v>
      </c>
      <c r="C1459" s="636">
        <v>1778</v>
      </c>
      <c r="D1459" s="637" t="s">
        <v>169</v>
      </c>
    </row>
    <row r="1460" spans="1:4" ht="15.75" customHeight="1">
      <c r="A1460" s="634" t="s">
        <v>3302</v>
      </c>
      <c r="B1460" s="635" t="s">
        <v>3303</v>
      </c>
      <c r="C1460" s="636">
        <v>1687</v>
      </c>
      <c r="D1460" s="637" t="s">
        <v>169</v>
      </c>
    </row>
    <row r="1461" spans="1:4" ht="15.75" customHeight="1">
      <c r="A1461" s="634" t="s">
        <v>3304</v>
      </c>
      <c r="B1461" s="635" t="s">
        <v>3305</v>
      </c>
      <c r="C1461" s="636">
        <v>1687</v>
      </c>
      <c r="D1461" s="637" t="s">
        <v>169</v>
      </c>
    </row>
    <row r="1462" spans="1:4" ht="15.75" customHeight="1">
      <c r="A1462" s="634" t="s">
        <v>3306</v>
      </c>
      <c r="B1462" s="635" t="s">
        <v>3305</v>
      </c>
      <c r="C1462" s="636">
        <v>1687</v>
      </c>
      <c r="D1462" s="637" t="s">
        <v>169</v>
      </c>
    </row>
    <row r="1463" spans="1:4" ht="15.75" customHeight="1">
      <c r="A1463" s="634" t="s">
        <v>3307</v>
      </c>
      <c r="B1463" s="635" t="s">
        <v>3305</v>
      </c>
      <c r="C1463" s="636">
        <v>1687</v>
      </c>
      <c r="D1463" s="637" t="s">
        <v>169</v>
      </c>
    </row>
    <row r="1464" spans="1:4" ht="15.75" customHeight="1">
      <c r="A1464" s="634" t="s">
        <v>3308</v>
      </c>
      <c r="B1464" s="635" t="s">
        <v>3309</v>
      </c>
      <c r="C1464" s="636">
        <v>1778</v>
      </c>
      <c r="D1464" s="637" t="s">
        <v>169</v>
      </c>
    </row>
    <row r="1465" spans="1:4" ht="15.75" customHeight="1">
      <c r="A1465" s="634" t="s">
        <v>3310</v>
      </c>
      <c r="B1465" s="635" t="s">
        <v>3311</v>
      </c>
      <c r="C1465" s="636">
        <v>1778</v>
      </c>
      <c r="D1465" s="637" t="s">
        <v>169</v>
      </c>
    </row>
    <row r="1466" spans="1:4" ht="15.75" customHeight="1">
      <c r="A1466" s="634" t="s">
        <v>3312</v>
      </c>
      <c r="B1466" s="635" t="s">
        <v>3313</v>
      </c>
      <c r="C1466" s="636">
        <v>1778</v>
      </c>
      <c r="D1466" s="637" t="s">
        <v>169</v>
      </c>
    </row>
    <row r="1467" spans="1:4" ht="15.75" customHeight="1">
      <c r="A1467" s="634" t="s">
        <v>3314</v>
      </c>
      <c r="B1467" s="635" t="s">
        <v>3315</v>
      </c>
      <c r="C1467" s="636">
        <v>1778</v>
      </c>
      <c r="D1467" s="637" t="s">
        <v>169</v>
      </c>
    </row>
    <row r="1468" spans="1:4" ht="15.75" customHeight="1">
      <c r="A1468" s="634" t="s">
        <v>3316</v>
      </c>
      <c r="B1468" s="635" t="s">
        <v>3317</v>
      </c>
      <c r="C1468" s="636">
        <v>1778</v>
      </c>
      <c r="D1468" s="637" t="s">
        <v>169</v>
      </c>
    </row>
    <row r="1469" spans="1:4" ht="15.75" customHeight="1">
      <c r="A1469" s="634" t="s">
        <v>3318</v>
      </c>
      <c r="B1469" s="635" t="s">
        <v>3319</v>
      </c>
      <c r="C1469" s="636">
        <v>1778</v>
      </c>
      <c r="D1469" s="637" t="s">
        <v>169</v>
      </c>
    </row>
    <row r="1470" spans="1:4" ht="15.75" customHeight="1">
      <c r="A1470" s="634" t="s">
        <v>3320</v>
      </c>
      <c r="B1470" s="635" t="s">
        <v>3321</v>
      </c>
      <c r="C1470" s="636">
        <v>1778</v>
      </c>
      <c r="D1470" s="637" t="s">
        <v>169</v>
      </c>
    </row>
    <row r="1471" spans="1:4" ht="15.75" customHeight="1">
      <c r="A1471" s="634" t="s">
        <v>3322</v>
      </c>
      <c r="B1471" s="635" t="s">
        <v>3323</v>
      </c>
      <c r="C1471" s="636">
        <v>1778</v>
      </c>
      <c r="D1471" s="637" t="s">
        <v>169</v>
      </c>
    </row>
    <row r="1472" spans="1:4" ht="15.75" customHeight="1">
      <c r="A1472" s="634" t="s">
        <v>3324</v>
      </c>
      <c r="B1472" s="635" t="s">
        <v>3325</v>
      </c>
      <c r="C1472" s="636">
        <v>1778</v>
      </c>
      <c r="D1472" s="637" t="s">
        <v>169</v>
      </c>
    </row>
    <row r="1473" spans="1:4" ht="15.75" customHeight="1">
      <c r="A1473" s="634" t="s">
        <v>3326</v>
      </c>
      <c r="B1473" s="635" t="s">
        <v>3327</v>
      </c>
      <c r="C1473" s="636">
        <v>995</v>
      </c>
      <c r="D1473" s="637" t="s">
        <v>169</v>
      </c>
    </row>
    <row r="1474" spans="1:4" ht="15.75" customHeight="1">
      <c r="A1474" s="634" t="s">
        <v>3328</v>
      </c>
      <c r="B1474" s="635" t="s">
        <v>3329</v>
      </c>
      <c r="C1474" s="636">
        <v>995</v>
      </c>
      <c r="D1474" s="637" t="s">
        <v>169</v>
      </c>
    </row>
    <row r="1475" spans="1:4" ht="15.75" customHeight="1">
      <c r="A1475" s="634" t="s">
        <v>3330</v>
      </c>
      <c r="B1475" s="635" t="s">
        <v>3331</v>
      </c>
      <c r="C1475" s="636">
        <v>995</v>
      </c>
      <c r="D1475" s="637" t="s">
        <v>169</v>
      </c>
    </row>
    <row r="1476" spans="1:4" ht="15.75" customHeight="1">
      <c r="A1476" s="634" t="s">
        <v>3332</v>
      </c>
      <c r="B1476" s="635" t="s">
        <v>3333</v>
      </c>
      <c r="C1476" s="636">
        <v>995</v>
      </c>
      <c r="D1476" s="637" t="s">
        <v>169</v>
      </c>
    </row>
    <row r="1477" spans="1:4" ht="15.75" customHeight="1">
      <c r="A1477" s="634" t="s">
        <v>3334</v>
      </c>
      <c r="B1477" s="635" t="s">
        <v>3335</v>
      </c>
      <c r="C1477" s="636">
        <v>4035</v>
      </c>
      <c r="D1477" s="637" t="s">
        <v>169</v>
      </c>
    </row>
    <row r="1478" spans="1:4" ht="15.75" customHeight="1">
      <c r="A1478" s="634" t="s">
        <v>3336</v>
      </c>
      <c r="B1478" s="635" t="s">
        <v>3337</v>
      </c>
      <c r="C1478" s="636">
        <v>10895</v>
      </c>
      <c r="D1478" s="637" t="s">
        <v>169</v>
      </c>
    </row>
    <row r="1479" spans="1:4" ht="15.75" customHeight="1">
      <c r="A1479" s="634" t="s">
        <v>3338</v>
      </c>
      <c r="B1479" s="635" t="s">
        <v>3339</v>
      </c>
      <c r="C1479" s="636">
        <v>2261</v>
      </c>
      <c r="D1479" s="637" t="s">
        <v>169</v>
      </c>
    </row>
    <row r="1480" spans="1:4" ht="15.75" customHeight="1">
      <c r="A1480" s="634" t="s">
        <v>3340</v>
      </c>
      <c r="B1480" s="635" t="s">
        <v>3341</v>
      </c>
      <c r="C1480" s="636">
        <v>10790</v>
      </c>
      <c r="D1480" s="637" t="s">
        <v>169</v>
      </c>
    </row>
    <row r="1481" spans="1:4" ht="15.75" customHeight="1">
      <c r="A1481" s="634" t="s">
        <v>3342</v>
      </c>
      <c r="B1481" s="635" t="s">
        <v>3343</v>
      </c>
      <c r="C1481" s="636">
        <v>1778</v>
      </c>
      <c r="D1481" s="637" t="s">
        <v>169</v>
      </c>
    </row>
    <row r="1482" spans="1:4" ht="15.75" customHeight="1">
      <c r="A1482" s="634" t="s">
        <v>3344</v>
      </c>
      <c r="B1482" s="635" t="s">
        <v>3345</v>
      </c>
      <c r="C1482" s="636">
        <v>1378.63</v>
      </c>
      <c r="D1482" s="637" t="s">
        <v>169</v>
      </c>
    </row>
    <row r="1483" spans="1:4" ht="15.75" customHeight="1">
      <c r="A1483" s="634" t="s">
        <v>3346</v>
      </c>
      <c r="B1483" s="635" t="s">
        <v>3347</v>
      </c>
      <c r="C1483" s="636">
        <v>1687</v>
      </c>
      <c r="D1483" s="637" t="s">
        <v>169</v>
      </c>
    </row>
    <row r="1484" spans="1:4" ht="15.75" customHeight="1">
      <c r="A1484" s="634" t="s">
        <v>3348</v>
      </c>
      <c r="B1484" s="635" t="s">
        <v>3349</v>
      </c>
      <c r="C1484" s="636">
        <v>1687</v>
      </c>
      <c r="D1484" s="637" t="s">
        <v>169</v>
      </c>
    </row>
    <row r="1485" spans="1:4" ht="15.75" customHeight="1">
      <c r="A1485" s="634" t="s">
        <v>3350</v>
      </c>
      <c r="B1485" s="635" t="s">
        <v>3351</v>
      </c>
      <c r="C1485" s="636">
        <v>1687</v>
      </c>
      <c r="D1485" s="637" t="s">
        <v>169</v>
      </c>
    </row>
    <row r="1486" spans="1:4" ht="15.75" customHeight="1">
      <c r="A1486" s="634" t="s">
        <v>3352</v>
      </c>
      <c r="B1486" s="635" t="s">
        <v>3353</v>
      </c>
      <c r="C1486" s="636">
        <v>1637.07</v>
      </c>
      <c r="D1486" s="637" t="s">
        <v>169</v>
      </c>
    </row>
    <row r="1487" spans="1:4" ht="15.75" customHeight="1">
      <c r="A1487" s="634" t="s">
        <v>3354</v>
      </c>
      <c r="B1487" s="635" t="s">
        <v>3355</v>
      </c>
      <c r="C1487" s="636">
        <v>14036.91</v>
      </c>
      <c r="D1487" s="637" t="s">
        <v>169</v>
      </c>
    </row>
    <row r="1488" spans="1:4" ht="15.75" customHeight="1">
      <c r="A1488" s="634" t="s">
        <v>3356</v>
      </c>
      <c r="B1488" s="635" t="s">
        <v>3357</v>
      </c>
      <c r="C1488" s="636">
        <v>6628.6</v>
      </c>
      <c r="D1488" s="637" t="s">
        <v>169</v>
      </c>
    </row>
    <row r="1489" spans="1:4" ht="15.75" customHeight="1">
      <c r="A1489" s="634" t="s">
        <v>3358</v>
      </c>
      <c r="B1489" s="635" t="s">
        <v>3359</v>
      </c>
      <c r="C1489" s="636">
        <v>1473</v>
      </c>
      <c r="D1489" s="637" t="s">
        <v>169</v>
      </c>
    </row>
    <row r="1490" spans="1:4" ht="15.75" customHeight="1">
      <c r="A1490" s="634" t="s">
        <v>3360</v>
      </c>
      <c r="B1490" s="635" t="s">
        <v>3361</v>
      </c>
      <c r="C1490" s="636">
        <v>1840</v>
      </c>
      <c r="D1490" s="637" t="s">
        <v>169</v>
      </c>
    </row>
    <row r="1491" spans="1:4" ht="15.75" customHeight="1">
      <c r="A1491" s="634" t="s">
        <v>3362</v>
      </c>
      <c r="B1491" s="635" t="s">
        <v>3363</v>
      </c>
      <c r="C1491" s="636">
        <v>1948</v>
      </c>
      <c r="D1491" s="637" t="s">
        <v>169</v>
      </c>
    </row>
    <row r="1492" spans="1:4" ht="15.75" customHeight="1">
      <c r="A1492" s="634" t="s">
        <v>3364</v>
      </c>
      <c r="B1492" s="635" t="s">
        <v>3365</v>
      </c>
      <c r="C1492" s="636">
        <v>9222</v>
      </c>
      <c r="D1492" s="637" t="s">
        <v>169</v>
      </c>
    </row>
    <row r="1493" spans="1:4" ht="15.75" customHeight="1">
      <c r="A1493" s="634" t="s">
        <v>3366</v>
      </c>
      <c r="B1493" s="635" t="s">
        <v>3367</v>
      </c>
      <c r="C1493" s="636">
        <v>22268</v>
      </c>
      <c r="D1493" s="637" t="s">
        <v>169</v>
      </c>
    </row>
    <row r="1494" spans="1:4" ht="15.75" customHeight="1">
      <c r="A1494" s="634" t="s">
        <v>3368</v>
      </c>
      <c r="B1494" s="635" t="s">
        <v>3369</v>
      </c>
      <c r="C1494" s="636">
        <v>9222</v>
      </c>
      <c r="D1494" s="637" t="s">
        <v>169</v>
      </c>
    </row>
    <row r="1495" spans="1:4" ht="15.75" customHeight="1">
      <c r="A1495" s="634" t="s">
        <v>3370</v>
      </c>
      <c r="B1495" s="635" t="s">
        <v>3371</v>
      </c>
      <c r="C1495" s="636">
        <v>1687</v>
      </c>
      <c r="D1495" s="637" t="s">
        <v>169</v>
      </c>
    </row>
    <row r="1496" spans="1:4" ht="15.75" customHeight="1">
      <c r="A1496" s="634" t="s">
        <v>3372</v>
      </c>
      <c r="B1496" s="635" t="s">
        <v>3373</v>
      </c>
      <c r="C1496" s="636">
        <v>1687</v>
      </c>
      <c r="D1496" s="637" t="s">
        <v>169</v>
      </c>
    </row>
    <row r="1497" spans="1:4" ht="15.75" customHeight="1">
      <c r="A1497" s="634" t="s">
        <v>3374</v>
      </c>
      <c r="B1497" s="635" t="s">
        <v>3375</v>
      </c>
      <c r="C1497" s="636">
        <v>1687</v>
      </c>
      <c r="D1497" s="637" t="s">
        <v>169</v>
      </c>
    </row>
    <row r="1498" spans="1:4" ht="15.75" customHeight="1">
      <c r="A1498" s="634" t="s">
        <v>3376</v>
      </c>
      <c r="B1498" s="635" t="s">
        <v>3377</v>
      </c>
      <c r="C1498" s="636">
        <v>2427</v>
      </c>
      <c r="D1498" s="637" t="s">
        <v>169</v>
      </c>
    </row>
    <row r="1499" spans="1:4" ht="15.75" customHeight="1">
      <c r="A1499" s="634" t="s">
        <v>3378</v>
      </c>
      <c r="B1499" s="635" t="s">
        <v>3379</v>
      </c>
      <c r="C1499" s="636">
        <v>1335</v>
      </c>
      <c r="D1499" s="637" t="s">
        <v>169</v>
      </c>
    </row>
    <row r="1500" spans="1:4" ht="15.75" customHeight="1">
      <c r="A1500" s="634" t="s">
        <v>3380</v>
      </c>
      <c r="B1500" s="635" t="s">
        <v>3381</v>
      </c>
      <c r="C1500" s="636">
        <v>1001</v>
      </c>
      <c r="D1500" s="637" t="s">
        <v>169</v>
      </c>
    </row>
    <row r="1501" spans="1:4" ht="15.75" customHeight="1">
      <c r="A1501" s="634" t="s">
        <v>3382</v>
      </c>
      <c r="B1501" s="635" t="s">
        <v>3383</v>
      </c>
      <c r="C1501" s="636">
        <v>1791</v>
      </c>
      <c r="D1501" s="637" t="s">
        <v>169</v>
      </c>
    </row>
    <row r="1502" spans="1:4" ht="15.75" customHeight="1">
      <c r="A1502" s="634" t="s">
        <v>3384</v>
      </c>
      <c r="B1502" s="635" t="s">
        <v>3303</v>
      </c>
      <c r="C1502" s="636">
        <v>1791</v>
      </c>
      <c r="D1502" s="637" t="s">
        <v>169</v>
      </c>
    </row>
    <row r="1503" spans="1:4" ht="15.75" customHeight="1">
      <c r="A1503" s="634" t="s">
        <v>3385</v>
      </c>
      <c r="B1503" s="635" t="s">
        <v>3386</v>
      </c>
      <c r="C1503" s="636">
        <v>1687</v>
      </c>
      <c r="D1503" s="637" t="s">
        <v>169</v>
      </c>
    </row>
    <row r="1504" spans="1:4" ht="15.75" customHeight="1">
      <c r="A1504" s="634" t="s">
        <v>3387</v>
      </c>
      <c r="B1504" s="635" t="s">
        <v>3388</v>
      </c>
      <c r="C1504" s="636">
        <v>1687</v>
      </c>
      <c r="D1504" s="637" t="s">
        <v>169</v>
      </c>
    </row>
    <row r="1505" spans="1:4" ht="15.75" customHeight="1">
      <c r="A1505" s="634" t="s">
        <v>3389</v>
      </c>
      <c r="B1505" s="635" t="s">
        <v>3390</v>
      </c>
      <c r="C1505" s="636">
        <v>19232</v>
      </c>
      <c r="D1505" s="637" t="s">
        <v>169</v>
      </c>
    </row>
    <row r="1506" spans="1:4" ht="15.75" customHeight="1">
      <c r="A1506" s="634" t="s">
        <v>3391</v>
      </c>
      <c r="B1506" s="635" t="s">
        <v>3392</v>
      </c>
      <c r="C1506" s="636">
        <v>12344</v>
      </c>
      <c r="D1506" s="637" t="s">
        <v>169</v>
      </c>
    </row>
    <row r="1507" spans="1:4" ht="15.75" customHeight="1">
      <c r="A1507" s="634" t="s">
        <v>3393</v>
      </c>
      <c r="B1507" s="635" t="s">
        <v>3394</v>
      </c>
      <c r="C1507" s="636">
        <v>1836</v>
      </c>
      <c r="D1507" s="637" t="s">
        <v>169</v>
      </c>
    </row>
    <row r="1508" spans="1:4" ht="15.75" customHeight="1">
      <c r="A1508" s="634" t="s">
        <v>3395</v>
      </c>
      <c r="B1508" s="635" t="s">
        <v>3396</v>
      </c>
      <c r="C1508" s="636">
        <v>1344</v>
      </c>
      <c r="D1508" s="637" t="s">
        <v>169</v>
      </c>
    </row>
    <row r="1509" spans="1:4" ht="15.75" customHeight="1">
      <c r="A1509" s="634" t="s">
        <v>3397</v>
      </c>
      <c r="B1509" s="635" t="s">
        <v>3398</v>
      </c>
      <c r="C1509" s="636">
        <v>2950</v>
      </c>
      <c r="D1509" s="637" t="s">
        <v>169</v>
      </c>
    </row>
    <row r="1510" spans="1:4" ht="15.75" customHeight="1">
      <c r="A1510" s="634" t="s">
        <v>3399</v>
      </c>
      <c r="B1510" s="635" t="s">
        <v>3400</v>
      </c>
      <c r="C1510" s="636">
        <v>1687</v>
      </c>
      <c r="D1510" s="637" t="s">
        <v>169</v>
      </c>
    </row>
    <row r="1511" spans="1:4" ht="15.75" customHeight="1">
      <c r="A1511" s="634" t="s">
        <v>3401</v>
      </c>
      <c r="B1511" s="635" t="s">
        <v>3402</v>
      </c>
      <c r="C1511" s="636">
        <v>1687</v>
      </c>
      <c r="D1511" s="637" t="s">
        <v>169</v>
      </c>
    </row>
    <row r="1512" spans="1:4" ht="15.75" customHeight="1">
      <c r="A1512" s="634" t="s">
        <v>3403</v>
      </c>
      <c r="B1512" s="635" t="s">
        <v>3404</v>
      </c>
      <c r="C1512" s="636">
        <v>3958</v>
      </c>
      <c r="D1512" s="637" t="s">
        <v>169</v>
      </c>
    </row>
    <row r="1513" spans="1:4" ht="15.75" customHeight="1">
      <c r="A1513" s="634" t="s">
        <v>3405</v>
      </c>
      <c r="B1513" s="635" t="s">
        <v>3406</v>
      </c>
      <c r="C1513" s="636">
        <v>1950</v>
      </c>
      <c r="D1513" s="637" t="s">
        <v>169</v>
      </c>
    </row>
    <row r="1514" spans="1:4" ht="15.75" customHeight="1">
      <c r="A1514" s="634" t="s">
        <v>3407</v>
      </c>
      <c r="B1514" s="635" t="s">
        <v>3408</v>
      </c>
      <c r="C1514" s="636">
        <v>1950</v>
      </c>
      <c r="D1514" s="637" t="s">
        <v>169</v>
      </c>
    </row>
    <row r="1515" spans="1:4" ht="15.75" customHeight="1">
      <c r="A1515" s="634" t="s">
        <v>3409</v>
      </c>
      <c r="B1515" s="635" t="s">
        <v>3410</v>
      </c>
      <c r="C1515" s="636">
        <v>1791</v>
      </c>
      <c r="D1515" s="637" t="s">
        <v>169</v>
      </c>
    </row>
    <row r="1516" spans="1:4" ht="15.75" customHeight="1">
      <c r="A1516" s="634" t="s">
        <v>3411</v>
      </c>
      <c r="B1516" s="635" t="s">
        <v>3412</v>
      </c>
      <c r="C1516" s="636">
        <v>6509</v>
      </c>
      <c r="D1516" s="637" t="s">
        <v>169</v>
      </c>
    </row>
    <row r="1517" spans="1:4" ht="15.75" customHeight="1">
      <c r="A1517" s="634" t="s">
        <v>3413</v>
      </c>
      <c r="B1517" s="635" t="s">
        <v>3414</v>
      </c>
      <c r="C1517" s="636">
        <v>1791</v>
      </c>
      <c r="D1517" s="637" t="s">
        <v>169</v>
      </c>
    </row>
    <row r="1518" spans="1:4" ht="15.75" customHeight="1">
      <c r="A1518" s="634" t="s">
        <v>3415</v>
      </c>
      <c r="B1518" s="635" t="s">
        <v>3416</v>
      </c>
      <c r="C1518" s="636">
        <v>2267</v>
      </c>
      <c r="D1518" s="637" t="s">
        <v>169</v>
      </c>
    </row>
    <row r="1519" spans="1:4" ht="15.75" customHeight="1">
      <c r="A1519" s="634" t="s">
        <v>3417</v>
      </c>
      <c r="B1519" s="635" t="s">
        <v>3418</v>
      </c>
      <c r="C1519" s="636">
        <v>1778</v>
      </c>
      <c r="D1519" s="637" t="s">
        <v>169</v>
      </c>
    </row>
    <row r="1520" spans="1:4" ht="15.75" customHeight="1">
      <c r="A1520" s="634" t="s">
        <v>3419</v>
      </c>
      <c r="B1520" s="635" t="s">
        <v>3420</v>
      </c>
      <c r="C1520" s="636">
        <v>1778</v>
      </c>
      <c r="D1520" s="637" t="s">
        <v>169</v>
      </c>
    </row>
    <row r="1521" spans="1:4" ht="15.75" customHeight="1">
      <c r="A1521" s="634" t="s">
        <v>3421</v>
      </c>
      <c r="B1521" s="635" t="s">
        <v>3422</v>
      </c>
      <c r="C1521" s="636">
        <v>12096</v>
      </c>
      <c r="D1521" s="637" t="s">
        <v>169</v>
      </c>
    </row>
    <row r="1522" spans="1:4" ht="15.75" customHeight="1">
      <c r="A1522" s="634" t="s">
        <v>3423</v>
      </c>
      <c r="B1522" s="635" t="s">
        <v>3424</v>
      </c>
      <c r="C1522" s="636">
        <v>1778</v>
      </c>
      <c r="D1522" s="637" t="s">
        <v>169</v>
      </c>
    </row>
    <row r="1523" spans="1:4" ht="15.75" customHeight="1">
      <c r="A1523" s="634" t="s">
        <v>3425</v>
      </c>
      <c r="B1523" s="635" t="s">
        <v>3426</v>
      </c>
      <c r="C1523" s="636">
        <v>13095</v>
      </c>
      <c r="D1523" s="637" t="s">
        <v>169</v>
      </c>
    </row>
    <row r="1524" spans="1:4" ht="15.75" customHeight="1">
      <c r="A1524" s="634" t="s">
        <v>3427</v>
      </c>
      <c r="B1524" s="635" t="s">
        <v>3428</v>
      </c>
      <c r="C1524" s="636">
        <v>2109</v>
      </c>
      <c r="D1524" s="637" t="s">
        <v>169</v>
      </c>
    </row>
    <row r="1525" spans="1:4" ht="15.75" customHeight="1">
      <c r="A1525" s="634" t="s">
        <v>3429</v>
      </c>
      <c r="B1525" s="635" t="s">
        <v>3430</v>
      </c>
      <c r="C1525" s="636">
        <v>3901</v>
      </c>
      <c r="D1525" s="637" t="s">
        <v>169</v>
      </c>
    </row>
    <row r="1526" spans="1:4" ht="15.75" customHeight="1">
      <c r="A1526" s="634" t="s">
        <v>3431</v>
      </c>
      <c r="B1526" s="635" t="s">
        <v>3432</v>
      </c>
      <c r="C1526" s="636">
        <v>3901</v>
      </c>
      <c r="D1526" s="637" t="s">
        <v>169</v>
      </c>
    </row>
    <row r="1527" spans="1:4" ht="15.75" customHeight="1">
      <c r="A1527" s="634" t="s">
        <v>3433</v>
      </c>
      <c r="B1527" s="635" t="s">
        <v>3434</v>
      </c>
      <c r="C1527" s="636">
        <v>2490</v>
      </c>
      <c r="D1527" s="637" t="s">
        <v>169</v>
      </c>
    </row>
    <row r="1528" spans="1:4" ht="15.75" customHeight="1">
      <c r="A1528" s="634" t="s">
        <v>3435</v>
      </c>
      <c r="B1528" s="635" t="s">
        <v>3436</v>
      </c>
      <c r="C1528" s="636">
        <v>2109</v>
      </c>
      <c r="D1528" s="637" t="s">
        <v>169</v>
      </c>
    </row>
    <row r="1529" spans="1:4" ht="15.75" customHeight="1">
      <c r="A1529" s="634" t="s">
        <v>3437</v>
      </c>
      <c r="B1529" s="635" t="s">
        <v>3438</v>
      </c>
      <c r="C1529" s="636">
        <v>2109</v>
      </c>
      <c r="D1529" s="637" t="s">
        <v>169</v>
      </c>
    </row>
    <row r="1530" spans="1:4" ht="15.75" customHeight="1">
      <c r="A1530" s="634" t="s">
        <v>3439</v>
      </c>
      <c r="B1530" s="635" t="s">
        <v>3440</v>
      </c>
      <c r="C1530" s="636">
        <v>2109</v>
      </c>
      <c r="D1530" s="637" t="s">
        <v>169</v>
      </c>
    </row>
    <row r="1531" spans="1:4" ht="15.75" customHeight="1">
      <c r="A1531" s="634" t="s">
        <v>3441</v>
      </c>
      <c r="B1531" s="635" t="s">
        <v>3442</v>
      </c>
      <c r="C1531" s="636">
        <v>2109</v>
      </c>
      <c r="D1531" s="637" t="s">
        <v>169</v>
      </c>
    </row>
    <row r="1532" spans="1:4" ht="15.75" customHeight="1">
      <c r="A1532" s="634" t="s">
        <v>3443</v>
      </c>
      <c r="B1532" s="635" t="s">
        <v>3444</v>
      </c>
      <c r="C1532" s="636">
        <v>2109</v>
      </c>
      <c r="D1532" s="637" t="s">
        <v>169</v>
      </c>
    </row>
    <row r="1533" spans="1:4" ht="15.75" customHeight="1">
      <c r="A1533" s="634" t="s">
        <v>3445</v>
      </c>
      <c r="B1533" s="635" t="s">
        <v>3446</v>
      </c>
      <c r="C1533" s="636">
        <v>2109</v>
      </c>
      <c r="D1533" s="637" t="s">
        <v>169</v>
      </c>
    </row>
    <row r="1534" spans="1:4" ht="15.75" customHeight="1">
      <c r="A1534" s="634" t="s">
        <v>3447</v>
      </c>
      <c r="B1534" s="635" t="s">
        <v>3448</v>
      </c>
      <c r="C1534" s="636">
        <v>1665</v>
      </c>
      <c r="D1534" s="637" t="s">
        <v>169</v>
      </c>
    </row>
    <row r="1535" spans="1:4" ht="15.75" customHeight="1">
      <c r="A1535" s="634" t="s">
        <v>3449</v>
      </c>
      <c r="B1535" s="635" t="s">
        <v>3450</v>
      </c>
      <c r="C1535" s="636">
        <v>7981</v>
      </c>
      <c r="D1535" s="637" t="s">
        <v>169</v>
      </c>
    </row>
    <row r="1536" spans="1:4" ht="15.75" customHeight="1">
      <c r="A1536" s="634" t="s">
        <v>3451</v>
      </c>
      <c r="B1536" s="635" t="s">
        <v>3432</v>
      </c>
      <c r="C1536" s="636">
        <v>3901</v>
      </c>
      <c r="D1536" s="637" t="s">
        <v>169</v>
      </c>
    </row>
    <row r="1537" spans="1:4" ht="15.75" customHeight="1">
      <c r="A1537" s="634" t="s">
        <v>3452</v>
      </c>
      <c r="B1537" s="635" t="s">
        <v>3453</v>
      </c>
      <c r="C1537" s="636">
        <v>2490</v>
      </c>
      <c r="D1537" s="637" t="s">
        <v>169</v>
      </c>
    </row>
    <row r="1538" spans="1:4" ht="15.75" customHeight="1">
      <c r="A1538" s="634" t="s">
        <v>3454</v>
      </c>
      <c r="B1538" s="635" t="s">
        <v>3455</v>
      </c>
      <c r="C1538" s="636">
        <v>2120</v>
      </c>
      <c r="D1538" s="637" t="s">
        <v>169</v>
      </c>
    </row>
    <row r="1539" spans="1:4" ht="15.75" customHeight="1">
      <c r="A1539" s="634" t="s">
        <v>3456</v>
      </c>
      <c r="B1539" s="635" t="s">
        <v>3457</v>
      </c>
      <c r="C1539" s="636">
        <v>2120</v>
      </c>
      <c r="D1539" s="637" t="s">
        <v>169</v>
      </c>
    </row>
    <row r="1540" spans="1:4" ht="15.75" customHeight="1">
      <c r="A1540" s="634" t="s">
        <v>3458</v>
      </c>
      <c r="B1540" s="635" t="s">
        <v>3459</v>
      </c>
      <c r="C1540" s="636">
        <v>2490</v>
      </c>
      <c r="D1540" s="637" t="s">
        <v>169</v>
      </c>
    </row>
    <row r="1541" spans="1:4" ht="15.75" customHeight="1">
      <c r="A1541" s="634" t="s">
        <v>3460</v>
      </c>
      <c r="B1541" s="635" t="s">
        <v>3461</v>
      </c>
      <c r="C1541" s="636">
        <v>2120</v>
      </c>
      <c r="D1541" s="637" t="s">
        <v>169</v>
      </c>
    </row>
    <row r="1542" spans="1:4" ht="15.75" customHeight="1">
      <c r="A1542" s="634" t="s">
        <v>3462</v>
      </c>
      <c r="B1542" s="635" t="s">
        <v>3463</v>
      </c>
      <c r="C1542" s="636">
        <v>1573</v>
      </c>
      <c r="D1542" s="637" t="s">
        <v>169</v>
      </c>
    </row>
    <row r="1543" spans="1:4" ht="15.75" customHeight="1">
      <c r="A1543" s="634" t="s">
        <v>3464</v>
      </c>
      <c r="B1543" s="635" t="s">
        <v>3465</v>
      </c>
      <c r="C1543" s="636">
        <v>1886</v>
      </c>
      <c r="D1543" s="637" t="s">
        <v>169</v>
      </c>
    </row>
    <row r="1544" spans="1:4" ht="15.75" customHeight="1">
      <c r="A1544" s="634" t="s">
        <v>3466</v>
      </c>
      <c r="B1544" s="635" t="s">
        <v>3467</v>
      </c>
      <c r="C1544" s="636">
        <v>2566</v>
      </c>
      <c r="D1544" s="637" t="s">
        <v>169</v>
      </c>
    </row>
    <row r="1545" spans="1:4" ht="15.75" customHeight="1">
      <c r="A1545" s="634" t="s">
        <v>3468</v>
      </c>
      <c r="B1545" s="635" t="s">
        <v>3469</v>
      </c>
      <c r="C1545" s="636">
        <v>2109</v>
      </c>
      <c r="D1545" s="637" t="s">
        <v>169</v>
      </c>
    </row>
    <row r="1546" spans="1:4" ht="15.75" customHeight="1">
      <c r="A1546" s="634" t="s">
        <v>3470</v>
      </c>
      <c r="B1546" s="635" t="s">
        <v>3471</v>
      </c>
      <c r="C1546" s="636">
        <v>2109</v>
      </c>
      <c r="D1546" s="637" t="s">
        <v>169</v>
      </c>
    </row>
    <row r="1547" spans="1:4" ht="15.75" customHeight="1">
      <c r="A1547" s="634" t="s">
        <v>3472</v>
      </c>
      <c r="B1547" s="635" t="s">
        <v>3473</v>
      </c>
      <c r="C1547" s="636">
        <v>1791</v>
      </c>
      <c r="D1547" s="637" t="s">
        <v>169</v>
      </c>
    </row>
    <row r="1548" spans="1:4" ht="15.75" customHeight="1">
      <c r="A1548" s="634" t="s">
        <v>3474</v>
      </c>
      <c r="B1548" s="635" t="s">
        <v>3475</v>
      </c>
      <c r="C1548" s="636">
        <v>1791</v>
      </c>
      <c r="D1548" s="637" t="s">
        <v>169</v>
      </c>
    </row>
    <row r="1549" spans="1:4" ht="15.75" customHeight="1">
      <c r="A1549" s="634" t="s">
        <v>3476</v>
      </c>
      <c r="B1549" s="635" t="s">
        <v>3463</v>
      </c>
      <c r="C1549" s="636">
        <v>1573</v>
      </c>
      <c r="D1549" s="637" t="s">
        <v>169</v>
      </c>
    </row>
    <row r="1550" spans="1:4" ht="15.75" customHeight="1">
      <c r="A1550" s="634" t="s">
        <v>3477</v>
      </c>
      <c r="B1550" s="635" t="s">
        <v>3463</v>
      </c>
      <c r="C1550" s="636">
        <v>1573</v>
      </c>
      <c r="D1550" s="637" t="s">
        <v>169</v>
      </c>
    </row>
    <row r="1551" spans="1:4" ht="15.75" customHeight="1">
      <c r="A1551" s="634" t="s">
        <v>3478</v>
      </c>
      <c r="B1551" s="635" t="s">
        <v>3479</v>
      </c>
      <c r="C1551" s="636">
        <v>1791</v>
      </c>
      <c r="D1551" s="637" t="s">
        <v>169</v>
      </c>
    </row>
    <row r="1552" spans="1:4" ht="15.75" customHeight="1">
      <c r="A1552" s="634" t="s">
        <v>3480</v>
      </c>
      <c r="B1552" s="635" t="s">
        <v>3481</v>
      </c>
      <c r="C1552" s="636">
        <v>1791</v>
      </c>
      <c r="D1552" s="637" t="s">
        <v>169</v>
      </c>
    </row>
    <row r="1553" spans="1:4" ht="15.75" customHeight="1">
      <c r="A1553" s="634" t="s">
        <v>3482</v>
      </c>
      <c r="B1553" s="635" t="s">
        <v>3483</v>
      </c>
      <c r="C1553" s="636">
        <v>1886</v>
      </c>
      <c r="D1553" s="637" t="s">
        <v>169</v>
      </c>
    </row>
    <row r="1554" spans="1:4" ht="15.75" customHeight="1">
      <c r="A1554" s="634" t="s">
        <v>3484</v>
      </c>
      <c r="B1554" s="635" t="s">
        <v>3485</v>
      </c>
      <c r="C1554" s="636">
        <v>3772</v>
      </c>
      <c r="D1554" s="637" t="s">
        <v>169</v>
      </c>
    </row>
    <row r="1555" spans="1:4" ht="15.75" customHeight="1">
      <c r="A1555" s="634" t="s">
        <v>3486</v>
      </c>
      <c r="B1555" s="635" t="s">
        <v>3487</v>
      </c>
      <c r="C1555" s="636">
        <v>1886</v>
      </c>
      <c r="D1555" s="637" t="s">
        <v>169</v>
      </c>
    </row>
    <row r="1556" spans="1:4" ht="15.75" customHeight="1">
      <c r="A1556" s="634" t="s">
        <v>3488</v>
      </c>
      <c r="B1556" s="635" t="s">
        <v>3489</v>
      </c>
      <c r="C1556" s="636">
        <v>2566</v>
      </c>
      <c r="D1556" s="637" t="s">
        <v>169</v>
      </c>
    </row>
    <row r="1557" spans="1:4" ht="15.75" customHeight="1">
      <c r="A1557" s="634" t="s">
        <v>3490</v>
      </c>
      <c r="B1557" s="635" t="s">
        <v>3489</v>
      </c>
      <c r="C1557" s="636">
        <v>2566</v>
      </c>
      <c r="D1557" s="637" t="s">
        <v>169</v>
      </c>
    </row>
    <row r="1558" spans="1:4" ht="15.75" customHeight="1">
      <c r="A1558" s="634" t="s">
        <v>3491</v>
      </c>
      <c r="B1558" s="635" t="s">
        <v>3492</v>
      </c>
      <c r="C1558" s="636">
        <v>3901</v>
      </c>
      <c r="D1558" s="637" t="s">
        <v>169</v>
      </c>
    </row>
    <row r="1559" spans="1:4" ht="15.75" customHeight="1">
      <c r="A1559" s="634" t="s">
        <v>3493</v>
      </c>
      <c r="B1559" s="635" t="s">
        <v>3494</v>
      </c>
      <c r="C1559" s="636">
        <v>3901</v>
      </c>
      <c r="D1559" s="637" t="s">
        <v>169</v>
      </c>
    </row>
    <row r="1560" spans="1:4" ht="15.75" customHeight="1">
      <c r="A1560" s="634" t="s">
        <v>3495</v>
      </c>
      <c r="B1560" s="635" t="s">
        <v>3496</v>
      </c>
      <c r="C1560" s="636">
        <v>2490</v>
      </c>
      <c r="D1560" s="637" t="s">
        <v>169</v>
      </c>
    </row>
    <row r="1561" spans="1:4" ht="15.75" customHeight="1">
      <c r="A1561" s="634" t="s">
        <v>3497</v>
      </c>
      <c r="B1561" s="635" t="s">
        <v>3498</v>
      </c>
      <c r="C1561" s="636">
        <v>2490</v>
      </c>
      <c r="D1561" s="637" t="s">
        <v>169</v>
      </c>
    </row>
    <row r="1562" spans="1:4" ht="15.75" customHeight="1">
      <c r="A1562" s="634" t="s">
        <v>3499</v>
      </c>
      <c r="B1562" s="635" t="s">
        <v>3500</v>
      </c>
      <c r="C1562" s="636">
        <v>2120</v>
      </c>
      <c r="D1562" s="637" t="s">
        <v>169</v>
      </c>
    </row>
    <row r="1563" spans="1:4" ht="15.75" customHeight="1">
      <c r="A1563" s="634" t="s">
        <v>3501</v>
      </c>
      <c r="B1563" s="635" t="s">
        <v>3502</v>
      </c>
      <c r="C1563" s="636">
        <v>2120</v>
      </c>
      <c r="D1563" s="637" t="s">
        <v>169</v>
      </c>
    </row>
    <row r="1564" spans="1:4" ht="15.75" customHeight="1">
      <c r="A1564" s="634" t="s">
        <v>3503</v>
      </c>
      <c r="B1564" s="635" t="s">
        <v>3463</v>
      </c>
      <c r="C1564" s="636">
        <v>1573</v>
      </c>
      <c r="D1564" s="637" t="s">
        <v>169</v>
      </c>
    </row>
    <row r="1565" spans="1:4" ht="15.75" customHeight="1">
      <c r="A1565" s="634" t="s">
        <v>3504</v>
      </c>
      <c r="B1565" s="635" t="s">
        <v>3505</v>
      </c>
      <c r="C1565" s="636">
        <v>1573</v>
      </c>
      <c r="D1565" s="637" t="s">
        <v>169</v>
      </c>
    </row>
    <row r="1566" spans="1:4" ht="15.75" customHeight="1">
      <c r="A1566" s="634" t="s">
        <v>3506</v>
      </c>
      <c r="B1566" s="635" t="s">
        <v>3507</v>
      </c>
      <c r="C1566" s="636">
        <v>1886</v>
      </c>
      <c r="D1566" s="637" t="s">
        <v>169</v>
      </c>
    </row>
    <row r="1567" spans="1:4" ht="15.75" customHeight="1">
      <c r="A1567" s="634" t="s">
        <v>3508</v>
      </c>
      <c r="B1567" s="635" t="s">
        <v>3509</v>
      </c>
      <c r="C1567" s="636">
        <v>1886</v>
      </c>
      <c r="D1567" s="637" t="s">
        <v>169</v>
      </c>
    </row>
    <row r="1568" spans="1:4" ht="15.75" customHeight="1">
      <c r="A1568" s="634" t="s">
        <v>3510</v>
      </c>
      <c r="B1568" s="635" t="s">
        <v>3511</v>
      </c>
      <c r="C1568" s="636">
        <v>1886</v>
      </c>
      <c r="D1568" s="637" t="s">
        <v>169</v>
      </c>
    </row>
    <row r="1569" spans="1:4" ht="15.75" customHeight="1">
      <c r="A1569" s="634" t="s">
        <v>3512</v>
      </c>
      <c r="B1569" s="635" t="s">
        <v>3513</v>
      </c>
      <c r="C1569" s="636">
        <v>1886</v>
      </c>
      <c r="D1569" s="637" t="s">
        <v>169</v>
      </c>
    </row>
    <row r="1570" spans="1:4" ht="15.75" customHeight="1">
      <c r="A1570" s="634" t="s">
        <v>3514</v>
      </c>
      <c r="B1570" s="635" t="s">
        <v>3515</v>
      </c>
      <c r="C1570" s="636">
        <v>2566</v>
      </c>
      <c r="D1570" s="637" t="s">
        <v>169</v>
      </c>
    </row>
    <row r="1571" spans="1:4" ht="15.75" customHeight="1">
      <c r="A1571" s="634" t="s">
        <v>3516</v>
      </c>
      <c r="B1571" s="635" t="s">
        <v>3515</v>
      </c>
      <c r="C1571" s="636">
        <v>2566</v>
      </c>
      <c r="D1571" s="637" t="s">
        <v>169</v>
      </c>
    </row>
    <row r="1572" spans="1:4" ht="15.75" customHeight="1">
      <c r="A1572" s="634" t="s">
        <v>3517</v>
      </c>
      <c r="B1572" s="635" t="s">
        <v>3518</v>
      </c>
      <c r="C1572" s="636">
        <v>1455.17</v>
      </c>
      <c r="D1572" s="637" t="s">
        <v>169</v>
      </c>
    </row>
    <row r="1573" spans="1:4" ht="15.75" customHeight="1">
      <c r="A1573" s="634" t="s">
        <v>3519</v>
      </c>
      <c r="B1573" s="635" t="s">
        <v>3520</v>
      </c>
      <c r="C1573" s="636">
        <v>1791</v>
      </c>
      <c r="D1573" s="637" t="s">
        <v>169</v>
      </c>
    </row>
    <row r="1574" spans="1:4" ht="15.75" customHeight="1">
      <c r="A1574" s="634" t="s">
        <v>3521</v>
      </c>
      <c r="B1574" s="635" t="s">
        <v>3522</v>
      </c>
      <c r="C1574" s="636">
        <v>1791</v>
      </c>
      <c r="D1574" s="637" t="s">
        <v>169</v>
      </c>
    </row>
    <row r="1575" spans="1:4" ht="15.75" customHeight="1">
      <c r="A1575" s="634" t="s">
        <v>3523</v>
      </c>
      <c r="B1575" s="635" t="s">
        <v>3524</v>
      </c>
      <c r="C1575" s="636">
        <v>1791</v>
      </c>
      <c r="D1575" s="637" t="s">
        <v>169</v>
      </c>
    </row>
    <row r="1576" spans="1:4" ht="15.75" customHeight="1">
      <c r="A1576" s="634" t="s">
        <v>3525</v>
      </c>
      <c r="B1576" s="635" t="s">
        <v>3526</v>
      </c>
      <c r="C1576" s="636">
        <v>1791</v>
      </c>
      <c r="D1576" s="637" t="s">
        <v>169</v>
      </c>
    </row>
    <row r="1577" spans="1:4" ht="15.75" customHeight="1">
      <c r="A1577" s="634" t="s">
        <v>3527</v>
      </c>
      <c r="B1577" s="635" t="s">
        <v>3528</v>
      </c>
      <c r="C1577" s="636">
        <v>1194</v>
      </c>
      <c r="D1577" s="637" t="s">
        <v>169</v>
      </c>
    </row>
    <row r="1578" spans="1:4" ht="15.75" customHeight="1">
      <c r="A1578" s="634" t="s">
        <v>3529</v>
      </c>
      <c r="B1578" s="635" t="s">
        <v>3530</v>
      </c>
      <c r="C1578" s="636">
        <v>1194</v>
      </c>
      <c r="D1578" s="637" t="s">
        <v>169</v>
      </c>
    </row>
    <row r="1579" spans="1:4" ht="15.75" customHeight="1">
      <c r="A1579" s="634" t="s">
        <v>3531</v>
      </c>
      <c r="B1579" s="635" t="s">
        <v>3532</v>
      </c>
      <c r="C1579" s="636">
        <v>1194</v>
      </c>
      <c r="D1579" s="637" t="s">
        <v>169</v>
      </c>
    </row>
    <row r="1580" spans="1:4" ht="15.75" customHeight="1">
      <c r="A1580" s="634" t="s">
        <v>3533</v>
      </c>
      <c r="B1580" s="635" t="s">
        <v>3534</v>
      </c>
      <c r="C1580" s="636">
        <v>6033.62</v>
      </c>
      <c r="D1580" s="637" t="s">
        <v>169</v>
      </c>
    </row>
    <row r="1581" spans="1:4" ht="15.75" customHeight="1">
      <c r="A1581" s="634" t="s">
        <v>3535</v>
      </c>
      <c r="B1581" s="635" t="s">
        <v>3536</v>
      </c>
      <c r="C1581" s="636">
        <v>1073.28</v>
      </c>
      <c r="D1581" s="637" t="s">
        <v>169</v>
      </c>
    </row>
    <row r="1582" spans="1:4" ht="15.75" customHeight="1">
      <c r="A1582" s="634" t="s">
        <v>3537</v>
      </c>
      <c r="B1582" s="635" t="s">
        <v>3538</v>
      </c>
      <c r="C1582" s="636">
        <v>8000</v>
      </c>
      <c r="D1582" s="637" t="s">
        <v>169</v>
      </c>
    </row>
    <row r="1583" spans="1:4" ht="15.75" customHeight="1">
      <c r="A1583" s="634" t="s">
        <v>3539</v>
      </c>
      <c r="B1583" s="635" t="s">
        <v>3540</v>
      </c>
      <c r="C1583" s="636">
        <v>1237</v>
      </c>
      <c r="D1583" s="637" t="s">
        <v>169</v>
      </c>
    </row>
    <row r="1584" spans="1:4" ht="15.75" customHeight="1">
      <c r="A1584" s="634" t="s">
        <v>3541</v>
      </c>
      <c r="B1584" s="635" t="s">
        <v>3542</v>
      </c>
      <c r="C1584" s="636">
        <v>1237</v>
      </c>
      <c r="D1584" s="637" t="s">
        <v>169</v>
      </c>
    </row>
    <row r="1585" spans="1:4" ht="15.75" customHeight="1">
      <c r="A1585" s="634" t="s">
        <v>3543</v>
      </c>
      <c r="B1585" s="635" t="s">
        <v>3544</v>
      </c>
      <c r="C1585" s="636">
        <v>1237</v>
      </c>
      <c r="D1585" s="637" t="s">
        <v>169</v>
      </c>
    </row>
    <row r="1586" spans="1:4" ht="15.75" customHeight="1">
      <c r="A1586" s="634" t="s">
        <v>3545</v>
      </c>
      <c r="B1586" s="635" t="s">
        <v>3546</v>
      </c>
      <c r="C1586" s="636">
        <v>1237</v>
      </c>
      <c r="D1586" s="637" t="s">
        <v>169</v>
      </c>
    </row>
    <row r="1587" spans="1:4" ht="15.75" customHeight="1">
      <c r="A1587" s="634" t="s">
        <v>3547</v>
      </c>
      <c r="B1587" s="635" t="s">
        <v>3548</v>
      </c>
      <c r="C1587" s="636">
        <v>1237</v>
      </c>
      <c r="D1587" s="637" t="s">
        <v>169</v>
      </c>
    </row>
    <row r="1588" spans="1:4" ht="15.75" customHeight="1">
      <c r="A1588" s="634" t="s">
        <v>3549</v>
      </c>
      <c r="B1588" s="635" t="s">
        <v>3550</v>
      </c>
      <c r="C1588" s="636">
        <v>1237</v>
      </c>
      <c r="D1588" s="637" t="s">
        <v>169</v>
      </c>
    </row>
    <row r="1589" spans="1:4" ht="15.75" customHeight="1">
      <c r="A1589" s="634" t="s">
        <v>3551</v>
      </c>
      <c r="B1589" s="635" t="s">
        <v>3552</v>
      </c>
      <c r="C1589" s="636">
        <v>51631</v>
      </c>
      <c r="D1589" s="637" t="s">
        <v>169</v>
      </c>
    </row>
    <row r="1590" spans="1:4" ht="15.75" customHeight="1">
      <c r="A1590" s="634" t="s">
        <v>3553</v>
      </c>
      <c r="B1590" s="635" t="s">
        <v>3554</v>
      </c>
      <c r="C1590" s="636">
        <v>54322</v>
      </c>
      <c r="D1590" s="637" t="s">
        <v>169</v>
      </c>
    </row>
    <row r="1591" spans="1:4" ht="15.75" customHeight="1">
      <c r="A1591" s="634" t="s">
        <v>3555</v>
      </c>
      <c r="B1591" s="635" t="s">
        <v>3556</v>
      </c>
      <c r="C1591" s="636">
        <v>3456</v>
      </c>
      <c r="D1591" s="637" t="s">
        <v>169</v>
      </c>
    </row>
    <row r="1592" spans="1:4" ht="15.75" customHeight="1">
      <c r="A1592" s="634" t="s">
        <v>3557</v>
      </c>
      <c r="B1592" s="635" t="s">
        <v>3558</v>
      </c>
      <c r="C1592" s="636">
        <v>37243</v>
      </c>
      <c r="D1592" s="637" t="s">
        <v>169</v>
      </c>
    </row>
    <row r="1593" spans="1:4" ht="15.75" customHeight="1">
      <c r="A1593" s="634" t="s">
        <v>3559</v>
      </c>
      <c r="B1593" s="635" t="s">
        <v>3560</v>
      </c>
      <c r="C1593" s="636">
        <v>3456</v>
      </c>
      <c r="D1593" s="637" t="s">
        <v>169</v>
      </c>
    </row>
    <row r="1594" spans="1:4" ht="15.75" customHeight="1">
      <c r="A1594" s="634" t="s">
        <v>3561</v>
      </c>
      <c r="B1594" s="635" t="s">
        <v>3560</v>
      </c>
      <c r="C1594" s="636">
        <v>3456</v>
      </c>
      <c r="D1594" s="637" t="s">
        <v>169</v>
      </c>
    </row>
    <row r="1595" spans="1:4" ht="15.75" customHeight="1">
      <c r="A1595" s="634" t="s">
        <v>3562</v>
      </c>
      <c r="B1595" s="635" t="s">
        <v>3560</v>
      </c>
      <c r="C1595" s="636">
        <v>3456</v>
      </c>
      <c r="D1595" s="637" t="s">
        <v>169</v>
      </c>
    </row>
    <row r="1596" spans="1:4" ht="15.75" customHeight="1">
      <c r="A1596" s="634" t="s">
        <v>3563</v>
      </c>
      <c r="B1596" s="635" t="s">
        <v>3564</v>
      </c>
      <c r="C1596" s="636">
        <v>7672</v>
      </c>
      <c r="D1596" s="637" t="s">
        <v>169</v>
      </c>
    </row>
    <row r="1597" spans="1:4" ht="15.75" customHeight="1">
      <c r="A1597" s="634" t="s">
        <v>3565</v>
      </c>
      <c r="B1597" s="635" t="s">
        <v>3566</v>
      </c>
      <c r="C1597" s="636">
        <v>3465</v>
      </c>
      <c r="D1597" s="637" t="s">
        <v>169</v>
      </c>
    </row>
    <row r="1598" spans="1:4" ht="15.75" customHeight="1">
      <c r="A1598" s="634" t="s">
        <v>3567</v>
      </c>
      <c r="B1598" s="635" t="s">
        <v>3568</v>
      </c>
      <c r="C1598" s="636">
        <v>923</v>
      </c>
      <c r="D1598" s="637" t="s">
        <v>169</v>
      </c>
    </row>
    <row r="1599" spans="1:4" ht="15.75" customHeight="1">
      <c r="A1599" s="634" t="s">
        <v>3569</v>
      </c>
      <c r="B1599" s="635" t="s">
        <v>3570</v>
      </c>
      <c r="C1599" s="636">
        <v>923</v>
      </c>
      <c r="D1599" s="637" t="s">
        <v>169</v>
      </c>
    </row>
    <row r="1600" spans="1:4" ht="15.75" customHeight="1">
      <c r="A1600" s="634" t="s">
        <v>3571</v>
      </c>
      <c r="B1600" s="635" t="s">
        <v>3572</v>
      </c>
      <c r="C1600" s="636">
        <v>1791</v>
      </c>
      <c r="D1600" s="637" t="s">
        <v>169</v>
      </c>
    </row>
    <row r="1601" spans="1:4" ht="15.75" customHeight="1">
      <c r="A1601" s="634" t="s">
        <v>3573</v>
      </c>
      <c r="B1601" s="635" t="s">
        <v>3574</v>
      </c>
      <c r="C1601" s="636">
        <v>1237</v>
      </c>
      <c r="D1601" s="637" t="s">
        <v>169</v>
      </c>
    </row>
    <row r="1602" spans="1:4" ht="15.75" customHeight="1">
      <c r="A1602" s="634" t="s">
        <v>3575</v>
      </c>
      <c r="B1602" s="635" t="s">
        <v>3574</v>
      </c>
      <c r="C1602" s="636">
        <v>1237</v>
      </c>
      <c r="D1602" s="637" t="s">
        <v>169</v>
      </c>
    </row>
    <row r="1603" spans="1:4" ht="15.75" customHeight="1">
      <c r="A1603" s="634" t="s">
        <v>3576</v>
      </c>
      <c r="B1603" s="635" t="s">
        <v>3577</v>
      </c>
      <c r="C1603" s="636">
        <v>6282</v>
      </c>
      <c r="D1603" s="637" t="s">
        <v>169</v>
      </c>
    </row>
    <row r="1604" spans="1:4" ht="15.75" customHeight="1">
      <c r="A1604" s="634" t="s">
        <v>3578</v>
      </c>
      <c r="B1604" s="635" t="s">
        <v>3579</v>
      </c>
      <c r="C1604" s="636">
        <v>2134.4</v>
      </c>
      <c r="D1604" s="637" t="s">
        <v>169</v>
      </c>
    </row>
    <row r="1605" spans="1:4" ht="15.75" customHeight="1">
      <c r="A1605" s="634" t="s">
        <v>3580</v>
      </c>
      <c r="B1605" s="635" t="s">
        <v>3581</v>
      </c>
      <c r="C1605" s="636">
        <v>1208</v>
      </c>
      <c r="D1605" s="637" t="s">
        <v>169</v>
      </c>
    </row>
    <row r="1606" spans="1:4" ht="15.75" customHeight="1">
      <c r="A1606" s="634" t="s">
        <v>3582</v>
      </c>
      <c r="B1606" s="635" t="s">
        <v>3583</v>
      </c>
      <c r="C1606" s="636">
        <v>19790</v>
      </c>
      <c r="D1606" s="637" t="s">
        <v>169</v>
      </c>
    </row>
    <row r="1607" spans="1:4" ht="15.75" customHeight="1">
      <c r="A1607" s="634" t="s">
        <v>3584</v>
      </c>
      <c r="B1607" s="635" t="s">
        <v>3585</v>
      </c>
      <c r="C1607" s="636">
        <v>1870</v>
      </c>
      <c r="D1607" s="637" t="s">
        <v>169</v>
      </c>
    </row>
    <row r="1608" spans="1:4" ht="15.75" customHeight="1">
      <c r="A1608" s="634" t="s">
        <v>3586</v>
      </c>
      <c r="B1608" s="635" t="s">
        <v>3587</v>
      </c>
      <c r="C1608" s="636">
        <v>1208</v>
      </c>
      <c r="D1608" s="637" t="s">
        <v>169</v>
      </c>
    </row>
    <row r="1609" spans="1:4" ht="15.75" customHeight="1">
      <c r="A1609" s="634" t="s">
        <v>3588</v>
      </c>
      <c r="B1609" s="635" t="s">
        <v>3589</v>
      </c>
      <c r="C1609" s="636">
        <v>1208</v>
      </c>
      <c r="D1609" s="637" t="s">
        <v>169</v>
      </c>
    </row>
    <row r="1610" spans="1:4" ht="15.75" customHeight="1">
      <c r="A1610" s="634" t="s">
        <v>3590</v>
      </c>
      <c r="B1610" s="635" t="s">
        <v>3581</v>
      </c>
      <c r="C1610" s="636">
        <v>1208</v>
      </c>
      <c r="D1610" s="637" t="s">
        <v>169</v>
      </c>
    </row>
    <row r="1611" spans="1:4" ht="15.75" customHeight="1">
      <c r="A1611" s="634" t="s">
        <v>3591</v>
      </c>
      <c r="B1611" s="635" t="s">
        <v>3581</v>
      </c>
      <c r="C1611" s="636">
        <v>1208</v>
      </c>
      <c r="D1611" s="637" t="s">
        <v>169</v>
      </c>
    </row>
    <row r="1612" spans="1:4" ht="15.75" customHeight="1">
      <c r="A1612" s="634" t="s">
        <v>3592</v>
      </c>
      <c r="B1612" s="635" t="s">
        <v>3581</v>
      </c>
      <c r="C1612" s="636">
        <v>1208</v>
      </c>
      <c r="D1612" s="637" t="s">
        <v>169</v>
      </c>
    </row>
    <row r="1613" spans="1:4" ht="15.75" customHeight="1">
      <c r="A1613" s="634" t="s">
        <v>3593</v>
      </c>
      <c r="B1613" s="635" t="s">
        <v>3594</v>
      </c>
      <c r="C1613" s="636">
        <v>1289</v>
      </c>
      <c r="D1613" s="637" t="s">
        <v>169</v>
      </c>
    </row>
    <row r="1614" spans="1:4" ht="15.75" customHeight="1">
      <c r="A1614" s="634" t="s">
        <v>3595</v>
      </c>
      <c r="B1614" s="635" t="s">
        <v>3596</v>
      </c>
      <c r="C1614" s="636">
        <v>1289</v>
      </c>
      <c r="D1614" s="637" t="s">
        <v>169</v>
      </c>
    </row>
    <row r="1615" spans="1:4" ht="15.75" customHeight="1">
      <c r="A1615" s="634" t="s">
        <v>3597</v>
      </c>
      <c r="B1615" s="635" t="s">
        <v>3598</v>
      </c>
      <c r="C1615" s="636">
        <v>2380</v>
      </c>
      <c r="D1615" s="637" t="s">
        <v>169</v>
      </c>
    </row>
    <row r="1616" spans="1:4" ht="15.75" customHeight="1">
      <c r="A1616" s="634" t="s">
        <v>3599</v>
      </c>
      <c r="B1616" s="635" t="s">
        <v>3600</v>
      </c>
      <c r="C1616" s="636">
        <v>2380</v>
      </c>
      <c r="D1616" s="637" t="s">
        <v>169</v>
      </c>
    </row>
    <row r="1617" spans="1:4" ht="15.75" customHeight="1">
      <c r="A1617" s="634" t="s">
        <v>3601</v>
      </c>
      <c r="B1617" s="635" t="s">
        <v>3602</v>
      </c>
      <c r="C1617" s="636">
        <v>5924.05</v>
      </c>
      <c r="D1617" s="637" t="s">
        <v>169</v>
      </c>
    </row>
    <row r="1618" spans="1:4" ht="15.75" customHeight="1">
      <c r="A1618" s="634" t="s">
        <v>3603</v>
      </c>
      <c r="B1618" s="635" t="s">
        <v>3602</v>
      </c>
      <c r="C1618" s="636">
        <v>5924.05</v>
      </c>
      <c r="D1618" s="637" t="s">
        <v>169</v>
      </c>
    </row>
    <row r="1619" spans="1:4" ht="15.75" customHeight="1">
      <c r="A1619" s="634" t="s">
        <v>3604</v>
      </c>
      <c r="B1619" s="635" t="s">
        <v>3602</v>
      </c>
      <c r="C1619" s="636">
        <v>5924.05</v>
      </c>
      <c r="D1619" s="637" t="s">
        <v>169</v>
      </c>
    </row>
    <row r="1620" spans="1:4" ht="15.75" customHeight="1">
      <c r="A1620" s="634" t="s">
        <v>3605</v>
      </c>
      <c r="B1620" s="635" t="s">
        <v>3602</v>
      </c>
      <c r="C1620" s="636">
        <v>5924.05</v>
      </c>
      <c r="D1620" s="637" t="s">
        <v>169</v>
      </c>
    </row>
    <row r="1621" spans="1:4" ht="15.75" customHeight="1">
      <c r="A1621" s="634" t="s">
        <v>3606</v>
      </c>
      <c r="B1621" s="635" t="s">
        <v>3607</v>
      </c>
      <c r="C1621" s="636">
        <v>46230</v>
      </c>
      <c r="D1621" s="637" t="s">
        <v>169</v>
      </c>
    </row>
    <row r="1622" spans="1:4" ht="15.75" customHeight="1">
      <c r="A1622" s="634" t="s">
        <v>3608</v>
      </c>
      <c r="B1622" s="635" t="s">
        <v>3609</v>
      </c>
      <c r="C1622" s="636">
        <v>26151</v>
      </c>
      <c r="D1622" s="637" t="s">
        <v>169</v>
      </c>
    </row>
    <row r="1623" spans="1:4" ht="15.75" customHeight="1">
      <c r="A1623" s="634" t="s">
        <v>3610</v>
      </c>
      <c r="B1623" s="635" t="s">
        <v>3611</v>
      </c>
      <c r="C1623" s="636">
        <v>22011</v>
      </c>
      <c r="D1623" s="637" t="s">
        <v>169</v>
      </c>
    </row>
    <row r="1624" spans="1:4" ht="15.75" customHeight="1">
      <c r="A1624" s="634" t="s">
        <v>3612</v>
      </c>
      <c r="B1624" s="635" t="s">
        <v>3613</v>
      </c>
      <c r="C1624" s="636">
        <v>1710</v>
      </c>
      <c r="D1624" s="637" t="s">
        <v>169</v>
      </c>
    </row>
    <row r="1625" spans="1:4" ht="15.75" customHeight="1">
      <c r="A1625" s="634" t="s">
        <v>3614</v>
      </c>
      <c r="B1625" s="635" t="s">
        <v>3615</v>
      </c>
      <c r="C1625" s="636">
        <v>1710</v>
      </c>
      <c r="D1625" s="637" t="s">
        <v>169</v>
      </c>
    </row>
    <row r="1626" spans="1:4" ht="15.75" customHeight="1">
      <c r="A1626" s="634" t="s">
        <v>3616</v>
      </c>
      <c r="B1626" s="635" t="s">
        <v>3617</v>
      </c>
      <c r="C1626" s="636">
        <v>1710</v>
      </c>
      <c r="D1626" s="637" t="s">
        <v>169</v>
      </c>
    </row>
    <row r="1627" spans="1:4" ht="15.75" customHeight="1">
      <c r="A1627" s="634" t="s">
        <v>3618</v>
      </c>
      <c r="B1627" s="635" t="s">
        <v>3619</v>
      </c>
      <c r="C1627" s="636">
        <v>1710</v>
      </c>
      <c r="D1627" s="637" t="s">
        <v>169</v>
      </c>
    </row>
    <row r="1628" spans="1:4" ht="15.75" customHeight="1">
      <c r="A1628" s="634" t="s">
        <v>3620</v>
      </c>
      <c r="B1628" s="635" t="s">
        <v>3621</v>
      </c>
      <c r="C1628" s="636">
        <v>2140</v>
      </c>
      <c r="D1628" s="637" t="s">
        <v>169</v>
      </c>
    </row>
    <row r="1629" spans="1:4" ht="15.75" customHeight="1">
      <c r="A1629" s="634" t="s">
        <v>3622</v>
      </c>
      <c r="B1629" s="635" t="s">
        <v>3623</v>
      </c>
      <c r="C1629" s="636">
        <v>2420</v>
      </c>
      <c r="D1629" s="637" t="s">
        <v>169</v>
      </c>
    </row>
    <row r="1630" spans="1:4" ht="15.75" customHeight="1">
      <c r="A1630" s="634" t="s">
        <v>3624</v>
      </c>
      <c r="B1630" s="635" t="s">
        <v>3625</v>
      </c>
      <c r="C1630" s="636">
        <v>2420</v>
      </c>
      <c r="D1630" s="637" t="s">
        <v>169</v>
      </c>
    </row>
    <row r="1631" spans="1:4" ht="15.75" customHeight="1">
      <c r="A1631" s="634" t="s">
        <v>3626</v>
      </c>
      <c r="B1631" s="635" t="s">
        <v>3627</v>
      </c>
      <c r="C1631" s="636">
        <v>2420</v>
      </c>
      <c r="D1631" s="637" t="s">
        <v>169</v>
      </c>
    </row>
    <row r="1632" spans="1:4" ht="15.75" customHeight="1">
      <c r="A1632" s="634" t="s">
        <v>3628</v>
      </c>
      <c r="B1632" s="635" t="s">
        <v>3629</v>
      </c>
      <c r="C1632" s="636">
        <v>2420</v>
      </c>
      <c r="D1632" s="637" t="s">
        <v>169</v>
      </c>
    </row>
    <row r="1633" spans="1:4" ht="15.75" customHeight="1">
      <c r="A1633" s="634" t="s">
        <v>3630</v>
      </c>
      <c r="B1633" s="635" t="s">
        <v>3631</v>
      </c>
      <c r="C1633" s="636">
        <v>2420</v>
      </c>
      <c r="D1633" s="637" t="s">
        <v>169</v>
      </c>
    </row>
    <row r="1634" spans="1:4" ht="15.75" customHeight="1">
      <c r="A1634" s="634" t="s">
        <v>3632</v>
      </c>
      <c r="B1634" s="635" t="s">
        <v>3633</v>
      </c>
      <c r="C1634" s="636">
        <v>2200</v>
      </c>
      <c r="D1634" s="637" t="s">
        <v>169</v>
      </c>
    </row>
    <row r="1635" spans="1:4" ht="15.75" customHeight="1">
      <c r="A1635" s="634" t="s">
        <v>3634</v>
      </c>
      <c r="B1635" s="635" t="s">
        <v>3635</v>
      </c>
      <c r="C1635" s="636">
        <v>2200</v>
      </c>
      <c r="D1635" s="637" t="s">
        <v>169</v>
      </c>
    </row>
    <row r="1636" spans="1:4" ht="15.75" customHeight="1">
      <c r="A1636" s="634" t="s">
        <v>3636</v>
      </c>
      <c r="B1636" s="635" t="s">
        <v>3637</v>
      </c>
      <c r="C1636" s="636">
        <v>2250</v>
      </c>
      <c r="D1636" s="637" t="s">
        <v>169</v>
      </c>
    </row>
    <row r="1637" spans="1:4" ht="15.75" customHeight="1">
      <c r="A1637" s="634" t="s">
        <v>3638</v>
      </c>
      <c r="B1637" s="635" t="s">
        <v>3639</v>
      </c>
      <c r="C1637" s="636">
        <v>2990</v>
      </c>
      <c r="D1637" s="637" t="s">
        <v>169</v>
      </c>
    </row>
    <row r="1638" spans="1:4" ht="15.75" customHeight="1">
      <c r="A1638" s="634" t="s">
        <v>3640</v>
      </c>
      <c r="B1638" s="635" t="s">
        <v>3641</v>
      </c>
      <c r="C1638" s="636">
        <v>2990</v>
      </c>
      <c r="D1638" s="637" t="s">
        <v>169</v>
      </c>
    </row>
    <row r="1639" spans="1:4" ht="15.75" customHeight="1">
      <c r="A1639" s="634" t="s">
        <v>3642</v>
      </c>
      <c r="B1639" s="635" t="s">
        <v>3643</v>
      </c>
      <c r="C1639" s="636">
        <v>2580</v>
      </c>
      <c r="D1639" s="637" t="s">
        <v>169</v>
      </c>
    </row>
    <row r="1640" spans="1:4" ht="15.75" customHeight="1">
      <c r="A1640" s="634" t="s">
        <v>3644</v>
      </c>
      <c r="B1640" s="635" t="s">
        <v>3645</v>
      </c>
      <c r="C1640" s="636">
        <v>5407</v>
      </c>
      <c r="D1640" s="637" t="s">
        <v>169</v>
      </c>
    </row>
    <row r="1641" spans="1:4" ht="15.75" customHeight="1">
      <c r="A1641" s="634" t="s">
        <v>3646</v>
      </c>
      <c r="B1641" s="635" t="s">
        <v>3647</v>
      </c>
      <c r="C1641" s="636">
        <v>3183.36</v>
      </c>
      <c r="D1641" s="637" t="s">
        <v>169</v>
      </c>
    </row>
    <row r="1642" spans="1:4" ht="15.75" customHeight="1">
      <c r="A1642" s="634" t="s">
        <v>3648</v>
      </c>
      <c r="B1642" s="635" t="s">
        <v>3649</v>
      </c>
      <c r="C1642" s="636">
        <v>3183.36</v>
      </c>
      <c r="D1642" s="637" t="s">
        <v>169</v>
      </c>
    </row>
    <row r="1643" spans="1:4" ht="15.75" customHeight="1">
      <c r="A1643" s="634" t="s">
        <v>3650</v>
      </c>
      <c r="B1643" s="635" t="s">
        <v>3651</v>
      </c>
      <c r="C1643" s="636">
        <v>2550</v>
      </c>
      <c r="D1643" s="637" t="s">
        <v>169</v>
      </c>
    </row>
    <row r="1644" spans="1:4" ht="15.75" customHeight="1">
      <c r="A1644" s="634" t="s">
        <v>3652</v>
      </c>
      <c r="B1644" s="635" t="s">
        <v>3653</v>
      </c>
      <c r="C1644" s="636">
        <v>2027.48</v>
      </c>
      <c r="D1644" s="637" t="s">
        <v>169</v>
      </c>
    </row>
    <row r="1645" spans="1:4" ht="15.75" customHeight="1">
      <c r="A1645" s="634" t="s">
        <v>3654</v>
      </c>
      <c r="B1645" s="635" t="s">
        <v>3655</v>
      </c>
      <c r="C1645" s="636">
        <v>2140</v>
      </c>
      <c r="D1645" s="637" t="s">
        <v>169</v>
      </c>
    </row>
    <row r="1646" spans="1:4" ht="15.75" customHeight="1">
      <c r="A1646" s="634" t="s">
        <v>3656</v>
      </c>
      <c r="B1646" s="635" t="s">
        <v>3655</v>
      </c>
      <c r="C1646" s="636">
        <v>2270</v>
      </c>
      <c r="D1646" s="637" t="s">
        <v>169</v>
      </c>
    </row>
    <row r="1647" spans="1:4" ht="15.75" customHeight="1">
      <c r="A1647" s="634" t="s">
        <v>3657</v>
      </c>
      <c r="B1647" s="635" t="s">
        <v>3655</v>
      </c>
      <c r="C1647" s="636">
        <v>2270</v>
      </c>
      <c r="D1647" s="637" t="s">
        <v>169</v>
      </c>
    </row>
    <row r="1648" spans="1:4" ht="15.75" customHeight="1">
      <c r="A1648" s="634" t="s">
        <v>3658</v>
      </c>
      <c r="B1648" s="635" t="s">
        <v>3659</v>
      </c>
      <c r="C1648" s="636">
        <v>5407</v>
      </c>
      <c r="D1648" s="637" t="s">
        <v>169</v>
      </c>
    </row>
    <row r="1649" spans="1:4" ht="15.75" customHeight="1">
      <c r="A1649" s="634" t="s">
        <v>3660</v>
      </c>
      <c r="B1649" s="635" t="s">
        <v>3661</v>
      </c>
      <c r="C1649" s="636">
        <v>3100</v>
      </c>
      <c r="D1649" s="637" t="s">
        <v>169</v>
      </c>
    </row>
    <row r="1650" spans="1:4" ht="15.75" customHeight="1">
      <c r="A1650" s="634" t="s">
        <v>3662</v>
      </c>
      <c r="B1650" s="635" t="s">
        <v>3661</v>
      </c>
      <c r="C1650" s="636">
        <v>3100</v>
      </c>
      <c r="D1650" s="637" t="s">
        <v>169</v>
      </c>
    </row>
    <row r="1651" spans="1:4" ht="15.75" customHeight="1">
      <c r="A1651" s="634" t="s">
        <v>3663</v>
      </c>
      <c r="B1651" s="635" t="s">
        <v>3664</v>
      </c>
      <c r="C1651" s="636">
        <v>5407</v>
      </c>
      <c r="D1651" s="637" t="s">
        <v>169</v>
      </c>
    </row>
    <row r="1652" spans="1:4" ht="15.75" customHeight="1">
      <c r="A1652" s="634" t="s">
        <v>3665</v>
      </c>
      <c r="B1652" s="635" t="s">
        <v>3655</v>
      </c>
      <c r="C1652" s="636">
        <v>2215</v>
      </c>
      <c r="D1652" s="637" t="s">
        <v>169</v>
      </c>
    </row>
    <row r="1653" spans="1:4" ht="15.75" customHeight="1">
      <c r="A1653" s="634" t="s">
        <v>3666</v>
      </c>
      <c r="B1653" s="635" t="s">
        <v>3667</v>
      </c>
      <c r="C1653" s="636">
        <v>7130.76</v>
      </c>
      <c r="D1653" s="637" t="s">
        <v>169</v>
      </c>
    </row>
    <row r="1654" spans="1:4" ht="15.75" customHeight="1">
      <c r="A1654" s="634" t="s">
        <v>3668</v>
      </c>
      <c r="B1654" s="635" t="s">
        <v>3669</v>
      </c>
      <c r="C1654" s="636">
        <v>1970</v>
      </c>
      <c r="D1654" s="637" t="s">
        <v>169</v>
      </c>
    </row>
    <row r="1655" spans="1:4" ht="15.75" customHeight="1">
      <c r="A1655" s="634" t="s">
        <v>3670</v>
      </c>
      <c r="B1655" s="635" t="s">
        <v>3669</v>
      </c>
      <c r="C1655" s="636">
        <v>1970</v>
      </c>
      <c r="D1655" s="637" t="s">
        <v>169</v>
      </c>
    </row>
    <row r="1656" spans="1:4" ht="15.75" customHeight="1">
      <c r="A1656" s="634" t="s">
        <v>3671</v>
      </c>
      <c r="B1656" s="635" t="s">
        <v>3672</v>
      </c>
      <c r="C1656" s="636">
        <v>2071</v>
      </c>
      <c r="D1656" s="637" t="s">
        <v>169</v>
      </c>
    </row>
    <row r="1657" spans="1:4" ht="15.75" customHeight="1">
      <c r="A1657" s="634" t="s">
        <v>3673</v>
      </c>
      <c r="B1657" s="635" t="s">
        <v>3672</v>
      </c>
      <c r="C1657" s="636">
        <v>2071</v>
      </c>
      <c r="D1657" s="637" t="s">
        <v>169</v>
      </c>
    </row>
    <row r="1658" spans="1:4" ht="15.75" customHeight="1">
      <c r="A1658" s="634" t="s">
        <v>3674</v>
      </c>
      <c r="B1658" s="635" t="s">
        <v>3675</v>
      </c>
      <c r="C1658" s="636">
        <v>2324</v>
      </c>
      <c r="D1658" s="637" t="s">
        <v>169</v>
      </c>
    </row>
    <row r="1659" spans="1:4" ht="15.75" customHeight="1">
      <c r="A1659" s="634" t="s">
        <v>3676</v>
      </c>
      <c r="B1659" s="635" t="s">
        <v>3677</v>
      </c>
      <c r="C1659" s="636">
        <v>2537</v>
      </c>
      <c r="D1659" s="637" t="s">
        <v>169</v>
      </c>
    </row>
    <row r="1660" spans="1:4" ht="15.75" customHeight="1">
      <c r="A1660" s="634" t="s">
        <v>3678</v>
      </c>
      <c r="B1660" s="635" t="s">
        <v>3679</v>
      </c>
      <c r="C1660" s="636">
        <v>15969.01</v>
      </c>
      <c r="D1660" s="637" t="s">
        <v>169</v>
      </c>
    </row>
    <row r="1661" spans="1:4" ht="15.75" customHeight="1">
      <c r="A1661" s="634" t="s">
        <v>3680</v>
      </c>
      <c r="B1661" s="635" t="s">
        <v>3681</v>
      </c>
      <c r="C1661" s="636">
        <v>15969.01</v>
      </c>
      <c r="D1661" s="637" t="s">
        <v>169</v>
      </c>
    </row>
    <row r="1662" spans="1:4" ht="15.75" customHeight="1">
      <c r="A1662" s="634" t="s">
        <v>3682</v>
      </c>
      <c r="B1662" s="635" t="s">
        <v>3683</v>
      </c>
      <c r="C1662" s="636">
        <v>26206.08</v>
      </c>
      <c r="D1662" s="637" t="s">
        <v>169</v>
      </c>
    </row>
    <row r="1663" spans="1:4" ht="15.75" customHeight="1">
      <c r="A1663" s="634" t="s">
        <v>3684</v>
      </c>
      <c r="B1663" s="635" t="s">
        <v>3685</v>
      </c>
      <c r="C1663" s="636">
        <v>26206.08</v>
      </c>
      <c r="D1663" s="637" t="s">
        <v>169</v>
      </c>
    </row>
    <row r="1664" spans="1:4" ht="15.75" customHeight="1">
      <c r="A1664" s="634" t="s">
        <v>3686</v>
      </c>
      <c r="B1664" s="635" t="s">
        <v>638</v>
      </c>
      <c r="C1664" s="636">
        <v>26206.08</v>
      </c>
      <c r="D1664" s="637" t="s">
        <v>169</v>
      </c>
    </row>
    <row r="1665" spans="1:4" ht="15.75" customHeight="1">
      <c r="A1665" s="634" t="s">
        <v>3687</v>
      </c>
      <c r="B1665" s="635" t="s">
        <v>639</v>
      </c>
      <c r="C1665" s="636">
        <v>26206.08</v>
      </c>
      <c r="D1665" s="637" t="s">
        <v>169</v>
      </c>
    </row>
    <row r="1666" spans="1:4" ht="15.75" customHeight="1">
      <c r="A1666" s="634" t="s">
        <v>3688</v>
      </c>
      <c r="B1666" s="635" t="s">
        <v>3689</v>
      </c>
      <c r="C1666" s="636">
        <v>26206.08</v>
      </c>
      <c r="D1666" s="637" t="s">
        <v>169</v>
      </c>
    </row>
    <row r="1667" spans="1:4" ht="15.75" customHeight="1">
      <c r="A1667" s="634" t="s">
        <v>3690</v>
      </c>
      <c r="B1667" s="635" t="s">
        <v>640</v>
      </c>
      <c r="C1667" s="636">
        <v>26206.08</v>
      </c>
      <c r="D1667" s="637" t="s">
        <v>169</v>
      </c>
    </row>
    <row r="1668" spans="1:4" ht="15.75" customHeight="1">
      <c r="A1668" s="634" t="s">
        <v>3691</v>
      </c>
      <c r="B1668" s="635" t="s">
        <v>3692</v>
      </c>
      <c r="C1668" s="636">
        <v>26206.08</v>
      </c>
      <c r="D1668" s="637" t="s">
        <v>169</v>
      </c>
    </row>
    <row r="1669" spans="1:4" ht="15.75" customHeight="1">
      <c r="A1669" s="634" t="s">
        <v>3693</v>
      </c>
      <c r="B1669" s="635" t="s">
        <v>3694</v>
      </c>
      <c r="C1669" s="636">
        <v>26206.08</v>
      </c>
      <c r="D1669" s="637" t="s">
        <v>169</v>
      </c>
    </row>
    <row r="1670" spans="1:4" ht="15.75" customHeight="1">
      <c r="A1670" s="634" t="s">
        <v>3695</v>
      </c>
      <c r="B1670" s="635" t="s">
        <v>641</v>
      </c>
      <c r="C1670" s="636">
        <v>26206.08</v>
      </c>
      <c r="D1670" s="637" t="s">
        <v>169</v>
      </c>
    </row>
    <row r="1671" spans="1:4" ht="15.75" customHeight="1">
      <c r="A1671" s="634" t="s">
        <v>3696</v>
      </c>
      <c r="B1671" s="635" t="s">
        <v>642</v>
      </c>
      <c r="C1671" s="636">
        <v>26206.08</v>
      </c>
      <c r="D1671" s="637" t="s">
        <v>169</v>
      </c>
    </row>
    <row r="1672" spans="1:4" ht="15.75" customHeight="1">
      <c r="A1672" s="634" t="s">
        <v>3697</v>
      </c>
      <c r="B1672" s="635" t="s">
        <v>643</v>
      </c>
      <c r="C1672" s="636">
        <v>26206.08</v>
      </c>
      <c r="D1672" s="637" t="s">
        <v>169</v>
      </c>
    </row>
    <row r="1673" spans="1:4" ht="15.75" customHeight="1">
      <c r="A1673" s="634" t="s">
        <v>3698</v>
      </c>
      <c r="B1673" s="635" t="s">
        <v>644</v>
      </c>
      <c r="C1673" s="636">
        <v>26206.08</v>
      </c>
      <c r="D1673" s="637" t="s">
        <v>169</v>
      </c>
    </row>
    <row r="1674" spans="1:4" ht="15.75" customHeight="1">
      <c r="A1674" s="634" t="s">
        <v>3699</v>
      </c>
      <c r="B1674" s="635" t="s">
        <v>645</v>
      </c>
      <c r="C1674" s="636">
        <v>26206.08</v>
      </c>
      <c r="D1674" s="637" t="s">
        <v>169</v>
      </c>
    </row>
    <row r="1675" spans="1:4" ht="15.75" customHeight="1">
      <c r="A1675" s="634" t="s">
        <v>3700</v>
      </c>
      <c r="B1675" s="635" t="s">
        <v>646</v>
      </c>
      <c r="C1675" s="636">
        <v>26206.08</v>
      </c>
      <c r="D1675" s="637" t="s">
        <v>169</v>
      </c>
    </row>
    <row r="1676" spans="1:4" ht="15.75" customHeight="1">
      <c r="A1676" s="634" t="s">
        <v>3701</v>
      </c>
      <c r="B1676" s="635" t="s">
        <v>3702</v>
      </c>
      <c r="C1676" s="636">
        <v>26206.08</v>
      </c>
      <c r="D1676" s="637" t="s">
        <v>169</v>
      </c>
    </row>
    <row r="1677" spans="1:4" ht="15.75" customHeight="1">
      <c r="A1677" s="634" t="s">
        <v>3703</v>
      </c>
      <c r="B1677" s="635" t="s">
        <v>647</v>
      </c>
      <c r="C1677" s="636">
        <v>26206.08</v>
      </c>
      <c r="D1677" s="637" t="s">
        <v>169</v>
      </c>
    </row>
    <row r="1678" spans="1:4" ht="15.75" customHeight="1">
      <c r="A1678" s="634" t="s">
        <v>3704</v>
      </c>
      <c r="B1678" s="635" t="s">
        <v>648</v>
      </c>
      <c r="C1678" s="636">
        <v>26206.08</v>
      </c>
      <c r="D1678" s="637" t="s">
        <v>169</v>
      </c>
    </row>
    <row r="1679" spans="1:4" ht="15.75" customHeight="1">
      <c r="A1679" s="634" t="s">
        <v>3705</v>
      </c>
      <c r="B1679" s="635" t="s">
        <v>649</v>
      </c>
      <c r="C1679" s="636">
        <v>26206.08</v>
      </c>
      <c r="D1679" s="637" t="s">
        <v>169</v>
      </c>
    </row>
    <row r="1680" spans="1:4" ht="15.75" customHeight="1">
      <c r="A1680" s="634" t="s">
        <v>3706</v>
      </c>
      <c r="B1680" s="635" t="s">
        <v>650</v>
      </c>
      <c r="C1680" s="636">
        <v>10775</v>
      </c>
      <c r="D1680" s="637" t="s">
        <v>169</v>
      </c>
    </row>
    <row r="1681" spans="1:4" ht="15.75" customHeight="1">
      <c r="A1681" s="634" t="s">
        <v>3707</v>
      </c>
      <c r="B1681" s="635" t="s">
        <v>651</v>
      </c>
      <c r="C1681" s="636">
        <v>7154.31</v>
      </c>
      <c r="D1681" s="637" t="s">
        <v>169</v>
      </c>
    </row>
    <row r="1682" spans="1:4" ht="15.75" customHeight="1">
      <c r="A1682" s="634" t="s">
        <v>3708</v>
      </c>
      <c r="B1682" s="635" t="s">
        <v>652</v>
      </c>
      <c r="C1682" s="636">
        <v>7154.31</v>
      </c>
      <c r="D1682" s="637" t="s">
        <v>169</v>
      </c>
    </row>
    <row r="1683" spans="1:4" ht="15.75" customHeight="1">
      <c r="A1683" s="634" t="s">
        <v>3709</v>
      </c>
      <c r="B1683" s="635" t="s">
        <v>653</v>
      </c>
      <c r="C1683" s="636">
        <v>7154.31</v>
      </c>
      <c r="D1683" s="637" t="s">
        <v>169</v>
      </c>
    </row>
    <row r="1684" spans="1:4" ht="15.75" customHeight="1">
      <c r="A1684" s="634" t="s">
        <v>3710</v>
      </c>
      <c r="B1684" s="635" t="s">
        <v>654</v>
      </c>
      <c r="C1684" s="636">
        <v>7154.31</v>
      </c>
      <c r="D1684" s="637" t="s">
        <v>169</v>
      </c>
    </row>
    <row r="1685" spans="1:4" ht="15.75" customHeight="1">
      <c r="A1685" s="634" t="s">
        <v>3711</v>
      </c>
      <c r="B1685" s="635" t="s">
        <v>3712</v>
      </c>
      <c r="C1685" s="636">
        <v>7154.31</v>
      </c>
      <c r="D1685" s="637" t="s">
        <v>169</v>
      </c>
    </row>
    <row r="1686" spans="1:4" ht="15.75" customHeight="1">
      <c r="A1686" s="634" t="s">
        <v>3713</v>
      </c>
      <c r="B1686" s="635" t="s">
        <v>3714</v>
      </c>
      <c r="C1686" s="636">
        <v>13356.21</v>
      </c>
      <c r="D1686" s="637" t="s">
        <v>169</v>
      </c>
    </row>
    <row r="1687" spans="1:4" ht="15.75" customHeight="1">
      <c r="A1687" s="634" t="s">
        <v>3715</v>
      </c>
      <c r="B1687" s="635" t="s">
        <v>3716</v>
      </c>
      <c r="C1687" s="636">
        <v>9680</v>
      </c>
      <c r="D1687" s="637" t="s">
        <v>169</v>
      </c>
    </row>
    <row r="1688" spans="1:4" ht="15.75" customHeight="1">
      <c r="A1688" s="634" t="s">
        <v>3717</v>
      </c>
      <c r="B1688" s="635" t="s">
        <v>3718</v>
      </c>
      <c r="C1688" s="636">
        <v>13380.25</v>
      </c>
      <c r="D1688" s="637" t="s">
        <v>169</v>
      </c>
    </row>
    <row r="1689" spans="1:4" ht="15.75" customHeight="1">
      <c r="A1689" s="634" t="s">
        <v>3719</v>
      </c>
      <c r="B1689" s="635" t="s">
        <v>3720</v>
      </c>
      <c r="C1689" s="636">
        <v>9702.55</v>
      </c>
      <c r="D1689" s="637" t="s">
        <v>169</v>
      </c>
    </row>
    <row r="1690" spans="1:4" ht="15.75" customHeight="1">
      <c r="A1690" s="634" t="s">
        <v>3721</v>
      </c>
      <c r="B1690" s="635" t="s">
        <v>3722</v>
      </c>
      <c r="C1690" s="636">
        <v>5683.7</v>
      </c>
      <c r="D1690" s="637" t="s">
        <v>169</v>
      </c>
    </row>
    <row r="1691" spans="1:4" ht="15.75" customHeight="1">
      <c r="A1691" s="634" t="s">
        <v>3723</v>
      </c>
      <c r="B1691" s="635" t="s">
        <v>3724</v>
      </c>
      <c r="C1691" s="636">
        <v>3650</v>
      </c>
      <c r="D1691" s="637" t="s">
        <v>169</v>
      </c>
    </row>
    <row r="1692" spans="1:4" ht="15.75" customHeight="1">
      <c r="A1692" s="634" t="s">
        <v>3725</v>
      </c>
      <c r="B1692" s="635" t="s">
        <v>3726</v>
      </c>
      <c r="C1692" s="636">
        <v>47455</v>
      </c>
      <c r="D1692" s="637" t="s">
        <v>169</v>
      </c>
    </row>
    <row r="1693" spans="1:4" ht="15.75" customHeight="1">
      <c r="A1693" s="634" t="s">
        <v>3727</v>
      </c>
      <c r="B1693" s="635" t="s">
        <v>3728</v>
      </c>
      <c r="C1693" s="636">
        <v>8250</v>
      </c>
      <c r="D1693" s="637" t="s">
        <v>169</v>
      </c>
    </row>
    <row r="1694" spans="1:4" ht="15.75" customHeight="1">
      <c r="A1694" s="634" t="s">
        <v>3729</v>
      </c>
      <c r="B1694" s="635" t="s">
        <v>3728</v>
      </c>
      <c r="C1694" s="636">
        <v>8250</v>
      </c>
      <c r="D1694" s="637" t="s">
        <v>169</v>
      </c>
    </row>
    <row r="1695" spans="1:4" ht="15.75" customHeight="1">
      <c r="A1695" s="634" t="s">
        <v>3730</v>
      </c>
      <c r="B1695" s="635" t="s">
        <v>725</v>
      </c>
      <c r="C1695" s="638">
        <v>-1405090</v>
      </c>
      <c r="D1695" s="637" t="s">
        <v>169</v>
      </c>
    </row>
    <row r="1696" spans="1:4" ht="15.75" customHeight="1">
      <c r="A1696" s="630" t="s">
        <v>3731</v>
      </c>
      <c r="B1696" s="631" t="s">
        <v>655</v>
      </c>
      <c r="C1696" s="632">
        <f>SUM(C1697:C1702)</f>
        <v>53346.96000000001</v>
      </c>
      <c r="D1696" s="633" t="s">
        <v>169</v>
      </c>
    </row>
    <row r="1697" spans="1:4" ht="15.75" customHeight="1">
      <c r="A1697" s="634" t="s">
        <v>3732</v>
      </c>
      <c r="B1697" s="635" t="s">
        <v>3733</v>
      </c>
      <c r="C1697" s="636">
        <v>8500</v>
      </c>
      <c r="D1697" s="637" t="s">
        <v>169</v>
      </c>
    </row>
    <row r="1698" spans="1:4" ht="15.75" customHeight="1">
      <c r="A1698" s="634" t="s">
        <v>3734</v>
      </c>
      <c r="B1698" s="635" t="s">
        <v>3735</v>
      </c>
      <c r="C1698" s="636">
        <v>64140</v>
      </c>
      <c r="D1698" s="637" t="s">
        <v>169</v>
      </c>
    </row>
    <row r="1699" spans="1:4" ht="15.75" customHeight="1">
      <c r="A1699" s="634" t="s">
        <v>3736</v>
      </c>
      <c r="B1699" s="635" t="s">
        <v>3737</v>
      </c>
      <c r="C1699" s="636">
        <v>7895.2</v>
      </c>
      <c r="D1699" s="637" t="s">
        <v>169</v>
      </c>
    </row>
    <row r="1700" spans="1:4" ht="15.75" customHeight="1">
      <c r="A1700" s="634" t="s">
        <v>3738</v>
      </c>
      <c r="B1700" s="635" t="s">
        <v>3739</v>
      </c>
      <c r="C1700" s="636">
        <v>909.5</v>
      </c>
      <c r="D1700" s="637" t="s">
        <v>169</v>
      </c>
    </row>
    <row r="1701" spans="1:4" ht="15.75" customHeight="1">
      <c r="A1701" s="634" t="s">
        <v>3740</v>
      </c>
      <c r="B1701" s="635" t="s">
        <v>3741</v>
      </c>
      <c r="C1701" s="636">
        <v>6918.6</v>
      </c>
      <c r="D1701" s="637" t="s">
        <v>169</v>
      </c>
    </row>
    <row r="1702" spans="1:4" ht="15.75" customHeight="1">
      <c r="A1702" s="634" t="s">
        <v>3742</v>
      </c>
      <c r="B1702" s="635" t="s">
        <v>725</v>
      </c>
      <c r="C1702" s="638">
        <v>-35016.34</v>
      </c>
      <c r="D1702" s="637" t="s">
        <v>169</v>
      </c>
    </row>
    <row r="1703" spans="1:3" ht="15.75" thickBot="1">
      <c r="A1703" s="639"/>
      <c r="B1703" s="640" t="s">
        <v>3743</v>
      </c>
      <c r="C1703" s="641">
        <f>+C1696+C1098+C1086+C1079+C1064+C647+C473+C450+C18+C14+C8</f>
        <v>60314136.78</v>
      </c>
    </row>
    <row r="1704" ht="15">
      <c r="A1704" s="642" t="s">
        <v>169</v>
      </c>
    </row>
    <row r="1705" spans="1:2" ht="15">
      <c r="A1705" s="643" t="s">
        <v>3744</v>
      </c>
      <c r="B1705" s="644" t="s">
        <v>3745</v>
      </c>
    </row>
    <row r="1712" ht="15">
      <c r="A1712" s="37" t="s">
        <v>3746</v>
      </c>
    </row>
    <row r="1713" spans="1:3" ht="15">
      <c r="A1713" s="645" t="s">
        <v>691</v>
      </c>
      <c r="C1713" s="646" t="s">
        <v>3747</v>
      </c>
    </row>
    <row r="1714" spans="1:3" ht="15">
      <c r="A1714" s="645" t="s">
        <v>3748</v>
      </c>
      <c r="C1714" s="646" t="s">
        <v>3749</v>
      </c>
    </row>
  </sheetData>
  <sheetProtection/>
  <mergeCells count="8">
    <mergeCell ref="H8:H9"/>
    <mergeCell ref="I8:I9"/>
    <mergeCell ref="A1:C1"/>
    <mergeCell ref="A2:C2"/>
    <mergeCell ref="A3:C3"/>
    <mergeCell ref="A4:C4"/>
    <mergeCell ref="A5:C5"/>
    <mergeCell ref="G8:G9"/>
  </mergeCells>
  <printOptions horizontalCentered="1"/>
  <pageMargins left="0" right="0" top="0.3937007874015748" bottom="0.3937007874015748" header="0" footer="0"/>
  <pageSetup horizontalDpi="600" verticalDpi="600" orientation="portrait" scale="85" r:id="rId2"/>
  <headerFooter>
    <oddFooter>&amp;CPágina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="115" zoomScaleNormal="115" zoomScalePageLayoutView="0" workbookViewId="0" topLeftCell="B10">
      <selection activeCell="L15" sqref="L15"/>
    </sheetView>
  </sheetViews>
  <sheetFormatPr defaultColWidth="11.421875" defaultRowHeight="15"/>
  <cols>
    <col min="1" max="1" width="0.5625" style="0" hidden="1" customWidth="1"/>
    <col min="2" max="2" width="3.28125" style="0" customWidth="1"/>
    <col min="3" max="3" width="12.57421875" style="0" customWidth="1"/>
    <col min="5" max="5" width="64.421875" style="0" customWidth="1"/>
    <col min="6" max="6" width="3.00390625" style="0" customWidth="1"/>
    <col min="7" max="7" width="1.421875" style="0" customWidth="1"/>
    <col min="8" max="8" width="17.00390625" style="0" hidden="1" customWidth="1"/>
  </cols>
  <sheetData>
    <row r="1" spans="1:5" ht="15" customHeight="1">
      <c r="A1" s="776" t="s">
        <v>323</v>
      </c>
      <c r="B1" s="776"/>
      <c r="C1" s="776"/>
      <c r="D1" s="776"/>
      <c r="E1" s="776"/>
    </row>
    <row r="2" spans="1:5" ht="15" customHeight="1">
      <c r="A2" s="776" t="s">
        <v>324</v>
      </c>
      <c r="B2" s="776"/>
      <c r="C2" s="776"/>
      <c r="D2" s="776"/>
      <c r="E2" s="776"/>
    </row>
    <row r="3" spans="1:5" ht="15">
      <c r="A3" s="667" t="s">
        <v>494</v>
      </c>
      <c r="B3" s="667"/>
      <c r="C3" s="667"/>
      <c r="D3" s="667"/>
      <c r="E3" s="667"/>
    </row>
    <row r="4" spans="1:5" ht="15">
      <c r="A4" s="667" t="s">
        <v>322</v>
      </c>
      <c r="B4" s="667"/>
      <c r="C4" s="667"/>
      <c r="D4" s="667"/>
      <c r="E4" s="667"/>
    </row>
    <row r="5" spans="1:5" ht="15">
      <c r="A5" s="667" t="s">
        <v>206</v>
      </c>
      <c r="B5" s="667"/>
      <c r="C5" s="667"/>
      <c r="D5" s="667"/>
      <c r="E5" s="667"/>
    </row>
    <row r="6" ht="8.25" customHeight="1">
      <c r="E6" s="12"/>
    </row>
    <row r="7" spans="3:5" ht="15">
      <c r="C7" s="16" t="s">
        <v>495</v>
      </c>
      <c r="D7" s="16"/>
      <c r="E7" s="17"/>
    </row>
    <row r="8" ht="9" customHeight="1">
      <c r="E8" s="12"/>
    </row>
    <row r="9" spans="2:5" s="7" customFormat="1" ht="15.75">
      <c r="B9" s="15" t="s">
        <v>193</v>
      </c>
      <c r="C9" s="250" t="s">
        <v>194</v>
      </c>
      <c r="D9" s="251"/>
      <c r="E9" s="15" t="s">
        <v>199</v>
      </c>
    </row>
    <row r="10" spans="2:5" s="7" customFormat="1" ht="18.75" customHeight="1">
      <c r="B10" s="18"/>
      <c r="C10" s="775" t="s">
        <v>200</v>
      </c>
      <c r="D10" s="775"/>
      <c r="E10" s="775"/>
    </row>
    <row r="11" spans="2:5" s="7" customFormat="1" ht="6" customHeight="1">
      <c r="B11" s="19"/>
      <c r="C11" s="19"/>
      <c r="D11" s="19"/>
      <c r="E11" s="19"/>
    </row>
    <row r="12" spans="2:5" ht="15">
      <c r="B12" s="8">
        <v>1</v>
      </c>
      <c r="C12" s="244" t="s">
        <v>456</v>
      </c>
      <c r="D12" s="245"/>
      <c r="E12" s="9" t="s">
        <v>381</v>
      </c>
    </row>
    <row r="13" spans="2:5" ht="15">
      <c r="B13" s="8">
        <v>2</v>
      </c>
      <c r="C13" s="244" t="s">
        <v>477</v>
      </c>
      <c r="D13" s="245"/>
      <c r="E13" s="9" t="s">
        <v>0</v>
      </c>
    </row>
    <row r="14" spans="2:5" ht="15">
      <c r="B14" s="8">
        <v>3</v>
      </c>
      <c r="C14" s="244" t="s">
        <v>478</v>
      </c>
      <c r="D14" s="245"/>
      <c r="E14" s="9" t="s">
        <v>111</v>
      </c>
    </row>
    <row r="15" spans="2:5" ht="15">
      <c r="B15" s="8">
        <v>4</v>
      </c>
      <c r="C15" s="244" t="s">
        <v>479</v>
      </c>
      <c r="D15" s="245"/>
      <c r="E15" s="9" t="s">
        <v>453</v>
      </c>
    </row>
    <row r="16" spans="2:5" ht="15">
      <c r="B16" s="8">
        <v>5</v>
      </c>
      <c r="C16" s="244" t="s">
        <v>480</v>
      </c>
      <c r="D16" s="245"/>
      <c r="E16" s="9" t="s">
        <v>122</v>
      </c>
    </row>
    <row r="17" spans="2:5" ht="15">
      <c r="B17" s="8">
        <v>6</v>
      </c>
      <c r="C17" s="244" t="s">
        <v>481</v>
      </c>
      <c r="D17" s="245"/>
      <c r="E17" s="9" t="s">
        <v>195</v>
      </c>
    </row>
    <row r="18" spans="2:5" ht="15">
      <c r="B18" s="8">
        <v>7</v>
      </c>
      <c r="C18" s="244" t="s">
        <v>482</v>
      </c>
      <c r="D18" s="245"/>
      <c r="E18" s="9" t="s">
        <v>196</v>
      </c>
    </row>
    <row r="19" spans="2:5" ht="15">
      <c r="B19" s="8">
        <v>8</v>
      </c>
      <c r="C19" s="244" t="s">
        <v>483</v>
      </c>
      <c r="D19" s="245"/>
      <c r="E19" s="9" t="s">
        <v>130</v>
      </c>
    </row>
    <row r="20" spans="2:5" ht="15">
      <c r="B20" s="8">
        <v>9</v>
      </c>
      <c r="C20" s="244" t="s">
        <v>484</v>
      </c>
      <c r="D20" s="245"/>
      <c r="E20" s="9" t="s">
        <v>131</v>
      </c>
    </row>
    <row r="21" spans="2:5" s="7" customFormat="1" ht="21" customHeight="1">
      <c r="B21" s="18"/>
      <c r="C21" s="775" t="s">
        <v>201</v>
      </c>
      <c r="D21" s="775"/>
      <c r="E21" s="775"/>
    </row>
    <row r="22" spans="2:5" s="7" customFormat="1" ht="9" customHeight="1">
      <c r="B22" s="19"/>
      <c r="C22" s="19"/>
      <c r="D22" s="19"/>
      <c r="E22" s="19"/>
    </row>
    <row r="23" spans="2:5" ht="15">
      <c r="B23" s="8">
        <v>10</v>
      </c>
      <c r="C23" s="244" t="s">
        <v>485</v>
      </c>
      <c r="D23" s="245"/>
      <c r="E23" s="9" t="s">
        <v>151</v>
      </c>
    </row>
    <row r="24" spans="2:8" ht="15">
      <c r="B24" s="14">
        <v>11</v>
      </c>
      <c r="C24" s="244" t="s">
        <v>486</v>
      </c>
      <c r="D24" s="245"/>
      <c r="E24" s="10" t="s">
        <v>290</v>
      </c>
      <c r="H24" s="239" t="s">
        <v>360</v>
      </c>
    </row>
    <row r="25" spans="2:5" ht="13.5" customHeight="1">
      <c r="B25" s="14">
        <v>12</v>
      </c>
      <c r="C25" s="243" t="s">
        <v>487</v>
      </c>
      <c r="D25" s="248"/>
      <c r="E25" s="10" t="s">
        <v>156</v>
      </c>
    </row>
    <row r="26" spans="2:5" ht="13.5" customHeight="1">
      <c r="B26" s="13"/>
      <c r="C26" s="246"/>
      <c r="D26" s="247"/>
      <c r="E26" s="11" t="s">
        <v>376</v>
      </c>
    </row>
    <row r="27" spans="2:5" ht="15">
      <c r="B27" s="14">
        <v>13</v>
      </c>
      <c r="C27" s="243" t="s">
        <v>488</v>
      </c>
      <c r="D27" s="248"/>
      <c r="E27" s="10" t="s">
        <v>156</v>
      </c>
    </row>
    <row r="28" spans="2:5" ht="15">
      <c r="B28" s="13"/>
      <c r="C28" s="246"/>
      <c r="D28" s="247"/>
      <c r="E28" s="11" t="s">
        <v>170</v>
      </c>
    </row>
    <row r="29" spans="2:5" ht="15">
      <c r="B29" s="14">
        <v>14</v>
      </c>
      <c r="C29" s="243" t="s">
        <v>489</v>
      </c>
      <c r="D29" s="248"/>
      <c r="E29" s="10" t="s">
        <v>156</v>
      </c>
    </row>
    <row r="30" spans="2:5" ht="15">
      <c r="B30" s="13"/>
      <c r="C30" s="246"/>
      <c r="D30" s="249"/>
      <c r="E30" s="11" t="s">
        <v>377</v>
      </c>
    </row>
    <row r="31" spans="2:5" ht="15">
      <c r="B31" s="14">
        <v>15</v>
      </c>
      <c r="C31" s="243" t="s">
        <v>490</v>
      </c>
      <c r="D31" s="248"/>
      <c r="E31" s="10" t="s">
        <v>156</v>
      </c>
    </row>
    <row r="32" spans="2:5" ht="27.75" customHeight="1">
      <c r="B32" s="13"/>
      <c r="C32" s="246"/>
      <c r="D32" s="247"/>
      <c r="E32" s="261" t="s">
        <v>451</v>
      </c>
    </row>
    <row r="33" spans="2:8" ht="15">
      <c r="B33" s="13">
        <v>16</v>
      </c>
      <c r="C33" s="243" t="s">
        <v>491</v>
      </c>
      <c r="D33" s="248"/>
      <c r="E33" s="222" t="s">
        <v>291</v>
      </c>
      <c r="H33" s="239" t="s">
        <v>360</v>
      </c>
    </row>
    <row r="34" spans="2:5" ht="15">
      <c r="B34" s="8">
        <v>17</v>
      </c>
      <c r="C34" s="243" t="s">
        <v>464</v>
      </c>
      <c r="D34" s="245"/>
      <c r="E34" s="10" t="s">
        <v>197</v>
      </c>
    </row>
    <row r="35" spans="2:5" ht="15">
      <c r="B35" s="8">
        <v>18</v>
      </c>
      <c r="C35" s="244" t="s">
        <v>465</v>
      </c>
      <c r="D35" s="245"/>
      <c r="E35" s="9" t="s">
        <v>198</v>
      </c>
    </row>
    <row r="36" spans="2:5" ht="15">
      <c r="B36" s="8">
        <v>19</v>
      </c>
      <c r="C36" s="244" t="s">
        <v>466</v>
      </c>
      <c r="D36" s="245"/>
      <c r="E36" s="9" t="s">
        <v>311</v>
      </c>
    </row>
    <row r="37" spans="2:5" s="7" customFormat="1" ht="22.5" customHeight="1">
      <c r="B37" s="18"/>
      <c r="C37" s="775" t="s">
        <v>202</v>
      </c>
      <c r="D37" s="775"/>
      <c r="E37" s="775"/>
    </row>
    <row r="38" spans="2:5" s="7" customFormat="1" ht="9.75" customHeight="1">
      <c r="B38" s="19"/>
      <c r="C38" s="19"/>
      <c r="D38" s="19"/>
      <c r="E38" s="19"/>
    </row>
    <row r="39" spans="2:5" ht="45">
      <c r="B39" s="280">
        <v>20</v>
      </c>
      <c r="C39" s="281" t="s">
        <v>467</v>
      </c>
      <c r="D39" s="282"/>
      <c r="E39" s="279" t="s">
        <v>497</v>
      </c>
    </row>
    <row r="40" spans="2:5" ht="15">
      <c r="B40" s="8">
        <v>22</v>
      </c>
      <c r="C40" s="244" t="s">
        <v>492</v>
      </c>
      <c r="D40" s="245"/>
      <c r="E40" s="9" t="s">
        <v>370</v>
      </c>
    </row>
    <row r="41" spans="2:5" s="7" customFormat="1" ht="24" customHeight="1">
      <c r="B41" s="18"/>
      <c r="C41" s="775" t="s">
        <v>203</v>
      </c>
      <c r="D41" s="775"/>
      <c r="E41" s="775"/>
    </row>
    <row r="42" spans="2:5" s="7" customFormat="1" ht="15.75">
      <c r="B42" s="20"/>
      <c r="C42" s="25" t="s">
        <v>204</v>
      </c>
      <c r="D42" s="25"/>
      <c r="E42" s="21"/>
    </row>
    <row r="43" spans="3:4" ht="15">
      <c r="C43" s="22" t="s">
        <v>205</v>
      </c>
      <c r="D43" s="22"/>
    </row>
    <row r="44" spans="2:8" ht="15">
      <c r="B44" s="8">
        <v>21</v>
      </c>
      <c r="C44" s="243" t="s">
        <v>496</v>
      </c>
      <c r="D44" s="245"/>
      <c r="E44" s="10" t="s">
        <v>361</v>
      </c>
      <c r="H44" s="242" t="s">
        <v>360</v>
      </c>
    </row>
    <row r="45" spans="2:8" ht="15">
      <c r="B45" s="8">
        <v>22</v>
      </c>
      <c r="C45" s="244" t="s">
        <v>493</v>
      </c>
      <c r="D45" s="245"/>
      <c r="E45" s="9" t="s">
        <v>452</v>
      </c>
      <c r="H45" s="242" t="s">
        <v>360</v>
      </c>
    </row>
  </sheetData>
  <sheetProtection/>
  <mergeCells count="9">
    <mergeCell ref="C21:E21"/>
    <mergeCell ref="C37:E37"/>
    <mergeCell ref="C41:E41"/>
    <mergeCell ref="A1:E1"/>
    <mergeCell ref="A2:E2"/>
    <mergeCell ref="A3:E3"/>
    <mergeCell ref="A4:E4"/>
    <mergeCell ref="A5:E5"/>
    <mergeCell ref="C10:E10"/>
  </mergeCells>
  <printOptions/>
  <pageMargins left="0.5" right="0.22" top="0.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2.8515625" style="4" customWidth="1"/>
    <col min="2" max="2" width="63.8515625" style="4" customWidth="1"/>
    <col min="3" max="3" width="16.8515625" style="4" customWidth="1"/>
    <col min="4" max="4" width="18.7109375" style="4" customWidth="1"/>
    <col min="5" max="16384" width="11.421875" style="4" customWidth="1"/>
  </cols>
  <sheetData>
    <row r="1" spans="1:4" ht="15">
      <c r="A1" s="652" t="s">
        <v>168</v>
      </c>
      <c r="B1" s="652"/>
      <c r="C1" s="652"/>
      <c r="D1" s="652"/>
    </row>
    <row r="2" spans="1:4" ht="15">
      <c r="A2" s="650" t="s">
        <v>111</v>
      </c>
      <c r="B2" s="650"/>
      <c r="C2" s="650"/>
      <c r="D2" s="650"/>
    </row>
    <row r="3" spans="1:4" ht="15">
      <c r="A3" s="650" t="s">
        <v>656</v>
      </c>
      <c r="B3" s="650"/>
      <c r="C3" s="650"/>
      <c r="D3" s="650"/>
    </row>
    <row r="4" spans="1:4" ht="15">
      <c r="A4" s="650" t="s">
        <v>460</v>
      </c>
      <c r="B4" s="650"/>
      <c r="C4" s="650"/>
      <c r="D4" s="650"/>
    </row>
    <row r="5" spans="1:4" ht="15" thickBot="1">
      <c r="A5" s="666" t="s">
        <v>121</v>
      </c>
      <c r="B5" s="666"/>
      <c r="C5" s="666"/>
      <c r="D5" s="666"/>
    </row>
    <row r="6" spans="1:4" ht="14.25" customHeight="1">
      <c r="A6" s="86"/>
      <c r="B6" s="238" t="s">
        <v>113</v>
      </c>
      <c r="C6" s="335">
        <v>2015</v>
      </c>
      <c r="D6" s="336">
        <v>2014</v>
      </c>
    </row>
    <row r="7" spans="1:4" ht="11.25" customHeight="1">
      <c r="A7" s="327" t="s">
        <v>330</v>
      </c>
      <c r="B7" s="326"/>
      <c r="C7" s="337"/>
      <c r="D7" s="338"/>
    </row>
    <row r="8" spans="1:4" ht="12.75" customHeight="1">
      <c r="A8" s="263"/>
      <c r="B8" s="326" t="s">
        <v>123</v>
      </c>
      <c r="C8" s="339">
        <f>SUM(C9:C19)</f>
        <v>10069514.21</v>
      </c>
      <c r="D8" s="340">
        <f>SUM(D9:D19)</f>
        <v>49187189</v>
      </c>
    </row>
    <row r="9" spans="1:4" ht="12" customHeight="1">
      <c r="A9" s="263"/>
      <c r="B9" s="237" t="s">
        <v>3</v>
      </c>
      <c r="C9" s="341"/>
      <c r="D9" s="342"/>
    </row>
    <row r="10" spans="1:4" ht="12" customHeight="1">
      <c r="A10" s="263"/>
      <c r="B10" s="237" t="s">
        <v>4</v>
      </c>
      <c r="C10" s="341"/>
      <c r="D10" s="342"/>
    </row>
    <row r="11" spans="1:4" ht="12" customHeight="1">
      <c r="A11" s="263"/>
      <c r="B11" s="237" t="s">
        <v>331</v>
      </c>
      <c r="C11" s="341"/>
      <c r="D11" s="342"/>
    </row>
    <row r="12" spans="1:4" ht="12" customHeight="1">
      <c r="A12" s="263"/>
      <c r="B12" s="237" t="s">
        <v>6</v>
      </c>
      <c r="C12" s="341"/>
      <c r="D12" s="342"/>
    </row>
    <row r="13" spans="1:4" ht="12" customHeight="1">
      <c r="A13" s="263"/>
      <c r="B13" s="237" t="s">
        <v>332</v>
      </c>
      <c r="C13" s="341"/>
      <c r="D13" s="342"/>
    </row>
    <row r="14" spans="1:4" ht="15.75" customHeight="1">
      <c r="A14" s="263"/>
      <c r="B14" s="237" t="s">
        <v>7</v>
      </c>
      <c r="C14" s="341"/>
      <c r="D14" s="342"/>
    </row>
    <row r="15" spans="1:4" ht="16.5" customHeight="1">
      <c r="A15" s="263"/>
      <c r="B15" s="237" t="s">
        <v>8</v>
      </c>
      <c r="C15" s="341">
        <v>10069514.21</v>
      </c>
      <c r="D15" s="342">
        <v>49187189</v>
      </c>
    </row>
    <row r="16" spans="1:4" ht="17.25" customHeight="1">
      <c r="A16" s="263"/>
      <c r="B16" s="237" t="s">
        <v>9</v>
      </c>
      <c r="C16" s="341"/>
      <c r="D16" s="342"/>
    </row>
    <row r="17" spans="1:4" ht="12" customHeight="1">
      <c r="A17" s="263"/>
      <c r="B17" s="237" t="s">
        <v>11</v>
      </c>
      <c r="C17" s="341"/>
      <c r="D17" s="342"/>
    </row>
    <row r="18" spans="1:4" ht="12" customHeight="1">
      <c r="A18" s="263"/>
      <c r="B18" s="237" t="s">
        <v>333</v>
      </c>
      <c r="C18" s="341"/>
      <c r="D18" s="342"/>
    </row>
    <row r="19" spans="1:4" ht="12" customHeight="1">
      <c r="A19" s="263"/>
      <c r="B19" s="237" t="s">
        <v>334</v>
      </c>
      <c r="C19" s="341"/>
      <c r="D19" s="342"/>
    </row>
    <row r="20" spans="1:4" ht="13.5" customHeight="1">
      <c r="A20" s="263"/>
      <c r="B20" s="326" t="s">
        <v>124</v>
      </c>
      <c r="C20" s="339">
        <f>SUM(C21:C36)</f>
        <v>15644235.05</v>
      </c>
      <c r="D20" s="340">
        <f>SUM(D21:D36)</f>
        <v>64572778</v>
      </c>
    </row>
    <row r="21" spans="1:4" ht="11.25" customHeight="1">
      <c r="A21" s="263"/>
      <c r="B21" s="237" t="s">
        <v>22</v>
      </c>
      <c r="C21" s="341">
        <v>11773480.74</v>
      </c>
      <c r="D21" s="342">
        <v>49497203</v>
      </c>
    </row>
    <row r="22" spans="1:4" ht="11.25" customHeight="1">
      <c r="A22" s="263"/>
      <c r="B22" s="237" t="s">
        <v>23</v>
      </c>
      <c r="C22" s="341">
        <v>602367.14</v>
      </c>
      <c r="D22" s="342">
        <v>1003043</v>
      </c>
    </row>
    <row r="23" spans="1:4" ht="11.25" customHeight="1">
      <c r="A23" s="263"/>
      <c r="B23" s="237" t="s">
        <v>24</v>
      </c>
      <c r="C23" s="341">
        <v>3268387.17</v>
      </c>
      <c r="D23" s="342">
        <v>14072532</v>
      </c>
    </row>
    <row r="24" spans="1:4" ht="11.25" customHeight="1">
      <c r="A24" s="263"/>
      <c r="B24" s="237" t="s">
        <v>25</v>
      </c>
      <c r="C24" s="341">
        <v>0</v>
      </c>
      <c r="D24" s="342">
        <v>0</v>
      </c>
    </row>
    <row r="25" spans="1:4" ht="11.25" customHeight="1">
      <c r="A25" s="263"/>
      <c r="B25" s="237" t="s">
        <v>335</v>
      </c>
      <c r="C25" s="341">
        <v>0</v>
      </c>
      <c r="D25" s="342">
        <v>0</v>
      </c>
    </row>
    <row r="26" spans="1:4" ht="11.25" customHeight="1">
      <c r="A26" s="263"/>
      <c r="B26" s="237" t="s">
        <v>336</v>
      </c>
      <c r="C26" s="341">
        <v>0</v>
      </c>
      <c r="D26" s="342">
        <v>0</v>
      </c>
    </row>
    <row r="27" spans="1:4" ht="11.25" customHeight="1">
      <c r="A27" s="263"/>
      <c r="B27" s="237" t="s">
        <v>28</v>
      </c>
      <c r="C27" s="341">
        <v>0</v>
      </c>
      <c r="D27" s="342">
        <v>0</v>
      </c>
    </row>
    <row r="28" spans="1:4" ht="11.25" customHeight="1">
      <c r="A28" s="263"/>
      <c r="B28" s="237" t="s">
        <v>29</v>
      </c>
      <c r="C28" s="341">
        <v>0</v>
      </c>
      <c r="D28" s="342">
        <v>0</v>
      </c>
    </row>
    <row r="29" spans="1:4" ht="11.25" customHeight="1">
      <c r="A29" s="263"/>
      <c r="B29" s="237" t="s">
        <v>30</v>
      </c>
      <c r="C29" s="341">
        <v>0</v>
      </c>
      <c r="D29" s="342">
        <v>0</v>
      </c>
    </row>
    <row r="30" spans="1:4" ht="11.25" customHeight="1">
      <c r="A30" s="263"/>
      <c r="B30" s="237" t="s">
        <v>31</v>
      </c>
      <c r="C30" s="341">
        <v>0</v>
      </c>
      <c r="D30" s="342">
        <v>0</v>
      </c>
    </row>
    <row r="31" spans="1:4" ht="11.25" customHeight="1">
      <c r="A31" s="263"/>
      <c r="B31" s="237" t="s">
        <v>32</v>
      </c>
      <c r="C31" s="341">
        <v>0</v>
      </c>
      <c r="D31" s="342">
        <v>0</v>
      </c>
    </row>
    <row r="32" spans="1:4" ht="11.25" customHeight="1">
      <c r="A32" s="263"/>
      <c r="B32" s="237" t="s">
        <v>33</v>
      </c>
      <c r="C32" s="341">
        <v>0</v>
      </c>
      <c r="D32" s="342">
        <v>0</v>
      </c>
    </row>
    <row r="33" spans="1:4" ht="11.25" customHeight="1">
      <c r="A33" s="263"/>
      <c r="B33" s="237" t="s">
        <v>337</v>
      </c>
      <c r="C33" s="341">
        <v>0</v>
      </c>
      <c r="D33" s="342">
        <v>0</v>
      </c>
    </row>
    <row r="34" spans="1:4" ht="11.25" customHeight="1">
      <c r="A34" s="263"/>
      <c r="B34" s="237" t="s">
        <v>36</v>
      </c>
      <c r="C34" s="341">
        <v>0</v>
      </c>
      <c r="D34" s="342">
        <v>0</v>
      </c>
    </row>
    <row r="35" spans="1:4" ht="11.25" customHeight="1">
      <c r="A35" s="263"/>
      <c r="B35" s="237" t="s">
        <v>37</v>
      </c>
      <c r="C35" s="341">
        <v>0</v>
      </c>
      <c r="D35" s="342">
        <v>0</v>
      </c>
    </row>
    <row r="36" spans="1:4" ht="11.25" customHeight="1">
      <c r="A36" s="263"/>
      <c r="B36" s="237" t="s">
        <v>338</v>
      </c>
      <c r="C36" s="341">
        <v>0</v>
      </c>
      <c r="D36" s="342">
        <v>0</v>
      </c>
    </row>
    <row r="37" spans="1:4" ht="12" customHeight="1">
      <c r="A37" s="328" t="s">
        <v>339</v>
      </c>
      <c r="B37" s="329"/>
      <c r="C37" s="343">
        <f>+C8-C20</f>
        <v>-5574720.84</v>
      </c>
      <c r="D37" s="344">
        <f>+D8-D20</f>
        <v>-15385589</v>
      </c>
    </row>
    <row r="38" spans="1:4" ht="4.5" customHeight="1">
      <c r="A38" s="330"/>
      <c r="B38" s="331"/>
      <c r="C38" s="345"/>
      <c r="D38" s="346"/>
    </row>
    <row r="39" spans="1:4" ht="11.25" customHeight="1">
      <c r="A39" s="327" t="s">
        <v>340</v>
      </c>
      <c r="B39" s="326"/>
      <c r="C39" s="337"/>
      <c r="D39" s="338"/>
    </row>
    <row r="40" spans="1:4" ht="10.5" customHeight="1">
      <c r="A40" s="263"/>
      <c r="B40" s="326" t="s">
        <v>123</v>
      </c>
      <c r="C40" s="339">
        <f>SUM(C41:C43)</f>
        <v>0</v>
      </c>
      <c r="D40" s="340">
        <f>SUM(D41:D43)</f>
        <v>0</v>
      </c>
    </row>
    <row r="41" spans="1:4" ht="10.5" customHeight="1">
      <c r="A41" s="263"/>
      <c r="B41" s="264" t="s">
        <v>82</v>
      </c>
      <c r="C41" s="341">
        <v>0</v>
      </c>
      <c r="D41" s="342">
        <v>0</v>
      </c>
    </row>
    <row r="42" spans="1:4" ht="10.5" customHeight="1">
      <c r="A42" s="263"/>
      <c r="B42" s="264" t="s">
        <v>85</v>
      </c>
      <c r="C42" s="341">
        <v>0</v>
      </c>
      <c r="D42" s="342">
        <v>0</v>
      </c>
    </row>
    <row r="43" spans="1:4" ht="10.5" customHeight="1">
      <c r="A43" s="263"/>
      <c r="B43" s="264" t="s">
        <v>341</v>
      </c>
      <c r="C43" s="341">
        <v>0</v>
      </c>
      <c r="D43" s="342">
        <v>0</v>
      </c>
    </row>
    <row r="44" spans="1:4" ht="10.5" customHeight="1">
      <c r="A44" s="263"/>
      <c r="B44" s="326" t="s">
        <v>124</v>
      </c>
      <c r="C44" s="339">
        <f>SUM(C45:C47)</f>
        <v>0</v>
      </c>
      <c r="D44" s="340">
        <f>SUM(D45:D47)</f>
        <v>0</v>
      </c>
    </row>
    <row r="45" spans="1:4" ht="10.5" customHeight="1">
      <c r="A45" s="263"/>
      <c r="B45" s="264" t="s">
        <v>82</v>
      </c>
      <c r="C45" s="341">
        <v>0</v>
      </c>
      <c r="D45" s="342">
        <v>0</v>
      </c>
    </row>
    <row r="46" spans="1:4" ht="10.5" customHeight="1">
      <c r="A46" s="263"/>
      <c r="B46" s="264" t="s">
        <v>85</v>
      </c>
      <c r="C46" s="341">
        <v>0</v>
      </c>
      <c r="D46" s="342">
        <v>0</v>
      </c>
    </row>
    <row r="47" spans="1:4" ht="10.5" customHeight="1">
      <c r="A47" s="263"/>
      <c r="B47" s="264" t="s">
        <v>342</v>
      </c>
      <c r="C47" s="341">
        <v>0</v>
      </c>
      <c r="D47" s="342">
        <v>0</v>
      </c>
    </row>
    <row r="48" spans="1:4" ht="12.75" customHeight="1">
      <c r="A48" s="328" t="s">
        <v>343</v>
      </c>
      <c r="B48" s="329"/>
      <c r="C48" s="339">
        <f>+C40-C44</f>
        <v>0</v>
      </c>
      <c r="D48" s="340">
        <f>+D40-D44</f>
        <v>0</v>
      </c>
    </row>
    <row r="49" spans="1:4" ht="4.5" customHeight="1">
      <c r="A49" s="330"/>
      <c r="B49" s="331"/>
      <c r="C49" s="347"/>
      <c r="D49" s="348"/>
    </row>
    <row r="50" spans="1:4" ht="9.75" customHeight="1">
      <c r="A50" s="327" t="s">
        <v>344</v>
      </c>
      <c r="B50" s="326"/>
      <c r="C50" s="339"/>
      <c r="D50" s="342"/>
    </row>
    <row r="51" spans="1:4" ht="11.25" customHeight="1">
      <c r="A51" s="263"/>
      <c r="B51" s="326" t="s">
        <v>123</v>
      </c>
      <c r="C51" s="339">
        <f>SUM(C52:C55)</f>
        <v>7434048.56</v>
      </c>
      <c r="D51" s="340">
        <f>SUM(D52:D55)</f>
        <v>54289176</v>
      </c>
    </row>
    <row r="52" spans="1:4" ht="11.25" customHeight="1">
      <c r="A52" s="263"/>
      <c r="B52" s="264" t="s">
        <v>197</v>
      </c>
      <c r="C52" s="341"/>
      <c r="D52" s="342"/>
    </row>
    <row r="53" spans="1:4" ht="11.25" customHeight="1">
      <c r="A53" s="263"/>
      <c r="B53" s="264" t="s">
        <v>345</v>
      </c>
      <c r="C53" s="341"/>
      <c r="D53" s="342"/>
    </row>
    <row r="54" spans="1:4" ht="11.25" customHeight="1">
      <c r="A54" s="263"/>
      <c r="B54" s="264" t="s">
        <v>346</v>
      </c>
      <c r="C54" s="341"/>
      <c r="D54" s="342"/>
    </row>
    <row r="55" spans="1:4" ht="11.25" customHeight="1">
      <c r="A55" s="263"/>
      <c r="B55" s="264" t="s">
        <v>347</v>
      </c>
      <c r="C55" s="341">
        <v>7434048.56</v>
      </c>
      <c r="D55" s="342">
        <v>54289176</v>
      </c>
    </row>
    <row r="56" spans="1:4" ht="11.25" customHeight="1">
      <c r="A56" s="263"/>
      <c r="B56" s="326" t="s">
        <v>124</v>
      </c>
      <c r="C56" s="339">
        <f>SUM(C57:C60)</f>
        <v>1850636.05</v>
      </c>
      <c r="D56" s="340">
        <f>SUM(D57:D60)</f>
        <v>39912028</v>
      </c>
    </row>
    <row r="57" spans="1:4" ht="11.25" customHeight="1">
      <c r="A57" s="263"/>
      <c r="B57" s="264" t="s">
        <v>348</v>
      </c>
      <c r="C57" s="341"/>
      <c r="D57" s="342"/>
    </row>
    <row r="58" spans="1:4" ht="11.25" customHeight="1">
      <c r="A58" s="263"/>
      <c r="B58" s="264" t="s">
        <v>345</v>
      </c>
      <c r="C58" s="341"/>
      <c r="D58" s="342"/>
    </row>
    <row r="59" spans="1:4" ht="11.25" customHeight="1">
      <c r="A59" s="263"/>
      <c r="B59" s="264" t="s">
        <v>346</v>
      </c>
      <c r="C59" s="341"/>
      <c r="D59" s="342"/>
    </row>
    <row r="60" spans="1:4" ht="11.25" customHeight="1">
      <c r="A60" s="263"/>
      <c r="B60" s="264" t="s">
        <v>349</v>
      </c>
      <c r="C60" s="341">
        <v>1850636.05</v>
      </c>
      <c r="D60" s="342">
        <v>39912028</v>
      </c>
    </row>
    <row r="61" spans="1:4" ht="13.5" customHeight="1">
      <c r="A61" s="328" t="s">
        <v>350</v>
      </c>
      <c r="B61" s="329"/>
      <c r="C61" s="505">
        <f>+C51-C56</f>
        <v>5583412.51</v>
      </c>
      <c r="D61" s="506">
        <f>+D51-D56</f>
        <v>14377148</v>
      </c>
    </row>
    <row r="62" spans="1:4" ht="3" customHeight="1">
      <c r="A62" s="330"/>
      <c r="B62" s="331"/>
      <c r="C62" s="507"/>
      <c r="D62" s="508"/>
    </row>
    <row r="63" spans="1:4" ht="11.25" customHeight="1">
      <c r="A63" s="662" t="s">
        <v>351</v>
      </c>
      <c r="B63" s="663"/>
      <c r="C63" s="505">
        <f>C37+C51-C56</f>
        <v>8691.669999999693</v>
      </c>
      <c r="D63" s="509">
        <f>D37+D51-D56</f>
        <v>-1008441</v>
      </c>
    </row>
    <row r="64" spans="1:4" ht="6" customHeight="1">
      <c r="A64" s="330"/>
      <c r="B64" s="331"/>
      <c r="C64" s="507"/>
      <c r="D64" s="508"/>
    </row>
    <row r="65" spans="1:4" ht="14.25">
      <c r="A65" s="328" t="s">
        <v>288</v>
      </c>
      <c r="B65" s="329"/>
      <c r="C65" s="510">
        <v>1211562.18</v>
      </c>
      <c r="D65" s="511">
        <v>2220101.22</v>
      </c>
    </row>
    <row r="66" spans="1:4" ht="15" customHeight="1" thickBot="1">
      <c r="A66" s="664" t="s">
        <v>289</v>
      </c>
      <c r="B66" s="665"/>
      <c r="C66" s="512">
        <v>1220253.85</v>
      </c>
      <c r="D66" s="513">
        <f>+D63+D65-98</f>
        <v>1211562.2200000002</v>
      </c>
    </row>
    <row r="71" spans="1:4" ht="14.25">
      <c r="A71" s="659" t="s">
        <v>666</v>
      </c>
      <c r="B71" s="659"/>
      <c r="C71" s="659" t="s">
        <v>667</v>
      </c>
      <c r="D71" s="659"/>
    </row>
    <row r="72" spans="1:4" ht="14.25">
      <c r="A72" s="660" t="s">
        <v>662</v>
      </c>
      <c r="B72" s="661"/>
      <c r="C72" s="660" t="s">
        <v>673</v>
      </c>
      <c r="D72" s="661"/>
    </row>
    <row r="73" spans="1:4" ht="14.25">
      <c r="A73" s="660" t="s">
        <v>672</v>
      </c>
      <c r="B73" s="660"/>
      <c r="C73" s="660" t="s">
        <v>676</v>
      </c>
      <c r="D73" s="660"/>
    </row>
  </sheetData>
  <sheetProtection/>
  <mergeCells count="13">
    <mergeCell ref="A63:B63"/>
    <mergeCell ref="A66:B66"/>
    <mergeCell ref="A1:D1"/>
    <mergeCell ref="A3:D3"/>
    <mergeCell ref="A2:D2"/>
    <mergeCell ref="A4:D4"/>
    <mergeCell ref="A5:D5"/>
    <mergeCell ref="A71:B71"/>
    <mergeCell ref="A72:B72"/>
    <mergeCell ref="A73:B73"/>
    <mergeCell ref="C71:D71"/>
    <mergeCell ref="C72:D72"/>
    <mergeCell ref="C73:D73"/>
  </mergeCells>
  <printOptions horizontalCentered="1"/>
  <pageMargins left="0.15748031496062992" right="0.15748031496062992" top="0.2755905511811024" bottom="0.31496062992125984" header="0.31496062992125984" footer="0.31496062992125984"/>
  <pageSetup fitToHeight="1" fitToWidth="1"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44" sqref="D44"/>
    </sheetView>
  </sheetViews>
  <sheetFormatPr defaultColWidth="11.421875" defaultRowHeight="15"/>
  <cols>
    <col min="1" max="1" width="50.57421875" style="0" customWidth="1"/>
    <col min="2" max="2" width="11.28125" style="0" bestFit="1" customWidth="1"/>
    <col min="3" max="3" width="12.421875" style="0" customWidth="1"/>
    <col min="4" max="4" width="13.28125" style="0" customWidth="1"/>
    <col min="5" max="5" width="10.28125" style="0" customWidth="1"/>
    <col min="6" max="6" width="11.140625" style="0" customWidth="1"/>
  </cols>
  <sheetData>
    <row r="1" spans="1:6" s="1" customFormat="1" ht="15">
      <c r="A1" s="652" t="s">
        <v>168</v>
      </c>
      <c r="B1" s="652"/>
      <c r="C1" s="652"/>
      <c r="D1" s="652"/>
      <c r="E1" s="652"/>
      <c r="F1" s="652"/>
    </row>
    <row r="2" spans="1:6" s="67" customFormat="1" ht="15.75">
      <c r="A2" s="650" t="s">
        <v>112</v>
      </c>
      <c r="B2" s="650"/>
      <c r="C2" s="650"/>
      <c r="D2" s="650"/>
      <c r="E2" s="650"/>
      <c r="F2" s="650"/>
    </row>
    <row r="3" spans="1:6" s="67" customFormat="1" ht="15.75">
      <c r="A3" s="650" t="s">
        <v>656</v>
      </c>
      <c r="B3" s="650"/>
      <c r="C3" s="650"/>
      <c r="D3" s="650"/>
      <c r="E3" s="39"/>
      <c r="F3" s="39"/>
    </row>
    <row r="4" spans="1:6" s="67" customFormat="1" ht="15.75">
      <c r="A4" s="650" t="s">
        <v>460</v>
      </c>
      <c r="B4" s="650"/>
      <c r="C4" s="650"/>
      <c r="D4" s="650"/>
      <c r="E4" s="650"/>
      <c r="F4" s="650"/>
    </row>
    <row r="5" spans="1:6" s="66" customFormat="1" ht="15.75" thickBot="1">
      <c r="A5" s="651" t="s">
        <v>121</v>
      </c>
      <c r="B5" s="651"/>
      <c r="C5" s="651"/>
      <c r="D5" s="651"/>
      <c r="E5" s="651"/>
      <c r="F5" s="651"/>
    </row>
    <row r="6" spans="1:6" s="5" customFormat="1" ht="72.75" thickBot="1">
      <c r="A6" s="88" t="s">
        <v>113</v>
      </c>
      <c r="B6" s="89" t="s">
        <v>114</v>
      </c>
      <c r="C6" s="89" t="s">
        <v>115</v>
      </c>
      <c r="D6" s="89" t="s">
        <v>116</v>
      </c>
      <c r="E6" s="89" t="s">
        <v>117</v>
      </c>
      <c r="F6" s="89" t="s">
        <v>118</v>
      </c>
    </row>
    <row r="7" spans="1:6" s="91" customFormat="1" ht="16.5" customHeight="1">
      <c r="A7" s="90"/>
      <c r="B7" s="354"/>
      <c r="C7" s="354"/>
      <c r="D7" s="354"/>
      <c r="E7" s="354"/>
      <c r="F7" s="356"/>
    </row>
    <row r="8" spans="1:6" s="93" customFormat="1" ht="16.5" customHeight="1">
      <c r="A8" s="92" t="s">
        <v>105</v>
      </c>
      <c r="B8" s="355"/>
      <c r="C8" s="355"/>
      <c r="D8" s="355"/>
      <c r="E8" s="355"/>
      <c r="F8" s="357"/>
    </row>
    <row r="9" spans="1:6" s="93" customFormat="1" ht="16.5" customHeight="1">
      <c r="A9" s="92"/>
      <c r="B9" s="355"/>
      <c r="C9" s="355"/>
      <c r="D9" s="355"/>
      <c r="E9" s="355"/>
      <c r="F9" s="357"/>
    </row>
    <row r="10" spans="1:6" s="93" customFormat="1" ht="16.5" customHeight="1">
      <c r="A10" s="92" t="s">
        <v>119</v>
      </c>
      <c r="B10" s="535">
        <v>58291126</v>
      </c>
      <c r="C10" s="536">
        <v>-47955566</v>
      </c>
      <c r="D10" s="536">
        <v>-18763209</v>
      </c>
      <c r="E10" s="536">
        <v>1331319</v>
      </c>
      <c r="F10" s="535">
        <f>SUM(B10:E10)</f>
        <v>-7096330</v>
      </c>
    </row>
    <row r="11" spans="1:6" s="93" customFormat="1" ht="16.5" customHeight="1">
      <c r="A11" s="94" t="s">
        <v>36</v>
      </c>
      <c r="B11" s="536">
        <v>24280000</v>
      </c>
      <c r="C11" s="536"/>
      <c r="D11" s="536"/>
      <c r="E11" s="536"/>
      <c r="F11" s="536">
        <f>SUM(B11:E11)</f>
        <v>24280000</v>
      </c>
    </row>
    <row r="12" spans="1:6" s="93" customFormat="1" ht="16.5" customHeight="1">
      <c r="A12" s="94" t="s">
        <v>97</v>
      </c>
      <c r="B12" s="536"/>
      <c r="C12" s="536"/>
      <c r="D12" s="536"/>
      <c r="E12" s="536"/>
      <c r="F12" s="536"/>
    </row>
    <row r="13" spans="1:6" s="93" customFormat="1" ht="16.5" customHeight="1">
      <c r="A13" s="94" t="s">
        <v>99</v>
      </c>
      <c r="B13" s="536"/>
      <c r="C13" s="536"/>
      <c r="D13" s="536"/>
      <c r="E13" s="536"/>
      <c r="F13" s="536"/>
    </row>
    <row r="14" spans="1:6" s="93" customFormat="1" ht="16.5" customHeight="1">
      <c r="A14" s="92"/>
      <c r="B14" s="536"/>
      <c r="C14" s="536"/>
      <c r="D14" s="536"/>
      <c r="E14" s="536"/>
      <c r="F14" s="536"/>
    </row>
    <row r="15" spans="1:6" s="93" customFormat="1" ht="24">
      <c r="A15" s="92" t="s">
        <v>120</v>
      </c>
      <c r="B15" s="536"/>
      <c r="C15" s="535">
        <f>SUM(C16:C18)</f>
        <v>-18763209</v>
      </c>
      <c r="D15" s="535">
        <f>SUM(D16:D18)</f>
        <v>24751894</v>
      </c>
      <c r="E15" s="535">
        <f>SUM(E16:E18)</f>
        <v>0</v>
      </c>
      <c r="F15" s="535">
        <f>SUM(C15:E15)</f>
        <v>5988685</v>
      </c>
    </row>
    <row r="16" spans="1:6" s="93" customFormat="1" ht="16.5" customHeight="1">
      <c r="A16" s="94" t="s">
        <v>54</v>
      </c>
      <c r="B16" s="536"/>
      <c r="C16" s="536">
        <v>0</v>
      </c>
      <c r="D16" s="536">
        <v>5988685</v>
      </c>
      <c r="E16" s="536"/>
      <c r="F16" s="535">
        <f>SUM(C16:E16)</f>
        <v>5988685</v>
      </c>
    </row>
    <row r="17" spans="1:6" s="93" customFormat="1" ht="16.5" customHeight="1">
      <c r="A17" s="94" t="s">
        <v>102</v>
      </c>
      <c r="B17" s="535"/>
      <c r="C17" s="536">
        <v>-18763209</v>
      </c>
      <c r="D17" s="536">
        <v>18763209</v>
      </c>
      <c r="E17" s="535"/>
      <c r="F17" s="535">
        <f>SUM(C17:E17)</f>
        <v>0</v>
      </c>
    </row>
    <row r="18" spans="1:6" s="93" customFormat="1" ht="16.5" customHeight="1">
      <c r="A18" s="94" t="s">
        <v>103</v>
      </c>
      <c r="B18" s="536"/>
      <c r="C18" s="536">
        <v>0</v>
      </c>
      <c r="D18" s="536"/>
      <c r="E18" s="536">
        <v>0</v>
      </c>
      <c r="F18" s="535">
        <f>SUM(C18:E18)</f>
        <v>0</v>
      </c>
    </row>
    <row r="19" spans="1:6" s="93" customFormat="1" ht="16.5" customHeight="1">
      <c r="A19" s="94" t="s">
        <v>104</v>
      </c>
      <c r="B19" s="536"/>
      <c r="C19" s="536"/>
      <c r="D19" s="536"/>
      <c r="E19" s="536"/>
      <c r="F19" s="536"/>
    </row>
    <row r="20" spans="1:6" s="93" customFormat="1" ht="16.5" customHeight="1">
      <c r="A20" s="92"/>
      <c r="B20" s="536"/>
      <c r="C20" s="536"/>
      <c r="D20" s="536"/>
      <c r="E20" s="536"/>
      <c r="F20" s="536"/>
    </row>
    <row r="21" spans="1:6" s="93" customFormat="1" ht="16.5" customHeight="1">
      <c r="A21" s="92" t="s">
        <v>658</v>
      </c>
      <c r="B21" s="535">
        <f>+B10+B11</f>
        <v>82571126</v>
      </c>
      <c r="C21" s="535">
        <f>+C10+C15</f>
        <v>-66718775</v>
      </c>
      <c r="D21" s="535">
        <f>+D10+D15</f>
        <v>5988685</v>
      </c>
      <c r="E21" s="535">
        <f>+E10+E15</f>
        <v>1331319</v>
      </c>
      <c r="F21" s="535">
        <f>SUM(B21:E21)-4</f>
        <v>23172351</v>
      </c>
    </row>
    <row r="22" spans="1:6" s="93" customFormat="1" ht="16.5" customHeight="1">
      <c r="A22" s="92"/>
      <c r="B22" s="536"/>
      <c r="C22" s="536"/>
      <c r="D22" s="536"/>
      <c r="E22" s="536"/>
      <c r="F22" s="536"/>
    </row>
    <row r="23" spans="1:6" s="93" customFormat="1" ht="24">
      <c r="A23" s="92" t="s">
        <v>659</v>
      </c>
      <c r="B23" s="535">
        <f>SUM(B24:B26)</f>
        <v>0</v>
      </c>
      <c r="C23" s="535">
        <f>SUM(C24:C26)</f>
        <v>0</v>
      </c>
      <c r="D23" s="535">
        <f>SUM(D24:D26)</f>
        <v>0</v>
      </c>
      <c r="E23" s="535">
        <f>SUM(E24:E26)</f>
        <v>0</v>
      </c>
      <c r="F23" s="535">
        <f>SUM(B23:E23)</f>
        <v>0</v>
      </c>
    </row>
    <row r="24" spans="1:6" s="93" customFormat="1" ht="16.5" customHeight="1">
      <c r="A24" s="94" t="s">
        <v>36</v>
      </c>
      <c r="B24" s="536">
        <v>0</v>
      </c>
      <c r="C24" s="536">
        <v>0</v>
      </c>
      <c r="D24" s="536">
        <v>0</v>
      </c>
      <c r="E24" s="536">
        <v>0</v>
      </c>
      <c r="F24" s="536">
        <f>SUM(B24:E24)</f>
        <v>0</v>
      </c>
    </row>
    <row r="25" spans="1:6" s="93" customFormat="1" ht="16.5" customHeight="1">
      <c r="A25" s="94" t="s">
        <v>97</v>
      </c>
      <c r="B25" s="536"/>
      <c r="C25" s="536"/>
      <c r="D25" s="536"/>
      <c r="E25" s="536"/>
      <c r="F25" s="536"/>
    </row>
    <row r="26" spans="1:6" s="93" customFormat="1" ht="16.5" customHeight="1">
      <c r="A26" s="94" t="s">
        <v>99</v>
      </c>
      <c r="B26" s="536"/>
      <c r="C26" s="536"/>
      <c r="D26" s="536"/>
      <c r="E26" s="536"/>
      <c r="F26" s="536"/>
    </row>
    <row r="27" spans="1:6" s="93" customFormat="1" ht="16.5" customHeight="1">
      <c r="A27" s="92"/>
      <c r="B27" s="536"/>
      <c r="C27" s="536"/>
      <c r="D27" s="536"/>
      <c r="E27" s="536"/>
      <c r="F27" s="536"/>
    </row>
    <row r="28" spans="1:6" s="93" customFormat="1" ht="24">
      <c r="A28" s="92" t="s">
        <v>120</v>
      </c>
      <c r="B28" s="535">
        <f>SUM(B29:B32)</f>
        <v>0</v>
      </c>
      <c r="C28" s="535">
        <f>SUM(C29:C32)</f>
        <v>5988681</v>
      </c>
      <c r="D28" s="535">
        <f>SUM(D29:D32)</f>
        <v>-7631847.37</v>
      </c>
      <c r="E28" s="535">
        <f>SUM(E29:E32)</f>
        <v>26968000</v>
      </c>
      <c r="F28" s="535">
        <f>SUM(B28:E28)</f>
        <v>25324833.63</v>
      </c>
    </row>
    <row r="29" spans="1:6" s="93" customFormat="1" ht="16.5" customHeight="1">
      <c r="A29" s="94" t="s">
        <v>54</v>
      </c>
      <c r="B29" s="536"/>
      <c r="C29" s="536"/>
      <c r="D29" s="536">
        <v>-1643166.37</v>
      </c>
      <c r="E29" s="536"/>
      <c r="F29" s="536">
        <f>SUM(B29:E29)</f>
        <v>-1643166.37</v>
      </c>
    </row>
    <row r="30" spans="1:6" s="93" customFormat="1" ht="16.5" customHeight="1">
      <c r="A30" s="94" t="s">
        <v>102</v>
      </c>
      <c r="B30" s="535"/>
      <c r="C30" s="536">
        <v>5988681</v>
      </c>
      <c r="D30" s="536">
        <v>-5988681</v>
      </c>
      <c r="E30" s="535"/>
      <c r="F30" s="536">
        <f>SUM(B30:E30)</f>
        <v>0</v>
      </c>
    </row>
    <row r="31" spans="1:6" s="93" customFormat="1" ht="16.5" customHeight="1">
      <c r="A31" s="94" t="s">
        <v>103</v>
      </c>
      <c r="B31" s="536"/>
      <c r="C31" s="536">
        <v>0</v>
      </c>
      <c r="D31" s="536"/>
      <c r="E31" s="536">
        <v>26968000</v>
      </c>
      <c r="F31" s="536">
        <f>SUM(B31:E31)</f>
        <v>26968000</v>
      </c>
    </row>
    <row r="32" spans="1:6" s="93" customFormat="1" ht="16.5" customHeight="1">
      <c r="A32" s="94" t="s">
        <v>104</v>
      </c>
      <c r="B32" s="536"/>
      <c r="C32" s="536"/>
      <c r="D32" s="536"/>
      <c r="E32" s="536"/>
      <c r="F32" s="536"/>
    </row>
    <row r="33" spans="1:6" s="93" customFormat="1" ht="16.5" customHeight="1">
      <c r="A33" s="92"/>
      <c r="B33" s="535"/>
      <c r="C33" s="535"/>
      <c r="D33" s="535"/>
      <c r="E33" s="535"/>
      <c r="F33" s="535"/>
    </row>
    <row r="34" spans="1:6" s="93" customFormat="1" ht="16.5" customHeight="1">
      <c r="A34" s="92" t="s">
        <v>657</v>
      </c>
      <c r="B34" s="535">
        <f>+B21+B23-B28</f>
        <v>82571126</v>
      </c>
      <c r="C34" s="535">
        <f>+C21+C28</f>
        <v>-60730094</v>
      </c>
      <c r="D34" s="535">
        <f>+D21+D28-4</f>
        <v>-1643166.37</v>
      </c>
      <c r="E34" s="535">
        <f>+E21+E28</f>
        <v>28299319</v>
      </c>
      <c r="F34" s="535">
        <f>SUM(B34:E34)-1</f>
        <v>48497183.629999995</v>
      </c>
    </row>
    <row r="35" spans="1:6" s="91" customFormat="1" ht="16.5" customHeight="1" thickBot="1">
      <c r="A35" s="95"/>
      <c r="B35" s="358"/>
      <c r="C35" s="358"/>
      <c r="D35" s="358"/>
      <c r="E35" s="358"/>
      <c r="F35" s="358"/>
    </row>
    <row r="40" spans="1:6" ht="15">
      <c r="A40" s="7" t="s">
        <v>669</v>
      </c>
      <c r="C40" s="648" t="s">
        <v>668</v>
      </c>
      <c r="D40" s="648"/>
      <c r="E40" s="648"/>
      <c r="F40" s="648"/>
    </row>
    <row r="41" spans="1:6" ht="15">
      <c r="A41" s="537" t="s">
        <v>662</v>
      </c>
      <c r="C41" s="667" t="s">
        <v>673</v>
      </c>
      <c r="D41" s="667"/>
      <c r="E41" s="667"/>
      <c r="F41" s="667"/>
    </row>
    <row r="42" spans="1:6" ht="15">
      <c r="A42" s="543" t="s">
        <v>672</v>
      </c>
      <c r="C42" s="667" t="s">
        <v>674</v>
      </c>
      <c r="D42" s="667"/>
      <c r="E42" s="667"/>
      <c r="F42" s="667"/>
    </row>
  </sheetData>
  <sheetProtection/>
  <mergeCells count="8">
    <mergeCell ref="C42:F42"/>
    <mergeCell ref="C41:F41"/>
    <mergeCell ref="C40:F40"/>
    <mergeCell ref="A4:F4"/>
    <mergeCell ref="A2:F2"/>
    <mergeCell ref="A1:F1"/>
    <mergeCell ref="A5:F5"/>
    <mergeCell ref="A3:D3"/>
  </mergeCells>
  <printOptions horizontalCentered="1"/>
  <pageMargins left="0.15748031496062992" right="0.15748031496062992" top="0.7480314960629921" bottom="0.7480314960629921" header="0.31496062992125984" footer="0.31496062992125984"/>
  <pageSetup fitToHeight="0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43">
      <selection activeCell="B31" sqref="B31"/>
    </sheetView>
  </sheetViews>
  <sheetFormatPr defaultColWidth="11.421875" defaultRowHeight="15"/>
  <cols>
    <col min="1" max="1" width="53.8515625" style="97" customWidth="1"/>
    <col min="2" max="3" width="17.00390625" style="97" customWidth="1"/>
    <col min="4" max="16384" width="11.421875" style="97" customWidth="1"/>
  </cols>
  <sheetData>
    <row r="1" spans="1:3" s="98" customFormat="1" ht="15">
      <c r="A1" s="652" t="s">
        <v>168</v>
      </c>
      <c r="B1" s="652"/>
      <c r="C1" s="652"/>
    </row>
    <row r="2" spans="1:3" s="67" customFormat="1" ht="15.75">
      <c r="A2" s="650" t="s">
        <v>122</v>
      </c>
      <c r="B2" s="650"/>
      <c r="C2" s="650"/>
    </row>
    <row r="3" spans="1:4" s="67" customFormat="1" ht="15.75">
      <c r="A3" s="650" t="s">
        <v>656</v>
      </c>
      <c r="B3" s="650"/>
      <c r="C3" s="650"/>
      <c r="D3" s="39"/>
    </row>
    <row r="4" spans="1:3" s="67" customFormat="1" ht="15.75">
      <c r="A4" s="650" t="s">
        <v>460</v>
      </c>
      <c r="B4" s="650"/>
      <c r="C4" s="650"/>
    </row>
    <row r="5" spans="1:3" s="66" customFormat="1" ht="15.75" thickBot="1">
      <c r="A5" s="666" t="s">
        <v>121</v>
      </c>
      <c r="B5" s="666"/>
      <c r="C5" s="666"/>
    </row>
    <row r="6" spans="1:3" s="99" customFormat="1" ht="15">
      <c r="A6" s="105"/>
      <c r="B6" s="106" t="s">
        <v>123</v>
      </c>
      <c r="C6" s="107" t="s">
        <v>124</v>
      </c>
    </row>
    <row r="7" spans="1:3" s="99" customFormat="1" ht="16.5">
      <c r="A7" s="100" t="s">
        <v>125</v>
      </c>
      <c r="B7" s="360">
        <f>+B8+B17</f>
        <v>1565466</v>
      </c>
      <c r="C7" s="383">
        <f>+C8+C17</f>
        <v>30522890.020000003</v>
      </c>
    </row>
    <row r="8" spans="1:3" s="99" customFormat="1" ht="14.25">
      <c r="A8" s="101" t="s">
        <v>58</v>
      </c>
      <c r="B8" s="366">
        <f>SUM(B9:B14)</f>
        <v>0</v>
      </c>
      <c r="C8" s="367">
        <f>SUM(C9:C14)+1</f>
        <v>2182721.39</v>
      </c>
    </row>
    <row r="9" spans="1:3" s="99" customFormat="1" ht="14.25">
      <c r="A9" s="102" t="s">
        <v>60</v>
      </c>
      <c r="B9" s="366">
        <v>0</v>
      </c>
      <c r="C9" s="382">
        <v>8692</v>
      </c>
    </row>
    <row r="10" spans="1:3" s="99" customFormat="1" ht="14.25">
      <c r="A10" s="102" t="s">
        <v>62</v>
      </c>
      <c r="B10" s="366">
        <v>0</v>
      </c>
      <c r="C10" s="382">
        <v>2091740</v>
      </c>
    </row>
    <row r="11" spans="1:3" s="99" customFormat="1" ht="14.25">
      <c r="A11" s="102" t="s">
        <v>64</v>
      </c>
      <c r="B11" s="366">
        <v>0</v>
      </c>
      <c r="C11" s="382">
        <v>82288.39</v>
      </c>
    </row>
    <row r="12" spans="1:3" s="99" customFormat="1" ht="14.25">
      <c r="A12" s="102" t="s">
        <v>126</v>
      </c>
      <c r="B12" s="366">
        <v>0</v>
      </c>
      <c r="C12" s="382">
        <v>0</v>
      </c>
    </row>
    <row r="13" spans="1:3" s="99" customFormat="1" ht="14.25">
      <c r="A13" s="102" t="s">
        <v>68</v>
      </c>
      <c r="B13" s="366">
        <v>0</v>
      </c>
      <c r="C13" s="382">
        <v>0</v>
      </c>
    </row>
    <row r="14" spans="1:3" s="99" customFormat="1" ht="14.25">
      <c r="A14" s="102" t="s">
        <v>70</v>
      </c>
      <c r="B14" s="366">
        <v>0</v>
      </c>
      <c r="C14" s="382">
        <v>0</v>
      </c>
    </row>
    <row r="15" spans="1:3" s="99" customFormat="1" ht="14.25">
      <c r="A15" s="102" t="s">
        <v>72</v>
      </c>
      <c r="B15" s="366"/>
      <c r="C15" s="367"/>
    </row>
    <row r="16" spans="1:3" s="99" customFormat="1" ht="5.25" customHeight="1">
      <c r="A16" s="100"/>
      <c r="B16" s="366"/>
      <c r="C16" s="367"/>
    </row>
    <row r="17" spans="1:3" s="99" customFormat="1" ht="14.25">
      <c r="A17" s="101" t="s">
        <v>75</v>
      </c>
      <c r="B17" s="368">
        <f>SUM(B18:B25)</f>
        <v>1565466</v>
      </c>
      <c r="C17" s="369">
        <f>SUM(C18:C25)</f>
        <v>28340168.630000003</v>
      </c>
    </row>
    <row r="18" spans="1:3" s="99" customFormat="1" ht="14.25">
      <c r="A18" s="102" t="s">
        <v>77</v>
      </c>
      <c r="B18" s="362" t="s">
        <v>169</v>
      </c>
      <c r="C18" s="363"/>
    </row>
    <row r="19" spans="1:3" s="99" customFormat="1" ht="14.25">
      <c r="A19" s="102" t="s">
        <v>79</v>
      </c>
      <c r="B19" s="362"/>
      <c r="C19" s="363"/>
    </row>
    <row r="20" spans="1:3" s="99" customFormat="1" ht="14.25">
      <c r="A20" s="102" t="s">
        <v>82</v>
      </c>
      <c r="B20" s="362"/>
      <c r="C20" s="370">
        <v>8451049.63</v>
      </c>
    </row>
    <row r="21" spans="1:3" s="99" customFormat="1" ht="14.25">
      <c r="A21" s="102" t="s">
        <v>85</v>
      </c>
      <c r="B21" s="362"/>
      <c r="C21" s="370">
        <v>19889119</v>
      </c>
    </row>
    <row r="22" spans="1:3" s="99" customFormat="1" ht="14.25">
      <c r="A22" s="102" t="s">
        <v>86</v>
      </c>
      <c r="B22" s="362"/>
      <c r="C22" s="363"/>
    </row>
    <row r="23" spans="1:3" s="99" customFormat="1" ht="14.25">
      <c r="A23" s="102" t="s">
        <v>88</v>
      </c>
      <c r="B23" s="533">
        <v>1456189</v>
      </c>
      <c r="C23" s="363"/>
    </row>
    <row r="24" spans="1:3" s="99" customFormat="1" ht="14.25">
      <c r="A24" s="102" t="s">
        <v>89</v>
      </c>
      <c r="B24" s="533">
        <v>109277</v>
      </c>
      <c r="C24" s="363"/>
    </row>
    <row r="25" spans="1:3" s="99" customFormat="1" ht="14.25">
      <c r="A25" s="102" t="s">
        <v>91</v>
      </c>
      <c r="B25" s="362"/>
      <c r="C25" s="363"/>
    </row>
    <row r="26" spans="1:3" s="99" customFormat="1" ht="14.25">
      <c r="A26" s="102" t="s">
        <v>93</v>
      </c>
      <c r="B26" s="362"/>
      <c r="C26" s="363"/>
    </row>
    <row r="27" spans="1:3" s="99" customFormat="1" ht="6.75" customHeight="1">
      <c r="A27" s="103"/>
      <c r="B27" s="362"/>
      <c r="C27" s="363"/>
    </row>
    <row r="28" spans="1:3" s="99" customFormat="1" ht="15">
      <c r="A28" s="100" t="s">
        <v>127</v>
      </c>
      <c r="B28" s="362"/>
      <c r="C28" s="363"/>
    </row>
    <row r="29" spans="1:3" s="99" customFormat="1" ht="14.25">
      <c r="A29" s="101" t="s">
        <v>59</v>
      </c>
      <c r="B29" s="366">
        <f>SUM(B30:B37)</f>
        <v>3682731</v>
      </c>
      <c r="C29" s="367">
        <f>SUM(C30:C37)</f>
        <v>0</v>
      </c>
    </row>
    <row r="30" spans="1:3" s="99" customFormat="1" ht="14.25">
      <c r="A30" s="102" t="s">
        <v>61</v>
      </c>
      <c r="B30" s="538">
        <v>3553004</v>
      </c>
      <c r="C30" s="333">
        <v>0</v>
      </c>
    </row>
    <row r="31" spans="1:3" s="99" customFormat="1" ht="14.25">
      <c r="A31" s="102" t="s">
        <v>63</v>
      </c>
      <c r="B31" s="538">
        <v>129727</v>
      </c>
      <c r="C31" s="334">
        <v>0</v>
      </c>
    </row>
    <row r="32" spans="1:3" s="99" customFormat="1" ht="14.25">
      <c r="A32" s="102" t="s">
        <v>65</v>
      </c>
      <c r="B32" s="332">
        <v>0</v>
      </c>
      <c r="C32" s="334">
        <v>0</v>
      </c>
    </row>
    <row r="33" spans="1:3" s="99" customFormat="1" ht="14.25">
      <c r="A33" s="102" t="s">
        <v>67</v>
      </c>
      <c r="B33" s="332">
        <v>0</v>
      </c>
      <c r="C33" s="334">
        <v>0</v>
      </c>
    </row>
    <row r="34" spans="1:3" s="99" customFormat="1" ht="14.25">
      <c r="A34" s="102" t="s">
        <v>69</v>
      </c>
      <c r="B34" s="332">
        <v>0</v>
      </c>
      <c r="C34" s="334">
        <v>0</v>
      </c>
    </row>
    <row r="35" spans="1:3" s="99" customFormat="1" ht="14.25">
      <c r="A35" s="102" t="s">
        <v>71</v>
      </c>
      <c r="B35" s="332">
        <v>0</v>
      </c>
      <c r="C35" s="334">
        <v>0</v>
      </c>
    </row>
    <row r="36" spans="1:3" s="99" customFormat="1" ht="14.25">
      <c r="A36" s="102" t="s">
        <v>73</v>
      </c>
      <c r="B36" s="332">
        <v>0</v>
      </c>
      <c r="C36" s="334">
        <v>0</v>
      </c>
    </row>
    <row r="37" spans="1:3" s="99" customFormat="1" ht="14.25">
      <c r="A37" s="102" t="s">
        <v>74</v>
      </c>
      <c r="B37" s="332">
        <v>0</v>
      </c>
      <c r="C37" s="334">
        <v>0</v>
      </c>
    </row>
    <row r="38" spans="1:3" s="99" customFormat="1" ht="6" customHeight="1">
      <c r="A38" s="100"/>
      <c r="B38" s="332"/>
      <c r="C38" s="334"/>
    </row>
    <row r="39" spans="1:3" s="99" customFormat="1" ht="14.25">
      <c r="A39" s="101" t="s">
        <v>76</v>
      </c>
      <c r="B39" s="332">
        <f>SUM(B40:B45)</f>
        <v>0</v>
      </c>
      <c r="C39" s="334">
        <f>SUM(C40:C45)</f>
        <v>50141</v>
      </c>
    </row>
    <row r="40" spans="1:3" s="99" customFormat="1" ht="14.25">
      <c r="A40" s="102" t="s">
        <v>78</v>
      </c>
      <c r="B40" s="332">
        <v>0</v>
      </c>
      <c r="C40" s="334">
        <v>0</v>
      </c>
    </row>
    <row r="41" spans="1:3" s="99" customFormat="1" ht="14.25">
      <c r="A41" s="102" t="s">
        <v>80</v>
      </c>
      <c r="B41" s="332">
        <v>0</v>
      </c>
      <c r="C41" s="333">
        <v>50141</v>
      </c>
    </row>
    <row r="42" spans="1:3" s="99" customFormat="1" ht="14.25">
      <c r="A42" s="102" t="s">
        <v>81</v>
      </c>
      <c r="B42" s="332">
        <v>0</v>
      </c>
      <c r="C42" s="334">
        <v>0</v>
      </c>
    </row>
    <row r="43" spans="1:3" s="99" customFormat="1" ht="14.25">
      <c r="A43" s="102" t="s">
        <v>83</v>
      </c>
      <c r="B43" s="332">
        <v>0</v>
      </c>
      <c r="C43" s="334">
        <v>0</v>
      </c>
    </row>
    <row r="44" spans="1:3" s="99" customFormat="1" ht="13.5" customHeight="1">
      <c r="A44" s="102" t="s">
        <v>84</v>
      </c>
      <c r="B44" s="332">
        <v>0</v>
      </c>
      <c r="C44" s="334">
        <v>0</v>
      </c>
    </row>
    <row r="45" spans="1:3" s="99" customFormat="1" ht="14.25">
      <c r="A45" s="102" t="s">
        <v>87</v>
      </c>
      <c r="B45" s="332">
        <v>0</v>
      </c>
      <c r="C45" s="334">
        <v>0</v>
      </c>
    </row>
    <row r="46" spans="1:3" s="99" customFormat="1" ht="14.25">
      <c r="A46" s="102"/>
      <c r="B46" s="332"/>
      <c r="C46" s="334"/>
    </row>
    <row r="47" spans="1:3" s="99" customFormat="1" ht="15">
      <c r="A47" s="100" t="s">
        <v>128</v>
      </c>
      <c r="B47" s="332">
        <f>+B49+B53+B60</f>
        <v>32956680.669999998</v>
      </c>
      <c r="C47" s="334">
        <f>+C49+C53+C60</f>
        <v>7631847</v>
      </c>
    </row>
    <row r="48" spans="1:3" s="99" customFormat="1" ht="14.25">
      <c r="A48" s="101" t="s">
        <v>95</v>
      </c>
      <c r="B48" s="533">
        <f>SUM(B49:B51)</f>
        <v>0</v>
      </c>
      <c r="C48" s="382">
        <f>SUM(C49:C51)</f>
        <v>0</v>
      </c>
    </row>
    <row r="49" spans="1:3" s="99" customFormat="1" ht="14.25">
      <c r="A49" s="102" t="s">
        <v>36</v>
      </c>
      <c r="B49" s="375">
        <v>0</v>
      </c>
      <c r="C49" s="376">
        <v>0</v>
      </c>
    </row>
    <row r="50" spans="1:3" s="99" customFormat="1" ht="14.25">
      <c r="A50" s="102" t="s">
        <v>97</v>
      </c>
      <c r="B50" s="375"/>
      <c r="C50" s="376"/>
    </row>
    <row r="51" spans="1:3" s="99" customFormat="1" ht="14.25">
      <c r="A51" s="102" t="s">
        <v>99</v>
      </c>
      <c r="B51" s="361"/>
      <c r="C51" s="365"/>
    </row>
    <row r="52" spans="1:3" s="99" customFormat="1" ht="6" customHeight="1">
      <c r="A52" s="101"/>
      <c r="B52" s="380"/>
      <c r="C52" s="364"/>
    </row>
    <row r="53" spans="1:3" s="99" customFormat="1" ht="15.75" customHeight="1">
      <c r="A53" s="101" t="s">
        <v>100</v>
      </c>
      <c r="B53" s="366">
        <f>SUM(B54:B58)</f>
        <v>32956680.669999998</v>
      </c>
      <c r="C53" s="367">
        <f>SUM(C54:C58)</f>
        <v>7631847</v>
      </c>
    </row>
    <row r="54" spans="1:3" s="99" customFormat="1" ht="14.25">
      <c r="A54" s="102" t="s">
        <v>101</v>
      </c>
      <c r="B54" s="371">
        <v>0</v>
      </c>
      <c r="C54" s="377">
        <v>7631847</v>
      </c>
    </row>
    <row r="55" spans="1:3" s="99" customFormat="1" ht="14.25">
      <c r="A55" s="102" t="s">
        <v>102</v>
      </c>
      <c r="B55" s="371">
        <v>5988680.79</v>
      </c>
      <c r="C55" s="377">
        <v>0</v>
      </c>
    </row>
    <row r="56" spans="1:3" s="99" customFormat="1" ht="14.25">
      <c r="A56" s="102" t="s">
        <v>103</v>
      </c>
      <c r="B56" s="371">
        <v>26967999.88</v>
      </c>
      <c r="C56" s="377">
        <v>0</v>
      </c>
    </row>
    <row r="57" spans="1:3" s="99" customFormat="1" ht="14.25">
      <c r="A57" s="102" t="s">
        <v>104</v>
      </c>
      <c r="B57" s="372"/>
      <c r="C57" s="374"/>
    </row>
    <row r="58" spans="1:3" s="99" customFormat="1" ht="14.25">
      <c r="A58" s="102" t="s">
        <v>105</v>
      </c>
      <c r="B58" s="371"/>
      <c r="C58" s="378"/>
    </row>
    <row r="59" spans="1:3" s="99" customFormat="1" ht="7.5" customHeight="1">
      <c r="A59" s="101"/>
      <c r="B59" s="366"/>
      <c r="C59" s="381"/>
    </row>
    <row r="60" spans="1:3" s="99" customFormat="1" ht="28.5">
      <c r="A60" s="101" t="s">
        <v>129</v>
      </c>
      <c r="B60" s="366">
        <f>SUM(B61:B62)</f>
        <v>0</v>
      </c>
      <c r="C60" s="367">
        <f>SUM(C61:C62)</f>
        <v>0</v>
      </c>
    </row>
    <row r="61" spans="1:3" s="99" customFormat="1" ht="14.25">
      <c r="A61" s="102" t="s">
        <v>107</v>
      </c>
      <c r="B61" s="371">
        <v>0</v>
      </c>
      <c r="C61" s="377">
        <v>0</v>
      </c>
    </row>
    <row r="62" spans="1:3" s="99" customFormat="1" ht="15" thickBot="1">
      <c r="A62" s="104" t="s">
        <v>108</v>
      </c>
      <c r="B62" s="373">
        <v>0</v>
      </c>
      <c r="C62" s="379">
        <v>0</v>
      </c>
    </row>
    <row r="63" ht="15">
      <c r="B63" s="359"/>
    </row>
    <row r="64" spans="2:5" ht="15">
      <c r="B64" s="546" t="s">
        <v>169</v>
      </c>
      <c r="C64" s="546" t="s">
        <v>169</v>
      </c>
      <c r="E64" s="546" t="s">
        <v>169</v>
      </c>
    </row>
    <row r="67" spans="1:3" ht="15">
      <c r="A67" s="7" t="s">
        <v>667</v>
      </c>
      <c r="B67" s="648" t="s">
        <v>666</v>
      </c>
      <c r="C67" s="648"/>
    </row>
    <row r="68" spans="1:3" ht="15">
      <c r="A68" s="539" t="s">
        <v>662</v>
      </c>
      <c r="B68" s="668" t="s">
        <v>673</v>
      </c>
      <c r="C68" s="668"/>
    </row>
    <row r="69" spans="1:3" ht="15">
      <c r="A69" s="544" t="s">
        <v>672</v>
      </c>
      <c r="B69" s="668" t="s">
        <v>674</v>
      </c>
      <c r="C69" s="668"/>
    </row>
  </sheetData>
  <sheetProtection/>
  <mergeCells count="8">
    <mergeCell ref="B68:C68"/>
    <mergeCell ref="B69:C69"/>
    <mergeCell ref="A3:C3"/>
    <mergeCell ref="A5:C5"/>
    <mergeCell ref="A1:C1"/>
    <mergeCell ref="A2:C2"/>
    <mergeCell ref="A4:C4"/>
    <mergeCell ref="B67:C67"/>
  </mergeCells>
  <printOptions horizontalCentered="1" verticalCentered="1"/>
  <pageMargins left="0" right="0" top="0" bottom="0" header="0" footer="0"/>
  <pageSetup fitToHeight="1" fitToWidth="1" horizontalDpi="600" verticalDpi="600" orientation="portrait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K25" sqref="K25"/>
    </sheetView>
  </sheetViews>
  <sheetFormatPr defaultColWidth="11.421875" defaultRowHeight="15"/>
  <cols>
    <col min="1" max="1" width="18.8515625" style="0" customWidth="1"/>
    <col min="9" max="9" width="14.28125" style="0" customWidth="1"/>
  </cols>
  <sheetData>
    <row r="1" spans="1:9" ht="15">
      <c r="A1" s="652" t="s">
        <v>168</v>
      </c>
      <c r="B1" s="652"/>
      <c r="C1" s="652"/>
      <c r="D1" s="652"/>
      <c r="E1" s="652"/>
      <c r="F1" s="652"/>
      <c r="G1" s="652"/>
      <c r="H1" s="652"/>
      <c r="I1" s="652"/>
    </row>
    <row r="2" spans="1:9" ht="15">
      <c r="A2" s="650" t="s">
        <v>195</v>
      </c>
      <c r="B2" s="650"/>
      <c r="C2" s="650"/>
      <c r="D2" s="650"/>
      <c r="E2" s="650"/>
      <c r="F2" s="650"/>
      <c r="G2" s="650"/>
      <c r="H2" s="650"/>
      <c r="I2" s="650"/>
    </row>
    <row r="3" spans="1:9" ht="15">
      <c r="A3" s="650" t="s">
        <v>656</v>
      </c>
      <c r="B3" s="650"/>
      <c r="C3" s="650"/>
      <c r="D3" s="650"/>
      <c r="E3" s="650"/>
      <c r="F3" s="650"/>
      <c r="G3" s="650"/>
      <c r="H3" s="650"/>
      <c r="I3" s="650"/>
    </row>
    <row r="4" spans="1:9" ht="15">
      <c r="A4" s="650" t="s">
        <v>460</v>
      </c>
      <c r="B4" s="650"/>
      <c r="C4" s="650"/>
      <c r="D4" s="650"/>
      <c r="E4" s="650"/>
      <c r="F4" s="650"/>
      <c r="G4" s="650"/>
      <c r="H4" s="650"/>
      <c r="I4" s="650"/>
    </row>
    <row r="5" spans="1:9" ht="18" customHeight="1" thickBot="1">
      <c r="A5" s="666" t="s">
        <v>121</v>
      </c>
      <c r="B5" s="666"/>
      <c r="C5" s="666"/>
      <c r="D5" s="666"/>
      <c r="E5" s="666"/>
      <c r="F5" s="666"/>
      <c r="G5" s="666"/>
      <c r="H5" s="666"/>
      <c r="I5" s="666"/>
    </row>
    <row r="6" spans="1:9" ht="15">
      <c r="A6" s="235"/>
      <c r="B6" s="223"/>
      <c r="C6" s="223"/>
      <c r="D6" s="223"/>
      <c r="E6" s="223"/>
      <c r="F6" s="223"/>
      <c r="G6" s="223"/>
      <c r="H6" s="223"/>
      <c r="I6" s="224"/>
    </row>
    <row r="7" spans="1:9" ht="15">
      <c r="A7" s="225"/>
      <c r="B7" s="226"/>
      <c r="C7" s="226"/>
      <c r="D7" s="226"/>
      <c r="E7" s="226"/>
      <c r="F7" s="226"/>
      <c r="G7" s="226"/>
      <c r="H7" s="226"/>
      <c r="I7" s="227"/>
    </row>
    <row r="8" spans="1:9" ht="15">
      <c r="A8" s="228" t="s">
        <v>329</v>
      </c>
      <c r="B8" s="384"/>
      <c r="C8" s="226"/>
      <c r="D8" s="226"/>
      <c r="E8" s="226"/>
      <c r="F8" s="226"/>
      <c r="G8" s="226"/>
      <c r="H8" s="226"/>
      <c r="I8" s="227"/>
    </row>
    <row r="9" spans="1:9" ht="15">
      <c r="A9" s="228"/>
      <c r="B9" s="385"/>
      <c r="C9" s="226"/>
      <c r="D9" s="226"/>
      <c r="E9" s="226"/>
      <c r="F9" s="226"/>
      <c r="G9" s="226"/>
      <c r="H9" s="226"/>
      <c r="I9" s="227"/>
    </row>
    <row r="10" spans="1:9" ht="15">
      <c r="A10" s="228"/>
      <c r="B10" s="226"/>
      <c r="C10" s="226"/>
      <c r="D10" s="226"/>
      <c r="E10" s="226"/>
      <c r="F10" s="226"/>
      <c r="G10" s="226"/>
      <c r="H10" s="226"/>
      <c r="I10" s="227"/>
    </row>
    <row r="11" spans="1:9" ht="15">
      <c r="A11" s="228"/>
      <c r="B11" s="226"/>
      <c r="C11" s="226"/>
      <c r="D11" s="226"/>
      <c r="E11" s="226"/>
      <c r="F11" s="226"/>
      <c r="G11" s="226"/>
      <c r="H11" s="226"/>
      <c r="I11" s="227"/>
    </row>
    <row r="12" spans="1:9" ht="15">
      <c r="A12" s="228"/>
      <c r="B12" s="226"/>
      <c r="C12" s="226"/>
      <c r="D12" s="226"/>
      <c r="E12" s="226"/>
      <c r="F12" s="226"/>
      <c r="G12" s="226"/>
      <c r="H12" s="226"/>
      <c r="I12" s="227"/>
    </row>
    <row r="13" spans="1:9" ht="15.75" customHeight="1">
      <c r="A13" s="225"/>
      <c r="B13" s="226"/>
      <c r="C13" s="233"/>
      <c r="D13" s="233"/>
      <c r="E13" s="233"/>
      <c r="F13" s="233"/>
      <c r="G13" s="233"/>
      <c r="H13" s="233"/>
      <c r="I13" s="227"/>
    </row>
    <row r="14" spans="1:9" ht="15" customHeight="1" thickBot="1">
      <c r="A14" s="229"/>
      <c r="B14" s="230"/>
      <c r="C14" s="234"/>
      <c r="D14" s="234"/>
      <c r="E14" s="234"/>
      <c r="F14" s="234"/>
      <c r="G14" s="234"/>
      <c r="H14" s="234"/>
      <c r="I14" s="231"/>
    </row>
    <row r="15" spans="1:9" ht="15" customHeight="1">
      <c r="A15" s="225"/>
      <c r="B15" s="226"/>
      <c r="C15" s="233"/>
      <c r="D15" s="233"/>
      <c r="E15" s="233"/>
      <c r="F15" s="233"/>
      <c r="G15" s="233"/>
      <c r="H15" s="233"/>
      <c r="I15" s="227"/>
    </row>
    <row r="16" spans="1:9" ht="15" customHeight="1">
      <c r="A16" s="225"/>
      <c r="B16" s="226"/>
      <c r="C16" s="233"/>
      <c r="D16" s="233"/>
      <c r="E16" s="233"/>
      <c r="F16" s="233"/>
      <c r="G16" s="233"/>
      <c r="H16" s="233"/>
      <c r="I16" s="227"/>
    </row>
    <row r="17" spans="1:9" ht="15" customHeight="1">
      <c r="A17" s="228" t="s">
        <v>328</v>
      </c>
      <c r="B17" s="226"/>
      <c r="C17" s="233"/>
      <c r="D17" s="233"/>
      <c r="E17" s="233"/>
      <c r="F17" s="233"/>
      <c r="G17" s="233"/>
      <c r="H17" s="233"/>
      <c r="I17" s="227"/>
    </row>
    <row r="18" spans="1:9" ht="15" customHeight="1">
      <c r="A18" s="228"/>
      <c r="B18" s="226"/>
      <c r="C18" s="233"/>
      <c r="D18" s="233"/>
      <c r="E18" s="233"/>
      <c r="F18" s="233"/>
      <c r="G18" s="233"/>
      <c r="H18" s="233"/>
      <c r="I18" s="227"/>
    </row>
    <row r="19" spans="1:9" ht="15" customHeight="1">
      <c r="A19" s="228"/>
      <c r="B19" s="226"/>
      <c r="C19" s="233"/>
      <c r="D19" s="233"/>
      <c r="E19" s="233"/>
      <c r="F19" s="233"/>
      <c r="G19" s="233"/>
      <c r="H19" s="233"/>
      <c r="I19" s="227"/>
    </row>
    <row r="20" spans="1:9" ht="15" customHeight="1">
      <c r="A20" s="228"/>
      <c r="B20" s="226"/>
      <c r="C20" s="233"/>
      <c r="D20" s="233"/>
      <c r="E20" s="233"/>
      <c r="F20" s="233"/>
      <c r="G20" s="233"/>
      <c r="H20" s="233"/>
      <c r="I20" s="227"/>
    </row>
    <row r="21" spans="1:9" ht="15" customHeight="1">
      <c r="A21" s="228"/>
      <c r="B21" s="226"/>
      <c r="C21" s="233"/>
      <c r="D21" s="233"/>
      <c r="E21" s="233"/>
      <c r="F21" s="233"/>
      <c r="G21" s="233"/>
      <c r="H21" s="233"/>
      <c r="I21" s="227"/>
    </row>
    <row r="22" spans="1:9" ht="15" customHeight="1">
      <c r="A22" s="228"/>
      <c r="B22" s="226"/>
      <c r="C22" s="233"/>
      <c r="D22" s="233"/>
      <c r="E22" s="233"/>
      <c r="F22" s="233"/>
      <c r="G22" s="233"/>
      <c r="H22" s="233"/>
      <c r="I22" s="227"/>
    </row>
    <row r="23" spans="1:9" ht="15" customHeight="1">
      <c r="A23" s="228"/>
      <c r="B23" s="226"/>
      <c r="C23" s="233"/>
      <c r="D23" s="233"/>
      <c r="E23" s="233"/>
      <c r="F23" s="233"/>
      <c r="G23" s="233"/>
      <c r="H23" s="233"/>
      <c r="I23" s="227"/>
    </row>
    <row r="24" spans="1:9" ht="15" customHeight="1">
      <c r="A24" s="228"/>
      <c r="B24" s="226"/>
      <c r="C24" s="233"/>
      <c r="D24" s="233"/>
      <c r="E24" s="233"/>
      <c r="F24" s="233"/>
      <c r="G24" s="233"/>
      <c r="H24" s="233"/>
      <c r="I24" s="227"/>
    </row>
    <row r="25" spans="1:9" ht="15" customHeight="1">
      <c r="A25" s="228"/>
      <c r="B25" s="226"/>
      <c r="C25" s="233"/>
      <c r="D25" s="233"/>
      <c r="E25" s="233"/>
      <c r="F25" s="233"/>
      <c r="G25" s="233"/>
      <c r="H25" s="233"/>
      <c r="I25" s="227"/>
    </row>
    <row r="26" spans="1:9" ht="15" customHeight="1">
      <c r="A26" s="228"/>
      <c r="B26" s="226"/>
      <c r="C26" s="233"/>
      <c r="D26" s="233"/>
      <c r="E26" s="233"/>
      <c r="F26" s="233"/>
      <c r="G26" s="233"/>
      <c r="H26" s="233"/>
      <c r="I26" s="227"/>
    </row>
    <row r="27" spans="1:9" ht="15" customHeight="1">
      <c r="A27" s="228"/>
      <c r="B27" s="226"/>
      <c r="C27" s="233"/>
      <c r="D27" s="233"/>
      <c r="E27" s="233"/>
      <c r="F27" s="233"/>
      <c r="G27" s="233"/>
      <c r="H27" s="233"/>
      <c r="I27" s="227"/>
    </row>
    <row r="28" spans="1:9" ht="15" customHeight="1">
      <c r="A28" s="228"/>
      <c r="B28" s="226"/>
      <c r="C28" s="233"/>
      <c r="D28" s="233"/>
      <c r="E28" s="233"/>
      <c r="F28" s="233"/>
      <c r="G28" s="233"/>
      <c r="H28" s="233"/>
      <c r="I28" s="227"/>
    </row>
    <row r="29" spans="1:9" ht="15" customHeight="1">
      <c r="A29" s="228"/>
      <c r="B29" s="226"/>
      <c r="C29" s="233"/>
      <c r="D29" s="233"/>
      <c r="E29" s="233"/>
      <c r="F29" s="233"/>
      <c r="G29" s="233"/>
      <c r="H29" s="233"/>
      <c r="I29" s="227"/>
    </row>
    <row r="30" spans="1:9" ht="15" customHeight="1">
      <c r="A30" s="228"/>
      <c r="B30" s="226"/>
      <c r="C30" s="233"/>
      <c r="D30" s="233"/>
      <c r="E30" s="233"/>
      <c r="F30" s="233"/>
      <c r="G30" s="233"/>
      <c r="H30" s="233"/>
      <c r="I30" s="227"/>
    </row>
    <row r="31" spans="1:9" ht="15" customHeight="1">
      <c r="A31" s="228"/>
      <c r="B31" s="226"/>
      <c r="C31" s="233"/>
      <c r="D31" s="233"/>
      <c r="E31" s="233"/>
      <c r="F31" s="233"/>
      <c r="G31" s="233"/>
      <c r="H31" s="233"/>
      <c r="I31" s="227"/>
    </row>
    <row r="32" spans="1:9" ht="15" customHeight="1">
      <c r="A32" s="228"/>
      <c r="B32" s="226"/>
      <c r="C32" s="233"/>
      <c r="D32" s="233"/>
      <c r="E32" s="233"/>
      <c r="F32" s="233"/>
      <c r="G32" s="233"/>
      <c r="H32" s="233"/>
      <c r="I32" s="227"/>
    </row>
    <row r="33" spans="1:9" ht="15" customHeight="1">
      <c r="A33" s="228"/>
      <c r="B33" s="226"/>
      <c r="C33" s="233"/>
      <c r="D33" s="233"/>
      <c r="E33" s="233"/>
      <c r="F33" s="233"/>
      <c r="G33" s="233"/>
      <c r="H33" s="233"/>
      <c r="I33" s="227"/>
    </row>
    <row r="34" spans="1:9" ht="15" customHeight="1">
      <c r="A34" s="228"/>
      <c r="B34" s="226"/>
      <c r="C34" s="233"/>
      <c r="D34" s="233"/>
      <c r="E34" s="233"/>
      <c r="F34" s="233"/>
      <c r="G34" s="233"/>
      <c r="H34" s="233"/>
      <c r="I34" s="227"/>
    </row>
    <row r="35" spans="1:9" ht="15" customHeight="1">
      <c r="A35" s="228"/>
      <c r="B35" s="226"/>
      <c r="C35" s="233"/>
      <c r="D35" s="233"/>
      <c r="E35" s="233"/>
      <c r="F35" s="233"/>
      <c r="G35" s="233"/>
      <c r="H35" s="233"/>
      <c r="I35" s="227"/>
    </row>
    <row r="36" spans="1:9" ht="15" customHeight="1">
      <c r="A36" s="228"/>
      <c r="B36" s="226"/>
      <c r="C36" s="233"/>
      <c r="D36" s="233"/>
      <c r="E36" s="233"/>
      <c r="F36" s="233"/>
      <c r="G36" s="233"/>
      <c r="H36" s="233"/>
      <c r="I36" s="227"/>
    </row>
    <row r="37" spans="1:9" ht="15" customHeight="1">
      <c r="A37" s="228"/>
      <c r="B37" s="226"/>
      <c r="C37" s="233"/>
      <c r="D37" s="233"/>
      <c r="E37" s="233"/>
      <c r="F37" s="233"/>
      <c r="G37" s="233"/>
      <c r="H37" s="233"/>
      <c r="I37" s="227"/>
    </row>
    <row r="38" spans="1:9" ht="15" customHeight="1">
      <c r="A38" s="228"/>
      <c r="B38" s="226"/>
      <c r="C38" s="233"/>
      <c r="D38" s="233"/>
      <c r="E38" s="233"/>
      <c r="F38" s="233"/>
      <c r="G38" s="233"/>
      <c r="H38" s="233"/>
      <c r="I38" s="227"/>
    </row>
    <row r="39" spans="1:9" ht="15" customHeight="1">
      <c r="A39" s="497"/>
      <c r="B39" s="226"/>
      <c r="C39" s="233"/>
      <c r="D39" s="233"/>
      <c r="E39" s="233"/>
      <c r="F39" s="233"/>
      <c r="G39" s="233"/>
      <c r="H39" s="233"/>
      <c r="I39" s="227"/>
    </row>
    <row r="40" spans="1:9" ht="15" customHeight="1">
      <c r="A40" s="497"/>
      <c r="B40" s="226"/>
      <c r="C40" s="233"/>
      <c r="D40" s="233"/>
      <c r="E40" s="233"/>
      <c r="F40" s="233"/>
      <c r="G40" s="233"/>
      <c r="H40" s="233"/>
      <c r="I40" s="227"/>
    </row>
    <row r="41" spans="1:9" ht="15" customHeight="1">
      <c r="A41" s="497"/>
      <c r="B41" s="226"/>
      <c r="C41" s="233"/>
      <c r="D41" s="233"/>
      <c r="E41" s="233"/>
      <c r="F41" s="233"/>
      <c r="G41" s="233"/>
      <c r="H41" s="233"/>
      <c r="I41" s="227"/>
    </row>
    <row r="42" spans="1:9" ht="15" customHeight="1">
      <c r="A42" s="497"/>
      <c r="B42" s="226"/>
      <c r="C42" s="233"/>
      <c r="D42" s="233"/>
      <c r="E42" s="233"/>
      <c r="F42" s="233"/>
      <c r="G42" s="233"/>
      <c r="H42" s="233"/>
      <c r="I42" s="227"/>
    </row>
    <row r="43" spans="1:9" ht="15" customHeight="1">
      <c r="A43" s="497"/>
      <c r="B43" s="226"/>
      <c r="C43" s="233"/>
      <c r="D43" s="233"/>
      <c r="E43" s="233"/>
      <c r="F43" s="233"/>
      <c r="G43" s="233"/>
      <c r="H43" s="233"/>
      <c r="I43" s="227"/>
    </row>
    <row r="44" spans="1:9" ht="15" customHeight="1">
      <c r="A44" s="497"/>
      <c r="B44" s="226"/>
      <c r="C44" s="233"/>
      <c r="D44" s="233"/>
      <c r="E44" s="233"/>
      <c r="F44" s="233"/>
      <c r="G44" s="233"/>
      <c r="H44" s="233"/>
      <c r="I44" s="227"/>
    </row>
    <row r="45" spans="1:9" ht="15" customHeight="1">
      <c r="A45" s="497"/>
      <c r="B45" s="226"/>
      <c r="C45" s="233"/>
      <c r="D45" s="233"/>
      <c r="E45" s="233"/>
      <c r="F45" s="233"/>
      <c r="G45" s="233"/>
      <c r="H45" s="233"/>
      <c r="I45" s="227"/>
    </row>
    <row r="46" spans="1:9" ht="15" customHeight="1">
      <c r="A46" s="497"/>
      <c r="B46" s="226"/>
      <c r="C46" s="233"/>
      <c r="D46" s="233"/>
      <c r="E46" s="233"/>
      <c r="F46" s="233"/>
      <c r="G46" s="233"/>
      <c r="H46" s="233"/>
      <c r="I46" s="227"/>
    </row>
    <row r="47" spans="1:9" ht="15" customHeight="1">
      <c r="A47" s="497"/>
      <c r="B47" s="226"/>
      <c r="C47" s="233"/>
      <c r="D47" s="233"/>
      <c r="E47" s="233"/>
      <c r="F47" s="233"/>
      <c r="G47" s="233"/>
      <c r="H47" s="233"/>
      <c r="I47" s="227"/>
    </row>
    <row r="48" spans="1:9" ht="15" customHeight="1">
      <c r="A48" s="497"/>
      <c r="B48" s="226"/>
      <c r="C48" s="233"/>
      <c r="D48" s="233"/>
      <c r="E48" s="233"/>
      <c r="F48" s="233"/>
      <c r="G48" s="233"/>
      <c r="H48" s="233"/>
      <c r="I48" s="227"/>
    </row>
    <row r="49" spans="1:9" ht="15" customHeight="1">
      <c r="A49" s="497"/>
      <c r="B49" s="226"/>
      <c r="C49" s="233"/>
      <c r="D49" s="233"/>
      <c r="E49" s="233"/>
      <c r="F49" s="233"/>
      <c r="G49" s="233"/>
      <c r="H49" s="233"/>
      <c r="I49" s="227"/>
    </row>
    <row r="50" spans="1:9" ht="15" customHeight="1">
      <c r="A50" s="498"/>
      <c r="B50" s="226"/>
      <c r="C50" s="233"/>
      <c r="D50" s="233"/>
      <c r="E50" s="233"/>
      <c r="F50" s="233"/>
      <c r="G50" s="233"/>
      <c r="H50" s="233"/>
      <c r="I50" s="227"/>
    </row>
    <row r="51" spans="1:9" ht="15.75" thickBot="1">
      <c r="A51" s="229"/>
      <c r="B51" s="230"/>
      <c r="C51" s="230"/>
      <c r="D51" s="230"/>
      <c r="E51" s="230"/>
      <c r="F51" s="230"/>
      <c r="G51" s="230"/>
      <c r="H51" s="230"/>
      <c r="I51" s="231"/>
    </row>
    <row r="52" spans="1:9" ht="15">
      <c r="A52" s="225"/>
      <c r="B52" s="226"/>
      <c r="C52" s="226"/>
      <c r="D52" s="226"/>
      <c r="E52" s="226"/>
      <c r="F52" s="226"/>
      <c r="G52" s="226"/>
      <c r="H52" s="226"/>
      <c r="I52" s="227"/>
    </row>
    <row r="53" spans="1:9" ht="15">
      <c r="A53" s="228" t="s">
        <v>327</v>
      </c>
      <c r="B53" s="226"/>
      <c r="C53" s="226"/>
      <c r="D53" s="226"/>
      <c r="E53" s="226"/>
      <c r="F53" s="226"/>
      <c r="G53" s="226"/>
      <c r="H53" s="226"/>
      <c r="I53" s="227"/>
    </row>
    <row r="54" spans="1:9" ht="15">
      <c r="A54" s="225"/>
      <c r="B54" s="226"/>
      <c r="C54" s="226"/>
      <c r="D54" s="226"/>
      <c r="E54" s="226"/>
      <c r="F54" s="226"/>
      <c r="G54" s="226"/>
      <c r="H54" s="226"/>
      <c r="I54" s="227"/>
    </row>
    <row r="55" spans="1:9" ht="15">
      <c r="A55" s="225"/>
      <c r="B55" s="226"/>
      <c r="C55" s="226"/>
      <c r="D55" s="226"/>
      <c r="E55" s="226"/>
      <c r="F55" s="226"/>
      <c r="G55" s="226"/>
      <c r="H55" s="226"/>
      <c r="I55" s="227"/>
    </row>
    <row r="56" spans="1:9" ht="15.75" thickBot="1">
      <c r="A56" s="229"/>
      <c r="B56" s="230"/>
      <c r="C56" s="230"/>
      <c r="D56" s="230"/>
      <c r="E56" s="230"/>
      <c r="F56" s="230"/>
      <c r="G56" s="230"/>
      <c r="H56" s="230"/>
      <c r="I56" s="231"/>
    </row>
    <row r="61" spans="1:9" ht="15">
      <c r="A61" s="648" t="s">
        <v>666</v>
      </c>
      <c r="B61" s="648"/>
      <c r="C61" s="648"/>
      <c r="D61" s="648"/>
      <c r="F61" s="648" t="s">
        <v>664</v>
      </c>
      <c r="G61" s="648"/>
      <c r="H61" s="648"/>
      <c r="I61" s="648"/>
    </row>
    <row r="62" spans="1:9" ht="15">
      <c r="A62" s="667" t="s">
        <v>662</v>
      </c>
      <c r="B62" s="667"/>
      <c r="C62" s="667"/>
      <c r="D62" s="667"/>
      <c r="E62" s="97"/>
      <c r="F62" s="667" t="s">
        <v>673</v>
      </c>
      <c r="G62" s="667"/>
      <c r="H62" s="667"/>
      <c r="I62" s="667"/>
    </row>
    <row r="63" spans="1:9" ht="15">
      <c r="A63" s="667" t="s">
        <v>672</v>
      </c>
      <c r="B63" s="667"/>
      <c r="C63" s="667"/>
      <c r="D63" s="667"/>
      <c r="F63" s="667" t="s">
        <v>674</v>
      </c>
      <c r="G63" s="667"/>
      <c r="H63" s="667"/>
      <c r="I63" s="667"/>
    </row>
  </sheetData>
  <sheetProtection/>
  <mergeCells count="11">
    <mergeCell ref="F61:I61"/>
    <mergeCell ref="F62:I62"/>
    <mergeCell ref="A62:D62"/>
    <mergeCell ref="A63:D63"/>
    <mergeCell ref="F63:I63"/>
    <mergeCell ref="A1:I1"/>
    <mergeCell ref="A3:I3"/>
    <mergeCell ref="A2:I2"/>
    <mergeCell ref="A4:I4"/>
    <mergeCell ref="A5:I5"/>
    <mergeCell ref="A61:D61"/>
  </mergeCells>
  <printOptions horizontalCentered="1"/>
  <pageMargins left="0" right="0" top="0" bottom="0" header="0" footer="0"/>
  <pageSetup fitToHeight="1" fitToWidth="1" horizontalDpi="600" verticalDpi="600" orientation="portrait" scale="82" r:id="rId5"/>
  <drawing r:id="rId4"/>
  <legacyDrawing r:id="rId3"/>
  <oleObjects>
    <oleObject progId="Word.Document.12" shapeId="54320137" r:id="rId1"/>
    <oleObject progId="Word.Document.12" shapeId="5432013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22">
      <selection activeCell="E38" sqref="E38"/>
    </sheetView>
  </sheetViews>
  <sheetFormatPr defaultColWidth="11.421875" defaultRowHeight="15"/>
  <cols>
    <col min="1" max="1" width="1.421875" style="87" customWidth="1"/>
    <col min="2" max="2" width="44.28125" style="87" bestFit="1" customWidth="1"/>
    <col min="3" max="7" width="12.7109375" style="87" customWidth="1"/>
    <col min="8" max="16384" width="11.421875" style="87" customWidth="1"/>
  </cols>
  <sheetData>
    <row r="1" spans="1:7" s="110" customFormat="1" ht="15">
      <c r="A1" s="671" t="s">
        <v>168</v>
      </c>
      <c r="B1" s="671"/>
      <c r="C1" s="671"/>
      <c r="D1" s="671"/>
      <c r="E1" s="671"/>
      <c r="F1" s="671"/>
      <c r="G1" s="671"/>
    </row>
    <row r="2" spans="1:7" s="111" customFormat="1" ht="15.75">
      <c r="A2" s="671" t="s">
        <v>130</v>
      </c>
      <c r="B2" s="671"/>
      <c r="C2" s="671"/>
      <c r="D2" s="671"/>
      <c r="E2" s="671"/>
      <c r="F2" s="671"/>
      <c r="G2" s="671"/>
    </row>
    <row r="3" spans="1:7" s="111" customFormat="1" ht="15.75">
      <c r="A3" s="671" t="s">
        <v>656</v>
      </c>
      <c r="B3" s="671"/>
      <c r="C3" s="671"/>
      <c r="D3" s="671"/>
      <c r="E3" s="671"/>
      <c r="F3" s="671"/>
      <c r="G3" s="671"/>
    </row>
    <row r="4" spans="1:7" s="111" customFormat="1" ht="15.75">
      <c r="A4" s="671" t="s">
        <v>460</v>
      </c>
      <c r="B4" s="671"/>
      <c r="C4" s="671"/>
      <c r="D4" s="671"/>
      <c r="E4" s="671"/>
      <c r="F4" s="671"/>
      <c r="G4" s="671"/>
    </row>
    <row r="5" spans="1:7" s="112" customFormat="1" ht="15.75" thickBot="1">
      <c r="A5" s="672" t="s">
        <v>121</v>
      </c>
      <c r="B5" s="672"/>
      <c r="C5" s="672"/>
      <c r="D5" s="672"/>
      <c r="E5" s="672"/>
      <c r="F5" s="672"/>
      <c r="G5" s="672"/>
    </row>
    <row r="6" spans="1:7" s="108" customFormat="1" ht="60.75" thickBot="1">
      <c r="A6" s="670" t="s">
        <v>113</v>
      </c>
      <c r="B6" s="670"/>
      <c r="C6" s="109" t="s">
        <v>213</v>
      </c>
      <c r="D6" s="109" t="s">
        <v>210</v>
      </c>
      <c r="E6" s="109" t="s">
        <v>211</v>
      </c>
      <c r="F6" s="109" t="s">
        <v>214</v>
      </c>
      <c r="G6" s="109" t="s">
        <v>212</v>
      </c>
    </row>
    <row r="7" spans="1:7" ht="19.5" customHeight="1">
      <c r="A7" s="113"/>
      <c r="B7" s="114"/>
      <c r="C7" s="115"/>
      <c r="D7" s="115"/>
      <c r="E7" s="115"/>
      <c r="F7" s="115"/>
      <c r="G7" s="115"/>
    </row>
    <row r="8" spans="1:7" ht="19.5" customHeight="1">
      <c r="A8" s="116" t="s">
        <v>56</v>
      </c>
      <c r="B8" s="117"/>
      <c r="C8" s="115"/>
      <c r="D8" s="115"/>
      <c r="E8" s="115"/>
      <c r="F8" s="115"/>
      <c r="G8" s="115"/>
    </row>
    <row r="9" spans="1:7" ht="19.5" customHeight="1">
      <c r="A9" s="118"/>
      <c r="B9" s="119"/>
      <c r="C9" s="115"/>
      <c r="D9" s="115"/>
      <c r="E9" s="115"/>
      <c r="F9" s="115"/>
      <c r="G9" s="115"/>
    </row>
    <row r="10" spans="1:8" ht="19.5" customHeight="1">
      <c r="A10" s="118"/>
      <c r="B10" s="119" t="s">
        <v>58</v>
      </c>
      <c r="C10" s="389">
        <f>SUM(C11:C17)</f>
        <v>18887780.06</v>
      </c>
      <c r="D10" s="389">
        <f>SUM(D11:D17)</f>
        <v>36880769.769999996</v>
      </c>
      <c r="E10" s="389">
        <f>SUM(E11:E17)</f>
        <v>34698049.65000002</v>
      </c>
      <c r="F10" s="389">
        <f>+C10+D10-E10</f>
        <v>21070500.179999977</v>
      </c>
      <c r="G10" s="389">
        <f>+F10-C10</f>
        <v>2182720.1199999787</v>
      </c>
      <c r="H10" s="388"/>
    </row>
    <row r="11" spans="1:8" ht="19.5" customHeight="1">
      <c r="A11" s="120"/>
      <c r="B11" s="121" t="s">
        <v>60</v>
      </c>
      <c r="C11" s="386">
        <v>1211562.18</v>
      </c>
      <c r="D11" s="386">
        <v>17503562.77</v>
      </c>
      <c r="E11" s="386">
        <v>17494871.100000013</v>
      </c>
      <c r="F11" s="389">
        <f aca="true" t="shared" si="0" ref="F11:F17">+C11+D11-E11</f>
        <v>1220253.8499999866</v>
      </c>
      <c r="G11" s="389">
        <f aca="true" t="shared" si="1" ref="G11:G17">+F11-C11</f>
        <v>8691.669999986654</v>
      </c>
      <c r="H11" s="388"/>
    </row>
    <row r="12" spans="1:8" ht="19.5" customHeight="1">
      <c r="A12" s="120"/>
      <c r="B12" s="121" t="s">
        <v>62</v>
      </c>
      <c r="C12" s="386">
        <v>17564126.689999998</v>
      </c>
      <c r="D12" s="386">
        <v>18288203.54999999</v>
      </c>
      <c r="E12" s="386">
        <v>16196463.490000002</v>
      </c>
      <c r="F12" s="389">
        <f t="shared" si="0"/>
        <v>19655866.749999985</v>
      </c>
      <c r="G12" s="389">
        <f t="shared" si="1"/>
        <v>2091740.0599999875</v>
      </c>
      <c r="H12" s="388"/>
    </row>
    <row r="13" spans="1:8" ht="19.5" customHeight="1">
      <c r="A13" s="120"/>
      <c r="B13" s="121" t="s">
        <v>64</v>
      </c>
      <c r="C13" s="386">
        <v>260819.5</v>
      </c>
      <c r="D13" s="386">
        <v>1089003.45</v>
      </c>
      <c r="E13" s="386">
        <v>1006715.06</v>
      </c>
      <c r="F13" s="389">
        <f t="shared" si="0"/>
        <v>343107.8899999999</v>
      </c>
      <c r="G13" s="389">
        <f t="shared" si="1"/>
        <v>82288.3899999999</v>
      </c>
      <c r="H13" s="388"/>
    </row>
    <row r="14" spans="1:8" ht="19.5" customHeight="1">
      <c r="A14" s="120"/>
      <c r="B14" s="121" t="s">
        <v>66</v>
      </c>
      <c r="C14" s="386">
        <v>0</v>
      </c>
      <c r="D14" s="386">
        <v>0</v>
      </c>
      <c r="E14" s="386">
        <v>0</v>
      </c>
      <c r="F14" s="389">
        <f t="shared" si="0"/>
        <v>0</v>
      </c>
      <c r="G14" s="389">
        <f t="shared" si="1"/>
        <v>0</v>
      </c>
      <c r="H14" s="388"/>
    </row>
    <row r="15" spans="1:8" ht="19.5" customHeight="1">
      <c r="A15" s="120"/>
      <c r="B15" s="121" t="s">
        <v>68</v>
      </c>
      <c r="C15" s="386">
        <v>0</v>
      </c>
      <c r="D15" s="386">
        <v>0</v>
      </c>
      <c r="E15" s="386">
        <v>0</v>
      </c>
      <c r="F15" s="389">
        <f t="shared" si="0"/>
        <v>0</v>
      </c>
      <c r="G15" s="389">
        <f t="shared" si="1"/>
        <v>0</v>
      </c>
      <c r="H15" s="388"/>
    </row>
    <row r="16" spans="1:8" ht="19.5" customHeight="1">
      <c r="A16" s="120"/>
      <c r="B16" s="121" t="s">
        <v>70</v>
      </c>
      <c r="C16" s="386">
        <v>-148728.31</v>
      </c>
      <c r="D16" s="386">
        <v>0</v>
      </c>
      <c r="E16" s="386">
        <v>0</v>
      </c>
      <c r="F16" s="389">
        <f t="shared" si="0"/>
        <v>-148728.31</v>
      </c>
      <c r="G16" s="389">
        <f t="shared" si="1"/>
        <v>0</v>
      </c>
      <c r="H16" s="388"/>
    </row>
    <row r="17" spans="1:8" ht="19.5" customHeight="1">
      <c r="A17" s="120"/>
      <c r="B17" s="121" t="s">
        <v>72</v>
      </c>
      <c r="C17" s="386">
        <v>0</v>
      </c>
      <c r="D17" s="386">
        <v>0</v>
      </c>
      <c r="E17" s="386">
        <v>0</v>
      </c>
      <c r="F17" s="389">
        <f t="shared" si="0"/>
        <v>0</v>
      </c>
      <c r="G17" s="389">
        <f t="shared" si="1"/>
        <v>0</v>
      </c>
      <c r="H17" s="388"/>
    </row>
    <row r="18" spans="1:8" ht="19.5" customHeight="1">
      <c r="A18" s="118"/>
      <c r="B18" s="119"/>
      <c r="C18" s="387"/>
      <c r="D18" s="386"/>
      <c r="E18" s="386"/>
      <c r="F18" s="386"/>
      <c r="G18" s="386"/>
      <c r="H18" s="388"/>
    </row>
    <row r="19" spans="1:8" ht="19.5" customHeight="1">
      <c r="A19" s="118"/>
      <c r="B19" s="119" t="s">
        <v>75</v>
      </c>
      <c r="C19" s="389">
        <f>SUM(C20:C28)</f>
        <v>20678564.27000001</v>
      </c>
      <c r="D19" s="389">
        <f>SUM(D20:D28)</f>
        <v>29307354.73999996</v>
      </c>
      <c r="E19" s="389">
        <f>SUM(E20:E28)</f>
        <v>2532651.7</v>
      </c>
      <c r="F19" s="389">
        <f>+C19+D19-E19</f>
        <v>47453267.30999997</v>
      </c>
      <c r="G19" s="389">
        <f>+F19-C19</f>
        <v>26774703.03999996</v>
      </c>
      <c r="H19" s="388"/>
    </row>
    <row r="20" spans="1:8" ht="19.5" customHeight="1">
      <c r="A20" s="120"/>
      <c r="B20" s="121" t="s">
        <v>77</v>
      </c>
      <c r="C20" s="386">
        <v>0</v>
      </c>
      <c r="D20" s="386">
        <v>0</v>
      </c>
      <c r="E20" s="386">
        <v>0</v>
      </c>
      <c r="F20" s="389">
        <f aca="true" t="shared" si="2" ref="F20:F28">+C20+D20-E20</f>
        <v>0</v>
      </c>
      <c r="G20" s="389">
        <f aca="true" t="shared" si="3" ref="G20:G28">+F20-C20</f>
        <v>0</v>
      </c>
      <c r="H20" s="388"/>
    </row>
    <row r="21" spans="1:8" ht="19.5" customHeight="1">
      <c r="A21" s="120"/>
      <c r="B21" s="121" t="s">
        <v>79</v>
      </c>
      <c r="C21" s="386">
        <v>0</v>
      </c>
      <c r="D21" s="386">
        <v>0</v>
      </c>
      <c r="E21" s="386">
        <v>0</v>
      </c>
      <c r="F21" s="389">
        <f t="shared" si="2"/>
        <v>0</v>
      </c>
      <c r="G21" s="389">
        <f t="shared" si="3"/>
        <v>0</v>
      </c>
      <c r="H21" s="388"/>
    </row>
    <row r="22" spans="1:8" ht="19.5" customHeight="1">
      <c r="A22" s="120"/>
      <c r="B22" s="121" t="s">
        <v>82</v>
      </c>
      <c r="C22" s="386">
        <v>12954541.08</v>
      </c>
      <c r="D22" s="386">
        <v>8451049.629999999</v>
      </c>
      <c r="E22" s="386">
        <v>0</v>
      </c>
      <c r="F22" s="389">
        <f t="shared" si="2"/>
        <v>21405590.71</v>
      </c>
      <c r="G22" s="389">
        <f t="shared" si="3"/>
        <v>8451049.63</v>
      </c>
      <c r="H22" s="388"/>
    </row>
    <row r="23" spans="1:8" ht="19.5" customHeight="1">
      <c r="A23" s="120"/>
      <c r="B23" s="121" t="s">
        <v>85</v>
      </c>
      <c r="C23" s="386">
        <v>18580536.13000001</v>
      </c>
      <c r="D23" s="386">
        <v>20353535.669999965</v>
      </c>
      <c r="E23" s="386">
        <v>464416.81000000006</v>
      </c>
      <c r="F23" s="389">
        <f t="shared" si="2"/>
        <v>38469654.98999997</v>
      </c>
      <c r="G23" s="389">
        <f t="shared" si="3"/>
        <v>19889118.859999962</v>
      </c>
      <c r="H23" s="388"/>
    </row>
    <row r="24" spans="1:8" ht="19.5" customHeight="1">
      <c r="A24" s="120"/>
      <c r="B24" s="121" t="s">
        <v>86</v>
      </c>
      <c r="C24" s="386">
        <v>121937.5</v>
      </c>
      <c r="D24" s="386">
        <v>0</v>
      </c>
      <c r="E24" s="386">
        <v>0</v>
      </c>
      <c r="F24" s="389">
        <f t="shared" si="2"/>
        <v>121937.5</v>
      </c>
      <c r="G24" s="389">
        <f t="shared" si="3"/>
        <v>0</v>
      </c>
      <c r="H24" s="388"/>
    </row>
    <row r="25" spans="1:8" ht="19.5" customHeight="1">
      <c r="A25" s="120"/>
      <c r="B25" s="121" t="s">
        <v>88</v>
      </c>
      <c r="C25" s="386">
        <v>-19509968.479999997</v>
      </c>
      <c r="D25" s="386">
        <v>464416.81</v>
      </c>
      <c r="E25" s="386">
        <v>1920605.43</v>
      </c>
      <c r="F25" s="389">
        <f t="shared" si="2"/>
        <v>-20966157.099999998</v>
      </c>
      <c r="G25" s="389">
        <f t="shared" si="3"/>
        <v>-1456188.620000001</v>
      </c>
      <c r="H25" s="388"/>
    </row>
    <row r="26" spans="1:8" ht="19.5" customHeight="1">
      <c r="A26" s="120"/>
      <c r="B26" s="121" t="s">
        <v>89</v>
      </c>
      <c r="C26" s="386">
        <v>8531518.040000001</v>
      </c>
      <c r="D26" s="386">
        <v>38352.630000000005</v>
      </c>
      <c r="E26" s="386">
        <v>147629.46</v>
      </c>
      <c r="F26" s="389">
        <f t="shared" si="2"/>
        <v>8422241.21</v>
      </c>
      <c r="G26" s="389">
        <f t="shared" si="3"/>
        <v>-109276.83000000007</v>
      </c>
      <c r="H26" s="388"/>
    </row>
    <row r="27" spans="1:8" ht="19.5" customHeight="1">
      <c r="A27" s="120"/>
      <c r="B27" s="121" t="s">
        <v>91</v>
      </c>
      <c r="C27" s="386">
        <v>0</v>
      </c>
      <c r="D27" s="386">
        <v>0</v>
      </c>
      <c r="E27" s="386">
        <v>0</v>
      </c>
      <c r="F27" s="389">
        <f t="shared" si="2"/>
        <v>0</v>
      </c>
      <c r="G27" s="389">
        <f t="shared" si="3"/>
        <v>0</v>
      </c>
      <c r="H27" s="388"/>
    </row>
    <row r="28" spans="1:8" ht="19.5" customHeight="1">
      <c r="A28" s="120"/>
      <c r="B28" s="121" t="s">
        <v>93</v>
      </c>
      <c r="C28" s="386">
        <v>0</v>
      </c>
      <c r="D28" s="386">
        <v>0</v>
      </c>
      <c r="E28" s="386">
        <v>0</v>
      </c>
      <c r="F28" s="389">
        <f t="shared" si="2"/>
        <v>0</v>
      </c>
      <c r="G28" s="389">
        <f t="shared" si="3"/>
        <v>0</v>
      </c>
      <c r="H28" s="388"/>
    </row>
    <row r="29" spans="1:8" s="394" customFormat="1" ht="19.5" customHeight="1" thickBot="1">
      <c r="A29" s="390"/>
      <c r="B29" s="391" t="s">
        <v>498</v>
      </c>
      <c r="C29" s="392">
        <f>+C10+C19</f>
        <v>39566344.33000001</v>
      </c>
      <c r="D29" s="392">
        <f>+D10+D19</f>
        <v>66188124.50999996</v>
      </c>
      <c r="E29" s="392">
        <f>+E10+E19</f>
        <v>37230701.350000024</v>
      </c>
      <c r="F29" s="392">
        <f>+F10+F19</f>
        <v>68523767.48999995</v>
      </c>
      <c r="G29" s="392">
        <f>+G10+G19</f>
        <v>28957423.15999994</v>
      </c>
      <c r="H29" s="393"/>
    </row>
    <row r="34" spans="2:7" ht="14.25">
      <c r="B34" s="172" t="s">
        <v>670</v>
      </c>
      <c r="D34" s="673" t="s">
        <v>669</v>
      </c>
      <c r="E34" s="673"/>
      <c r="F34" s="673"/>
      <c r="G34" s="673"/>
    </row>
    <row r="35" spans="2:7" ht="14.25">
      <c r="B35" s="540" t="s">
        <v>662</v>
      </c>
      <c r="D35" s="669" t="s">
        <v>673</v>
      </c>
      <c r="E35" s="669"/>
      <c r="F35" s="669"/>
      <c r="G35" s="669"/>
    </row>
    <row r="36" spans="2:7" ht="14.25">
      <c r="B36" s="545" t="s">
        <v>672</v>
      </c>
      <c r="D36" s="669" t="s">
        <v>674</v>
      </c>
      <c r="E36" s="669"/>
      <c r="F36" s="669"/>
      <c r="G36" s="669"/>
    </row>
  </sheetData>
  <sheetProtection/>
  <mergeCells count="9">
    <mergeCell ref="D35:G35"/>
    <mergeCell ref="D36:G36"/>
    <mergeCell ref="A6:B6"/>
    <mergeCell ref="A1:G1"/>
    <mergeCell ref="A3:G3"/>
    <mergeCell ref="A2:G2"/>
    <mergeCell ref="A4:G4"/>
    <mergeCell ref="A5:G5"/>
    <mergeCell ref="D34:G34"/>
  </mergeCells>
  <printOptions horizontalCentered="1"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30">
      <selection activeCell="B46" sqref="B46:G48"/>
    </sheetView>
  </sheetViews>
  <sheetFormatPr defaultColWidth="11.421875" defaultRowHeight="15"/>
  <cols>
    <col min="1" max="1" width="5.28125" style="4" customWidth="1"/>
    <col min="2" max="2" width="33.7109375" style="4" customWidth="1"/>
    <col min="3" max="3" width="17.00390625" style="4" customWidth="1"/>
    <col min="4" max="4" width="16.8515625" style="4" customWidth="1"/>
    <col min="5" max="5" width="11.421875" style="4" hidden="1" customWidth="1"/>
    <col min="6" max="6" width="17.00390625" style="4" customWidth="1"/>
    <col min="7" max="7" width="17.140625" style="4" customWidth="1"/>
    <col min="8" max="16384" width="11.421875" style="4" customWidth="1"/>
  </cols>
  <sheetData>
    <row r="1" spans="1:7" s="110" customFormat="1" ht="15">
      <c r="A1" s="671" t="s">
        <v>168</v>
      </c>
      <c r="B1" s="671"/>
      <c r="C1" s="671"/>
      <c r="D1" s="671"/>
      <c r="E1" s="671"/>
      <c r="F1" s="671"/>
      <c r="G1" s="671"/>
    </row>
    <row r="2" spans="1:7" s="111" customFormat="1" ht="15.75">
      <c r="A2" s="671" t="s">
        <v>131</v>
      </c>
      <c r="B2" s="671"/>
      <c r="C2" s="671"/>
      <c r="D2" s="671"/>
      <c r="E2" s="671"/>
      <c r="F2" s="671"/>
      <c r="G2" s="671"/>
    </row>
    <row r="3" spans="1:7" s="111" customFormat="1" ht="15.75">
      <c r="A3" s="671" t="s">
        <v>656</v>
      </c>
      <c r="B3" s="671"/>
      <c r="C3" s="671"/>
      <c r="D3" s="671"/>
      <c r="E3" s="671"/>
      <c r="F3" s="671"/>
      <c r="G3" s="671"/>
    </row>
    <row r="4" spans="1:7" s="111" customFormat="1" ht="15.75">
      <c r="A4" s="671" t="s">
        <v>460</v>
      </c>
      <c r="B4" s="671"/>
      <c r="C4" s="671"/>
      <c r="D4" s="671"/>
      <c r="E4" s="671"/>
      <c r="F4" s="671"/>
      <c r="G4" s="671"/>
    </row>
    <row r="5" spans="1:7" s="112" customFormat="1" ht="15.75" thickBot="1">
      <c r="A5" s="672" t="s">
        <v>121</v>
      </c>
      <c r="B5" s="672"/>
      <c r="C5" s="672"/>
      <c r="D5" s="672"/>
      <c r="E5" s="672"/>
      <c r="F5" s="672"/>
      <c r="G5" s="672"/>
    </row>
    <row r="6" spans="1:7" s="124" customFormat="1" ht="37.5" customHeight="1" thickBot="1">
      <c r="A6" s="700" t="s">
        <v>132</v>
      </c>
      <c r="B6" s="701"/>
      <c r="C6" s="529" t="s">
        <v>133</v>
      </c>
      <c r="D6" s="700" t="s">
        <v>134</v>
      </c>
      <c r="E6" s="702"/>
      <c r="F6" s="123" t="s">
        <v>135</v>
      </c>
      <c r="G6" s="529" t="s">
        <v>136</v>
      </c>
    </row>
    <row r="7" spans="1:7" ht="37.5" customHeight="1">
      <c r="A7" s="698"/>
      <c r="B7" s="699"/>
      <c r="C7" s="23"/>
      <c r="D7" s="23"/>
      <c r="E7" s="23"/>
      <c r="F7" s="24"/>
      <c r="G7" s="23"/>
    </row>
    <row r="8" spans="1:7" ht="14.25">
      <c r="A8" s="692" t="s">
        <v>137</v>
      </c>
      <c r="B8" s="693"/>
      <c r="C8" s="528"/>
      <c r="D8" s="528"/>
      <c r="E8" s="692"/>
      <c r="F8" s="693"/>
      <c r="G8" s="528"/>
    </row>
    <row r="9" spans="1:7" ht="15">
      <c r="A9" s="694" t="s">
        <v>138</v>
      </c>
      <c r="B9" s="695"/>
      <c r="C9" s="525"/>
      <c r="D9" s="525"/>
      <c r="E9" s="696"/>
      <c r="F9" s="697"/>
      <c r="G9" s="525"/>
    </row>
    <row r="10" spans="1:7" ht="15">
      <c r="A10" s="696" t="s">
        <v>139</v>
      </c>
      <c r="B10" s="697"/>
      <c r="C10" s="525"/>
      <c r="D10" s="525"/>
      <c r="E10" s="682">
        <v>0</v>
      </c>
      <c r="F10" s="683"/>
      <c r="G10" s="522">
        <v>129727.36</v>
      </c>
    </row>
    <row r="11" spans="1:7" ht="15">
      <c r="A11" s="524"/>
      <c r="B11" s="6" t="s">
        <v>140</v>
      </c>
      <c r="C11" s="525"/>
      <c r="D11" s="525"/>
      <c r="E11" s="688"/>
      <c r="F11" s="689"/>
      <c r="G11" s="526"/>
    </row>
    <row r="12" spans="1:7" ht="14.25">
      <c r="A12" s="3"/>
      <c r="B12" s="6" t="s">
        <v>141</v>
      </c>
      <c r="C12" s="2"/>
      <c r="D12" s="2"/>
      <c r="E12" s="690"/>
      <c r="F12" s="691"/>
      <c r="G12" s="527"/>
    </row>
    <row r="13" spans="1:7" ht="14.25">
      <c r="A13" s="3"/>
      <c r="B13" s="6" t="s">
        <v>142</v>
      </c>
      <c r="C13" s="6" t="s">
        <v>499</v>
      </c>
      <c r="D13" s="6" t="s">
        <v>500</v>
      </c>
      <c r="E13" s="531">
        <v>259454.8</v>
      </c>
      <c r="F13" s="395">
        <v>0</v>
      </c>
      <c r="G13" s="523">
        <v>129727.36</v>
      </c>
    </row>
    <row r="14" spans="1:7" ht="14.25">
      <c r="A14" s="3"/>
      <c r="B14" s="2"/>
      <c r="C14" s="2"/>
      <c r="D14" s="2"/>
      <c r="E14" s="690"/>
      <c r="F14" s="691"/>
      <c r="G14" s="527"/>
    </row>
    <row r="15" spans="1:7" ht="15">
      <c r="A15" s="696" t="s">
        <v>143</v>
      </c>
      <c r="B15" s="697"/>
      <c r="C15" s="525"/>
      <c r="D15" s="525"/>
      <c r="E15" s="688"/>
      <c r="F15" s="689"/>
      <c r="G15" s="526"/>
    </row>
    <row r="16" spans="1:7" ht="14.25">
      <c r="A16" s="3"/>
      <c r="B16" s="6" t="s">
        <v>144</v>
      </c>
      <c r="C16" s="2"/>
      <c r="D16" s="2"/>
      <c r="E16" s="690"/>
      <c r="F16" s="691"/>
      <c r="G16" s="527"/>
    </row>
    <row r="17" spans="1:7" ht="15">
      <c r="A17" s="524"/>
      <c r="B17" s="6" t="s">
        <v>145</v>
      </c>
      <c r="C17" s="2"/>
      <c r="D17" s="2"/>
      <c r="E17" s="690"/>
      <c r="F17" s="691"/>
      <c r="G17" s="527"/>
    </row>
    <row r="18" spans="1:7" ht="15">
      <c r="A18" s="524"/>
      <c r="B18" s="6" t="s">
        <v>141</v>
      </c>
      <c r="C18" s="525"/>
      <c r="D18" s="525"/>
      <c r="E18" s="688"/>
      <c r="F18" s="689"/>
      <c r="G18" s="526"/>
    </row>
    <row r="19" spans="1:7" ht="14.25">
      <c r="A19" s="3"/>
      <c r="B19" s="6" t="s">
        <v>142</v>
      </c>
      <c r="C19" s="2"/>
      <c r="D19" s="2"/>
      <c r="E19" s="690"/>
      <c r="F19" s="691"/>
      <c r="G19" s="527"/>
    </row>
    <row r="20" spans="1:7" ht="15">
      <c r="A20" s="524"/>
      <c r="B20" s="525"/>
      <c r="C20" s="525"/>
      <c r="D20" s="525"/>
      <c r="E20" s="696"/>
      <c r="F20" s="697"/>
      <c r="G20" s="525"/>
    </row>
    <row r="21" spans="1:7" ht="15">
      <c r="A21" s="33"/>
      <c r="B21" s="34" t="s">
        <v>146</v>
      </c>
      <c r="C21" s="34"/>
      <c r="D21" s="34"/>
      <c r="E21" s="395">
        <v>259454.8</v>
      </c>
      <c r="F21" s="310">
        <v>0</v>
      </c>
      <c r="G21" s="301">
        <v>129727.36</v>
      </c>
    </row>
    <row r="22" spans="1:7" ht="14.25">
      <c r="A22" s="33"/>
      <c r="B22" s="34"/>
      <c r="C22" s="34"/>
      <c r="D22" s="34"/>
      <c r="E22" s="396"/>
      <c r="F22" s="519"/>
      <c r="G22" s="519"/>
    </row>
    <row r="23" spans="1:7" ht="15">
      <c r="A23" s="694" t="s">
        <v>147</v>
      </c>
      <c r="B23" s="695"/>
      <c r="C23" s="525"/>
      <c r="D23" s="525"/>
      <c r="E23" s="674"/>
      <c r="F23" s="675"/>
      <c r="G23" s="518"/>
    </row>
    <row r="24" spans="1:7" ht="15">
      <c r="A24" s="696" t="s">
        <v>139</v>
      </c>
      <c r="B24" s="697"/>
      <c r="C24" s="525"/>
      <c r="D24" s="525"/>
      <c r="E24" s="674">
        <v>0</v>
      </c>
      <c r="F24" s="675"/>
      <c r="G24" s="518">
        <v>0</v>
      </c>
    </row>
    <row r="25" spans="1:7" ht="15">
      <c r="A25" s="524"/>
      <c r="B25" s="6" t="s">
        <v>140</v>
      </c>
      <c r="C25" s="525"/>
      <c r="D25" s="525"/>
      <c r="E25" s="674"/>
      <c r="F25" s="675"/>
      <c r="G25" s="518"/>
    </row>
    <row r="26" spans="1:7" ht="14.25">
      <c r="A26" s="3"/>
      <c r="B26" s="6" t="s">
        <v>141</v>
      </c>
      <c r="C26" s="2"/>
      <c r="D26" s="2"/>
      <c r="E26" s="676"/>
      <c r="F26" s="677"/>
      <c r="G26" s="516"/>
    </row>
    <row r="27" spans="1:7" ht="14.25">
      <c r="A27" s="3"/>
      <c r="B27" s="6" t="s">
        <v>142</v>
      </c>
      <c r="C27" s="2"/>
      <c r="D27" s="2"/>
      <c r="E27" s="676"/>
      <c r="F27" s="677"/>
      <c r="G27" s="516"/>
    </row>
    <row r="28" spans="1:7" ht="14.25">
      <c r="A28" s="3"/>
      <c r="B28" s="2"/>
      <c r="C28" s="2"/>
      <c r="D28" s="2"/>
      <c r="E28" s="676"/>
      <c r="F28" s="677"/>
      <c r="G28" s="516"/>
    </row>
    <row r="29" spans="1:7" ht="15">
      <c r="A29" s="696" t="s">
        <v>143</v>
      </c>
      <c r="B29" s="697"/>
      <c r="C29" s="525"/>
      <c r="D29" s="525"/>
      <c r="E29" s="674">
        <v>0</v>
      </c>
      <c r="F29" s="675"/>
      <c r="G29" s="518">
        <v>0</v>
      </c>
    </row>
    <row r="30" spans="1:7" ht="14.25">
      <c r="A30" s="3"/>
      <c r="B30" s="6" t="s">
        <v>144</v>
      </c>
      <c r="C30" s="2"/>
      <c r="D30" s="2"/>
      <c r="E30" s="676"/>
      <c r="F30" s="677"/>
      <c r="G30" s="516"/>
    </row>
    <row r="31" spans="1:7" ht="15">
      <c r="A31" s="524"/>
      <c r="B31" s="6" t="s">
        <v>145</v>
      </c>
      <c r="C31" s="2"/>
      <c r="D31" s="2"/>
      <c r="E31" s="676"/>
      <c r="F31" s="677"/>
      <c r="G31" s="516"/>
    </row>
    <row r="32" spans="1:7" ht="15">
      <c r="A32" s="524"/>
      <c r="B32" s="6" t="s">
        <v>141</v>
      </c>
      <c r="C32" s="525"/>
      <c r="D32" s="525"/>
      <c r="E32" s="674"/>
      <c r="F32" s="675"/>
      <c r="G32" s="518"/>
    </row>
    <row r="33" spans="1:7" ht="14.25">
      <c r="A33" s="3"/>
      <c r="B33" s="6" t="s">
        <v>142</v>
      </c>
      <c r="C33" s="2"/>
      <c r="D33" s="2"/>
      <c r="E33" s="676"/>
      <c r="F33" s="677"/>
      <c r="G33" s="516"/>
    </row>
    <row r="34" spans="1:7" ht="15">
      <c r="A34" s="524"/>
      <c r="B34" s="525"/>
      <c r="C34" s="525"/>
      <c r="D34" s="525"/>
      <c r="E34" s="674"/>
      <c r="F34" s="675"/>
      <c r="G34" s="518"/>
    </row>
    <row r="35" spans="1:7" ht="14.25">
      <c r="A35" s="33"/>
      <c r="B35" s="34" t="s">
        <v>148</v>
      </c>
      <c r="C35" s="34"/>
      <c r="D35" s="34"/>
      <c r="E35" s="686">
        <v>0</v>
      </c>
      <c r="F35" s="687"/>
      <c r="G35" s="519">
        <v>0</v>
      </c>
    </row>
    <row r="36" spans="1:9" ht="14.25">
      <c r="A36" s="3"/>
      <c r="B36" s="2"/>
      <c r="C36" s="2"/>
      <c r="D36" s="2"/>
      <c r="E36" s="676"/>
      <c r="F36" s="677"/>
      <c r="G36" s="398"/>
      <c r="H36" s="402"/>
      <c r="I36" s="266"/>
    </row>
    <row r="37" spans="1:9" ht="15">
      <c r="A37" s="3"/>
      <c r="B37" s="6" t="s">
        <v>149</v>
      </c>
      <c r="C37" s="532" t="s">
        <v>499</v>
      </c>
      <c r="D37" s="532" t="s">
        <v>501</v>
      </c>
      <c r="E37" s="682">
        <f>+E39-F21</f>
        <v>16393994</v>
      </c>
      <c r="F37" s="683"/>
      <c r="G37" s="399">
        <f>+G39-G21</f>
        <v>19896855.64</v>
      </c>
      <c r="H37" s="397"/>
      <c r="I37" s="266"/>
    </row>
    <row r="38" spans="1:9" ht="14.25">
      <c r="A38" s="3"/>
      <c r="B38" s="2"/>
      <c r="C38" s="527"/>
      <c r="D38" s="527"/>
      <c r="E38" s="684"/>
      <c r="F38" s="685"/>
      <c r="G38" s="400"/>
      <c r="H38" s="402"/>
      <c r="I38" s="266"/>
    </row>
    <row r="39" spans="1:9" ht="15">
      <c r="A39" s="524"/>
      <c r="B39" s="525" t="s">
        <v>150</v>
      </c>
      <c r="C39" s="526"/>
      <c r="D39" s="526"/>
      <c r="E39" s="682">
        <v>16393994</v>
      </c>
      <c r="F39" s="683"/>
      <c r="G39" s="399">
        <v>20026583</v>
      </c>
      <c r="H39" s="397"/>
      <c r="I39" s="266"/>
    </row>
    <row r="40" spans="1:9" ht="15">
      <c r="A40" s="524"/>
      <c r="B40" s="525"/>
      <c r="C40" s="525"/>
      <c r="D40" s="525"/>
      <c r="E40" s="517"/>
      <c r="F40" s="518"/>
      <c r="G40" s="401"/>
      <c r="H40" s="402"/>
      <c r="I40" s="266"/>
    </row>
    <row r="41" spans="1:7" ht="5.25" customHeight="1" thickBot="1">
      <c r="A41" s="678"/>
      <c r="B41" s="679"/>
      <c r="C41" s="520"/>
      <c r="D41" s="520"/>
      <c r="E41" s="680"/>
      <c r="F41" s="681"/>
      <c r="G41" s="521"/>
    </row>
    <row r="46" spans="2:7" ht="14.25">
      <c r="B46" s="4" t="s">
        <v>671</v>
      </c>
      <c r="F46" s="659" t="s">
        <v>667</v>
      </c>
      <c r="G46" s="659"/>
    </row>
    <row r="47" spans="2:7" ht="14.25">
      <c r="B47" s="541" t="s">
        <v>662</v>
      </c>
      <c r="F47" s="660" t="s">
        <v>673</v>
      </c>
      <c r="G47" s="660"/>
    </row>
    <row r="48" spans="2:7" ht="14.25">
      <c r="B48" s="542" t="s">
        <v>672</v>
      </c>
      <c r="F48" s="660" t="s">
        <v>677</v>
      </c>
      <c r="G48" s="660"/>
    </row>
  </sheetData>
  <sheetProtection/>
  <mergeCells count="49">
    <mergeCell ref="A29:B29"/>
    <mergeCell ref="A24:B24"/>
    <mergeCell ref="E24:F24"/>
    <mergeCell ref="E19:F19"/>
    <mergeCell ref="E20:F20"/>
    <mergeCell ref="E25:F25"/>
    <mergeCell ref="E26:F26"/>
    <mergeCell ref="E27:F27"/>
    <mergeCell ref="E28:F28"/>
    <mergeCell ref="E29:F29"/>
    <mergeCell ref="E17:F17"/>
    <mergeCell ref="E18:F18"/>
    <mergeCell ref="A23:B23"/>
    <mergeCell ref="E23:F23"/>
    <mergeCell ref="A6:B6"/>
    <mergeCell ref="D6:E6"/>
    <mergeCell ref="A15:B15"/>
    <mergeCell ref="E15:F15"/>
    <mergeCell ref="A10:B10"/>
    <mergeCell ref="A8:B8"/>
    <mergeCell ref="E8:F8"/>
    <mergeCell ref="A9:B9"/>
    <mergeCell ref="E9:F9"/>
    <mergeCell ref="A1:G1"/>
    <mergeCell ref="A3:G3"/>
    <mergeCell ref="A2:G2"/>
    <mergeCell ref="A4:G4"/>
    <mergeCell ref="A5:G5"/>
    <mergeCell ref="A7:B7"/>
    <mergeCell ref="E30:F30"/>
    <mergeCell ref="E34:F34"/>
    <mergeCell ref="E35:F35"/>
    <mergeCell ref="E36:F36"/>
    <mergeCell ref="E31:F31"/>
    <mergeCell ref="E10:F10"/>
    <mergeCell ref="E11:F11"/>
    <mergeCell ref="E12:F12"/>
    <mergeCell ref="E14:F14"/>
    <mergeCell ref="E16:F16"/>
    <mergeCell ref="F46:G46"/>
    <mergeCell ref="F47:G47"/>
    <mergeCell ref="F48:G48"/>
    <mergeCell ref="E32:F32"/>
    <mergeCell ref="E33:F33"/>
    <mergeCell ref="A41:B41"/>
    <mergeCell ref="E41:F41"/>
    <mergeCell ref="E37:F37"/>
    <mergeCell ref="E38:F38"/>
    <mergeCell ref="E39:F39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2.8515625" style="154" customWidth="1"/>
    <col min="2" max="2" width="31.7109375" style="154" customWidth="1"/>
    <col min="3" max="3" width="15.28125" style="91" customWidth="1"/>
    <col min="4" max="4" width="14.7109375" style="91" customWidth="1"/>
    <col min="5" max="5" width="15.7109375" style="91" customWidth="1"/>
    <col min="6" max="6" width="15.140625" style="91" customWidth="1"/>
    <col min="7" max="7" width="18.28125" style="91" customWidth="1"/>
    <col min="8" max="8" width="14.28125" style="91" customWidth="1"/>
    <col min="9" max="9" width="13.7109375" style="91" customWidth="1"/>
    <col min="10" max="16384" width="11.421875" style="91" customWidth="1"/>
  </cols>
  <sheetData>
    <row r="1" spans="1:9" s="110" customFormat="1" ht="15">
      <c r="A1" s="671" t="s">
        <v>168</v>
      </c>
      <c r="B1" s="671"/>
      <c r="C1" s="671"/>
      <c r="D1" s="671"/>
      <c r="E1" s="671"/>
      <c r="F1" s="671"/>
      <c r="G1" s="671"/>
      <c r="H1" s="671"/>
      <c r="I1" s="671"/>
    </row>
    <row r="2" spans="1:9" s="111" customFormat="1" ht="15.75">
      <c r="A2" s="671" t="s">
        <v>151</v>
      </c>
      <c r="B2" s="671"/>
      <c r="C2" s="671"/>
      <c r="D2" s="671"/>
      <c r="E2" s="671"/>
      <c r="F2" s="671"/>
      <c r="G2" s="671"/>
      <c r="H2" s="671"/>
      <c r="I2" s="671"/>
    </row>
    <row r="3" spans="1:9" s="111" customFormat="1" ht="15.75">
      <c r="A3" s="671" t="s">
        <v>656</v>
      </c>
      <c r="B3" s="671"/>
      <c r="C3" s="671"/>
      <c r="D3" s="671"/>
      <c r="E3" s="671"/>
      <c r="F3" s="671"/>
      <c r="G3" s="671"/>
      <c r="H3" s="671"/>
      <c r="I3" s="671"/>
    </row>
    <row r="4" spans="1:9" s="111" customFormat="1" ht="15.75">
      <c r="A4" s="671" t="s">
        <v>461</v>
      </c>
      <c r="B4" s="671"/>
      <c r="C4" s="671"/>
      <c r="D4" s="671"/>
      <c r="E4" s="671"/>
      <c r="F4" s="671"/>
      <c r="G4" s="671"/>
      <c r="H4" s="671"/>
      <c r="I4" s="671"/>
    </row>
    <row r="5" spans="1:9" s="112" customFormat="1" ht="15.75" thickBot="1">
      <c r="A5" s="672" t="s">
        <v>121</v>
      </c>
      <c r="B5" s="672"/>
      <c r="C5" s="672"/>
      <c r="D5" s="672"/>
      <c r="E5" s="672"/>
      <c r="F5" s="672"/>
      <c r="G5" s="672"/>
      <c r="H5" s="672"/>
      <c r="I5" s="672"/>
    </row>
    <row r="6" spans="1:9" s="125" customFormat="1" ht="62.25" customHeight="1">
      <c r="A6" s="703" t="s">
        <v>152</v>
      </c>
      <c r="B6" s="704"/>
      <c r="C6" s="549" t="s">
        <v>235</v>
      </c>
      <c r="D6" s="549" t="s">
        <v>239</v>
      </c>
      <c r="E6" s="549" t="s">
        <v>236</v>
      </c>
      <c r="F6" s="183" t="s">
        <v>354</v>
      </c>
      <c r="G6" s="183" t="s">
        <v>353</v>
      </c>
      <c r="H6" s="126" t="s">
        <v>226</v>
      </c>
      <c r="I6" s="126" t="s">
        <v>242</v>
      </c>
    </row>
    <row r="7" spans="1:9" s="125" customFormat="1" ht="15.75" thickBot="1">
      <c r="A7" s="705"/>
      <c r="B7" s="706"/>
      <c r="C7" s="127" t="s">
        <v>215</v>
      </c>
      <c r="D7" s="127" t="s">
        <v>216</v>
      </c>
      <c r="E7" s="127" t="s">
        <v>153</v>
      </c>
      <c r="F7" s="184" t="s">
        <v>217</v>
      </c>
      <c r="G7" s="184" t="s">
        <v>218</v>
      </c>
      <c r="H7" s="128" t="s">
        <v>358</v>
      </c>
      <c r="I7" s="128" t="s">
        <v>369</v>
      </c>
    </row>
    <row r="8" spans="1:9" s="125" customFormat="1" ht="15">
      <c r="A8" s="180"/>
      <c r="B8" s="181" t="s">
        <v>237</v>
      </c>
      <c r="C8" s="405">
        <v>2829582.65</v>
      </c>
      <c r="D8" s="405"/>
      <c r="E8" s="405"/>
      <c r="F8" s="405"/>
      <c r="G8" s="405"/>
      <c r="H8" s="406"/>
      <c r="I8" s="407"/>
    </row>
    <row r="9" spans="1:9" s="125" customFormat="1" ht="15">
      <c r="A9" s="180"/>
      <c r="B9" s="181"/>
      <c r="C9" s="405"/>
      <c r="D9" s="405"/>
      <c r="E9" s="405"/>
      <c r="F9" s="405"/>
      <c r="G9" s="405"/>
      <c r="H9" s="406"/>
      <c r="I9" s="406"/>
    </row>
    <row r="10" spans="1:9" ht="16.5" customHeight="1">
      <c r="A10" s="134">
        <v>1</v>
      </c>
      <c r="B10" s="135" t="s">
        <v>3</v>
      </c>
      <c r="C10" s="408"/>
      <c r="D10" s="408"/>
      <c r="E10" s="408"/>
      <c r="F10" s="408"/>
      <c r="G10" s="408"/>
      <c r="H10" s="409"/>
      <c r="I10" s="409"/>
    </row>
    <row r="11" spans="1:9" ht="16.5" customHeight="1">
      <c r="A11" s="134">
        <v>2</v>
      </c>
      <c r="B11" s="135" t="s">
        <v>4</v>
      </c>
      <c r="C11" s="408"/>
      <c r="D11" s="408"/>
      <c r="E11" s="408"/>
      <c r="F11" s="408"/>
      <c r="G11" s="408"/>
      <c r="H11" s="409"/>
      <c r="I11" s="409"/>
    </row>
    <row r="12" spans="1:9" ht="16.5" customHeight="1">
      <c r="A12" s="134">
        <v>3</v>
      </c>
      <c r="B12" s="135" t="s">
        <v>220</v>
      </c>
      <c r="C12" s="408"/>
      <c r="D12" s="408"/>
      <c r="E12" s="408"/>
      <c r="F12" s="408"/>
      <c r="G12" s="408"/>
      <c r="H12" s="409"/>
      <c r="I12" s="409"/>
    </row>
    <row r="13" spans="1:9" ht="16.5" customHeight="1">
      <c r="A13" s="134">
        <v>4</v>
      </c>
      <c r="B13" s="135" t="s">
        <v>6</v>
      </c>
      <c r="C13" s="408"/>
      <c r="D13" s="408"/>
      <c r="E13" s="408"/>
      <c r="F13" s="408"/>
      <c r="G13" s="408"/>
      <c r="H13" s="409"/>
      <c r="I13" s="410"/>
    </row>
    <row r="14" spans="1:9" ht="16.5" customHeight="1">
      <c r="A14" s="134">
        <v>5</v>
      </c>
      <c r="B14" s="135" t="s">
        <v>221</v>
      </c>
      <c r="C14" s="408"/>
      <c r="D14" s="408"/>
      <c r="E14" s="408"/>
      <c r="F14" s="408"/>
      <c r="G14" s="408"/>
      <c r="H14" s="409"/>
      <c r="I14" s="409"/>
    </row>
    <row r="15" spans="1:9" ht="16.5" customHeight="1">
      <c r="A15" s="134"/>
      <c r="B15" s="135" t="s">
        <v>154</v>
      </c>
      <c r="C15" s="408"/>
      <c r="D15" s="408"/>
      <c r="E15" s="408"/>
      <c r="F15" s="408"/>
      <c r="G15" s="408"/>
      <c r="H15" s="409"/>
      <c r="I15" s="409"/>
    </row>
    <row r="16" spans="1:9" ht="16.5" customHeight="1">
      <c r="A16" s="134"/>
      <c r="B16" s="135" t="s">
        <v>155</v>
      </c>
      <c r="C16" s="408"/>
      <c r="D16" s="408"/>
      <c r="E16" s="408"/>
      <c r="F16" s="408"/>
      <c r="G16" s="408" t="s">
        <v>169</v>
      </c>
      <c r="H16" s="409"/>
      <c r="I16" s="409"/>
    </row>
    <row r="17" spans="1:9" ht="16.5" customHeight="1">
      <c r="A17" s="134">
        <v>6</v>
      </c>
      <c r="B17" s="135" t="s">
        <v>222</v>
      </c>
      <c r="C17" s="408"/>
      <c r="D17" s="408"/>
      <c r="E17" s="408"/>
      <c r="F17" s="408"/>
      <c r="G17" s="408"/>
      <c r="H17" s="409"/>
      <c r="I17" s="409"/>
    </row>
    <row r="18" spans="1:9" ht="16.5" customHeight="1">
      <c r="A18" s="134"/>
      <c r="B18" s="135" t="s">
        <v>154</v>
      </c>
      <c r="C18" s="408"/>
      <c r="D18" s="408"/>
      <c r="E18" s="408"/>
      <c r="F18" s="408"/>
      <c r="G18" s="408"/>
      <c r="H18" s="409"/>
      <c r="I18" s="409"/>
    </row>
    <row r="19" spans="1:9" ht="16.5" customHeight="1">
      <c r="A19" s="134"/>
      <c r="B19" s="135" t="s">
        <v>155</v>
      </c>
      <c r="C19" s="408"/>
      <c r="D19" s="408"/>
      <c r="E19" s="408"/>
      <c r="F19" s="408"/>
      <c r="G19" s="408"/>
      <c r="H19" s="409"/>
      <c r="I19" s="409"/>
    </row>
    <row r="20" spans="1:9" ht="16.5" customHeight="1">
      <c r="A20" s="134">
        <v>7</v>
      </c>
      <c r="B20" s="135" t="s">
        <v>223</v>
      </c>
      <c r="C20" s="417">
        <v>67927225.28</v>
      </c>
      <c r="D20" s="417">
        <v>0</v>
      </c>
      <c r="E20" s="417">
        <f>+C20+D20</f>
        <v>67927225.28</v>
      </c>
      <c r="F20" s="417">
        <f>14774499.01</f>
        <v>14774499.01</v>
      </c>
      <c r="G20" s="417">
        <f>13465572</f>
        <v>13465572</v>
      </c>
      <c r="H20" s="558">
        <f>+G20-C20</f>
        <v>-54461653.28</v>
      </c>
      <c r="I20" s="422">
        <f>+G20/C20</f>
        <v>0.1982352723005264</v>
      </c>
    </row>
    <row r="21" spans="1:9" ht="16.5" customHeight="1">
      <c r="A21" s="134">
        <v>8</v>
      </c>
      <c r="B21" s="135" t="s">
        <v>11</v>
      </c>
      <c r="C21" s="408"/>
      <c r="D21" s="408"/>
      <c r="E21" s="408"/>
      <c r="F21" s="408"/>
      <c r="G21" s="408"/>
      <c r="H21" s="409"/>
      <c r="I21" s="409"/>
    </row>
    <row r="22" spans="1:9" ht="25.5">
      <c r="A22" s="134">
        <v>9</v>
      </c>
      <c r="B22" s="135" t="s">
        <v>678</v>
      </c>
      <c r="C22" s="408"/>
      <c r="D22" s="408"/>
      <c r="E22" s="408"/>
      <c r="F22" s="408"/>
      <c r="G22" s="408"/>
      <c r="H22" s="409"/>
      <c r="I22" s="409"/>
    </row>
    <row r="23" spans="1:9" ht="25.5">
      <c r="A23" s="134"/>
      <c r="B23" s="135" t="s">
        <v>679</v>
      </c>
      <c r="C23" s="408"/>
      <c r="D23" s="408"/>
      <c r="E23" s="408"/>
      <c r="F23" s="408"/>
      <c r="G23" s="408"/>
      <c r="H23" s="409"/>
      <c r="I23" s="409"/>
    </row>
    <row r="24" spans="1:9" ht="16.5" customHeight="1" thickBot="1">
      <c r="A24" s="136">
        <v>10</v>
      </c>
      <c r="B24" s="137" t="s">
        <v>224</v>
      </c>
      <c r="C24" s="420">
        <v>97000000</v>
      </c>
      <c r="D24" s="411"/>
      <c r="E24" s="559">
        <f>+C24+D24</f>
        <v>97000000</v>
      </c>
      <c r="F24" s="420"/>
      <c r="G24" s="420">
        <v>0</v>
      </c>
      <c r="H24" s="559">
        <f>+G24-C24</f>
        <v>-97000000</v>
      </c>
      <c r="I24" s="412"/>
    </row>
    <row r="25" spans="1:9" ht="28.5" customHeight="1" thickBot="1">
      <c r="A25" s="708" t="s">
        <v>118</v>
      </c>
      <c r="B25" s="709"/>
      <c r="C25" s="420">
        <f aca="true" t="shared" si="0" ref="C25:H25">SUM(C20:C24)</f>
        <v>164927225.28</v>
      </c>
      <c r="D25" s="420">
        <f t="shared" si="0"/>
        <v>0</v>
      </c>
      <c r="E25" s="420">
        <f t="shared" si="0"/>
        <v>164927225.28</v>
      </c>
      <c r="F25" s="420">
        <f t="shared" si="0"/>
        <v>14774499.01</v>
      </c>
      <c r="G25" s="420">
        <f t="shared" si="0"/>
        <v>13465572</v>
      </c>
      <c r="H25" s="420">
        <f t="shared" si="0"/>
        <v>-151461653.28</v>
      </c>
      <c r="I25" s="422">
        <f>+G25/C25</f>
        <v>0.08164553776454585</v>
      </c>
    </row>
    <row r="26" spans="1:9" ht="22.5" customHeight="1" thickBot="1">
      <c r="A26" s="175"/>
      <c r="B26" s="175"/>
      <c r="C26" s="413"/>
      <c r="D26" s="413"/>
      <c r="E26" s="413"/>
      <c r="F26" s="414"/>
      <c r="G26" s="403" t="s">
        <v>680</v>
      </c>
      <c r="H26" s="415"/>
      <c r="I26" s="404"/>
    </row>
    <row r="27" spans="1:9" ht="8.25" customHeight="1">
      <c r="A27" s="187"/>
      <c r="B27" s="187"/>
      <c r="C27" s="132"/>
      <c r="D27" s="132"/>
      <c r="E27" s="132"/>
      <c r="F27" s="188"/>
      <c r="G27" s="189"/>
      <c r="H27" s="186"/>
      <c r="I27" s="189"/>
    </row>
    <row r="28" spans="1:9" ht="8.25" customHeight="1">
      <c r="A28" s="187"/>
      <c r="B28" s="187"/>
      <c r="C28" s="132"/>
      <c r="D28" s="132"/>
      <c r="E28" s="132"/>
      <c r="F28" s="188"/>
      <c r="G28" s="189"/>
      <c r="H28" s="188"/>
      <c r="I28" s="189"/>
    </row>
    <row r="29" spans="1:9" ht="15.75" customHeight="1">
      <c r="A29" s="187"/>
      <c r="B29" s="187"/>
      <c r="C29" s="132"/>
      <c r="D29" s="132"/>
      <c r="E29" s="132"/>
      <c r="F29" s="188"/>
      <c r="G29" s="189"/>
      <c r="H29" s="188" t="s">
        <v>380</v>
      </c>
      <c r="I29" s="189"/>
    </row>
    <row r="30" spans="1:9" ht="9.75" customHeight="1" thickBot="1">
      <c r="A30" s="187"/>
      <c r="B30" s="187"/>
      <c r="C30" s="132"/>
      <c r="D30" s="132"/>
      <c r="E30" s="132"/>
      <c r="F30" s="188"/>
      <c r="G30" s="189"/>
      <c r="H30" s="188" t="s">
        <v>169</v>
      </c>
      <c r="I30" s="189"/>
    </row>
    <row r="31" spans="1:9" s="129" customFormat="1" ht="48.75" customHeight="1">
      <c r="A31" s="710" t="s">
        <v>219</v>
      </c>
      <c r="B31" s="711"/>
      <c r="C31" s="549" t="s">
        <v>235</v>
      </c>
      <c r="D31" s="549" t="s">
        <v>239</v>
      </c>
      <c r="E31" s="549" t="s">
        <v>236</v>
      </c>
      <c r="F31" s="183" t="s">
        <v>354</v>
      </c>
      <c r="G31" s="183" t="s">
        <v>353</v>
      </c>
      <c r="H31" s="126" t="s">
        <v>226</v>
      </c>
      <c r="I31" s="126" t="s">
        <v>242</v>
      </c>
    </row>
    <row r="32" spans="1:9" s="130" customFormat="1" ht="15.75" thickBot="1">
      <c r="A32" s="712"/>
      <c r="B32" s="713"/>
      <c r="C32" s="127" t="s">
        <v>215</v>
      </c>
      <c r="D32" s="127" t="s">
        <v>216</v>
      </c>
      <c r="E32" s="127" t="s">
        <v>153</v>
      </c>
      <c r="F32" s="184" t="s">
        <v>217</v>
      </c>
      <c r="G32" s="184" t="s">
        <v>218</v>
      </c>
      <c r="H32" s="128" t="s">
        <v>358</v>
      </c>
      <c r="I32" s="128" t="s">
        <v>359</v>
      </c>
    </row>
    <row r="33" spans="1:9" s="143" customFormat="1" ht="16.5" customHeight="1">
      <c r="A33" s="139" t="s">
        <v>227</v>
      </c>
      <c r="B33" s="140"/>
      <c r="C33" s="141"/>
      <c r="D33" s="141"/>
      <c r="E33" s="141"/>
      <c r="F33" s="141"/>
      <c r="G33" s="141"/>
      <c r="H33" s="142"/>
      <c r="I33" s="142"/>
    </row>
    <row r="34" spans="1:9" s="143" customFormat="1" ht="16.5" customHeight="1">
      <c r="A34" s="144" t="s">
        <v>228</v>
      </c>
      <c r="B34" s="145"/>
      <c r="C34" s="146"/>
      <c r="D34" s="146"/>
      <c r="E34" s="146"/>
      <c r="F34" s="146"/>
      <c r="G34" s="146"/>
      <c r="H34" s="147"/>
      <c r="I34" s="147"/>
    </row>
    <row r="35" spans="1:9" s="143" customFormat="1" ht="16.5" customHeight="1">
      <c r="A35" s="144" t="s">
        <v>220</v>
      </c>
      <c r="B35" s="145"/>
      <c r="C35" s="146"/>
      <c r="D35" s="146"/>
      <c r="E35" s="146"/>
      <c r="F35" s="146"/>
      <c r="G35" s="146"/>
      <c r="H35" s="147"/>
      <c r="I35" s="147"/>
    </row>
    <row r="36" spans="1:9" s="143" customFormat="1" ht="18.75" customHeight="1">
      <c r="A36" s="714" t="s">
        <v>6</v>
      </c>
      <c r="B36" s="715"/>
      <c r="C36" s="146"/>
      <c r="D36" s="146"/>
      <c r="E36" s="146"/>
      <c r="F36" s="146"/>
      <c r="G36" s="146"/>
      <c r="H36" s="147"/>
      <c r="I36" s="147"/>
    </row>
    <row r="37" spans="1:9" s="143" customFormat="1" ht="14.25" customHeight="1">
      <c r="A37" s="144" t="s">
        <v>221</v>
      </c>
      <c r="B37" s="145"/>
      <c r="C37" s="146"/>
      <c r="D37" s="146"/>
      <c r="E37" s="146"/>
      <c r="F37" s="146"/>
      <c r="G37" s="146"/>
      <c r="H37" s="147"/>
      <c r="I37" s="147"/>
    </row>
    <row r="38" spans="1:9" s="143" customFormat="1" ht="9.75" customHeight="1">
      <c r="A38" s="144" t="s">
        <v>229</v>
      </c>
      <c r="B38" s="145"/>
      <c r="C38" s="146"/>
      <c r="D38" s="146"/>
      <c r="E38" s="146"/>
      <c r="F38" s="146"/>
      <c r="G38" s="146"/>
      <c r="H38" s="147"/>
      <c r="I38" s="147"/>
    </row>
    <row r="39" spans="1:9" s="143" customFormat="1" ht="11.25" customHeight="1">
      <c r="A39" s="144" t="s">
        <v>230</v>
      </c>
      <c r="B39" s="145"/>
      <c r="C39" s="146"/>
      <c r="D39" s="146"/>
      <c r="E39" s="146"/>
      <c r="F39" s="146"/>
      <c r="G39" s="146"/>
      <c r="H39" s="147"/>
      <c r="I39" s="147"/>
    </row>
    <row r="40" spans="1:9" ht="12.75" customHeight="1">
      <c r="A40" s="714" t="s">
        <v>222</v>
      </c>
      <c r="B40" s="715"/>
      <c r="C40" s="131"/>
      <c r="D40" s="131"/>
      <c r="E40" s="131"/>
      <c r="F40" s="131"/>
      <c r="G40" s="131"/>
      <c r="H40" s="133"/>
      <c r="I40" s="182"/>
    </row>
    <row r="41" spans="1:9" ht="16.5" customHeight="1">
      <c r="A41" s="134"/>
      <c r="B41" s="135" t="s">
        <v>154</v>
      </c>
      <c r="C41" s="131"/>
      <c r="D41" s="131"/>
      <c r="E41" s="131"/>
      <c r="F41" s="131"/>
      <c r="G41" s="131"/>
      <c r="H41" s="133"/>
      <c r="I41" s="182"/>
    </row>
    <row r="42" spans="1:9" ht="16.5" customHeight="1">
      <c r="A42" s="134"/>
      <c r="B42" s="135" t="s">
        <v>155</v>
      </c>
      <c r="C42" s="131"/>
      <c r="D42" s="131"/>
      <c r="E42" s="131"/>
      <c r="F42" s="131"/>
      <c r="G42" s="131"/>
      <c r="H42" s="133"/>
      <c r="I42" s="182"/>
    </row>
    <row r="43" spans="1:9" s="143" customFormat="1" ht="16.5" customHeight="1">
      <c r="A43" s="144" t="s">
        <v>11</v>
      </c>
      <c r="B43" s="145"/>
      <c r="C43" s="146"/>
      <c r="D43" s="146"/>
      <c r="E43" s="146"/>
      <c r="F43" s="146"/>
      <c r="G43" s="146"/>
      <c r="H43" s="147"/>
      <c r="I43" s="147"/>
    </row>
    <row r="44" spans="1:9" s="143" customFormat="1" ht="27.75" customHeight="1">
      <c r="A44" s="714" t="s">
        <v>161</v>
      </c>
      <c r="B44" s="715"/>
      <c r="C44" s="424"/>
      <c r="D44" s="424"/>
      <c r="E44" s="424"/>
      <c r="F44" s="424"/>
      <c r="G44" s="424"/>
      <c r="H44" s="425"/>
      <c r="I44" s="425"/>
    </row>
    <row r="45" spans="1:9" s="143" customFormat="1" ht="4.5" customHeight="1">
      <c r="A45" s="148" t="s">
        <v>225</v>
      </c>
      <c r="B45" s="149"/>
      <c r="C45" s="424"/>
      <c r="D45" s="424"/>
      <c r="E45" s="424"/>
      <c r="F45" s="424"/>
      <c r="G45" s="424"/>
      <c r="H45" s="425"/>
      <c r="I45" s="425"/>
    </row>
    <row r="46" spans="1:9" s="430" customFormat="1" ht="16.5" customHeight="1">
      <c r="A46" s="150" t="s">
        <v>231</v>
      </c>
      <c r="B46" s="151"/>
      <c r="C46" s="428">
        <f>SUM(C47:C50)</f>
        <v>67927225.28</v>
      </c>
      <c r="D46" s="428">
        <f aca="true" t="shared" si="1" ref="D46:I46">SUM(D47:D50)</f>
        <v>0</v>
      </c>
      <c r="E46" s="428">
        <f t="shared" si="1"/>
        <v>67927225.28</v>
      </c>
      <c r="F46" s="428">
        <f t="shared" si="1"/>
        <v>14774499.01</v>
      </c>
      <c r="G46" s="428">
        <f t="shared" si="1"/>
        <v>13465572.39</v>
      </c>
      <c r="H46" s="428">
        <f t="shared" si="1"/>
        <v>-54461652.89</v>
      </c>
      <c r="I46" s="431">
        <f t="shared" si="1"/>
        <v>0.19823527804196509</v>
      </c>
    </row>
    <row r="47" spans="1:9" s="143" customFormat="1" ht="16.5" customHeight="1">
      <c r="A47" s="144"/>
      <c r="B47" s="145" t="s">
        <v>232</v>
      </c>
      <c r="C47" s="424"/>
      <c r="D47" s="424"/>
      <c r="E47" s="424"/>
      <c r="F47" s="424"/>
      <c r="G47" s="424"/>
      <c r="H47" s="425"/>
      <c r="I47" s="432"/>
    </row>
    <row r="48" spans="1:9" s="143" customFormat="1" ht="16.5" customHeight="1">
      <c r="A48" s="144"/>
      <c r="B48" s="145" t="s">
        <v>233</v>
      </c>
      <c r="C48" s="424">
        <v>67927225.28</v>
      </c>
      <c r="D48" s="424">
        <v>0</v>
      </c>
      <c r="E48" s="424">
        <f>+C48+D48</f>
        <v>67927225.28</v>
      </c>
      <c r="F48" s="428">
        <v>14774499.01</v>
      </c>
      <c r="G48" s="428">
        <v>13465572.39</v>
      </c>
      <c r="H48" s="425">
        <f>+G48-C48</f>
        <v>-54461652.89</v>
      </c>
      <c r="I48" s="432">
        <f>+G48/C48</f>
        <v>0.19823527804196509</v>
      </c>
    </row>
    <row r="49" spans="1:9" s="143" customFormat="1" ht="29.25" customHeight="1">
      <c r="A49" s="144"/>
      <c r="B49" s="174" t="s">
        <v>681</v>
      </c>
      <c r="C49" s="424"/>
      <c r="D49" s="424"/>
      <c r="E49" s="424"/>
      <c r="F49" s="424"/>
      <c r="G49" s="424"/>
      <c r="H49" s="425"/>
      <c r="I49" s="425"/>
    </row>
    <row r="50" spans="1:9" s="143" customFormat="1" ht="29.25" customHeight="1">
      <c r="A50" s="144"/>
      <c r="B50" s="174" t="s">
        <v>682</v>
      </c>
      <c r="C50" s="424"/>
      <c r="D50" s="424"/>
      <c r="E50" s="424"/>
      <c r="F50" s="424"/>
      <c r="G50" s="424"/>
      <c r="H50" s="425"/>
      <c r="I50" s="425"/>
    </row>
    <row r="51" spans="1:9" s="143" customFormat="1" ht="6.75" customHeight="1">
      <c r="A51" s="144"/>
      <c r="B51" s="145"/>
      <c r="C51" s="424"/>
      <c r="D51" s="424"/>
      <c r="E51" s="424"/>
      <c r="F51" s="424"/>
      <c r="G51" s="424"/>
      <c r="H51" s="425"/>
      <c r="I51" s="425"/>
    </row>
    <row r="52" spans="1:9" s="430" customFormat="1" ht="16.5" customHeight="1">
      <c r="A52" s="148" t="s">
        <v>234</v>
      </c>
      <c r="B52" s="149"/>
      <c r="C52" s="428">
        <v>97000000</v>
      </c>
      <c r="D52" s="428">
        <v>0</v>
      </c>
      <c r="E52" s="428">
        <f>+C52+D52</f>
        <v>97000000</v>
      </c>
      <c r="F52" s="428"/>
      <c r="G52" s="428"/>
      <c r="H52" s="429">
        <f>+G52-C52</f>
        <v>-97000000</v>
      </c>
      <c r="I52" s="433">
        <f>+G52/C52</f>
        <v>0</v>
      </c>
    </row>
    <row r="53" spans="1:9" s="143" customFormat="1" ht="16.5" customHeight="1">
      <c r="A53" s="148"/>
      <c r="B53" s="135" t="s">
        <v>224</v>
      </c>
      <c r="C53" s="424">
        <v>97000000</v>
      </c>
      <c r="D53" s="424"/>
      <c r="E53" s="424"/>
      <c r="F53" s="424"/>
      <c r="G53" s="424"/>
      <c r="H53" s="425"/>
      <c r="I53" s="425"/>
    </row>
    <row r="54" spans="1:9" s="143" customFormat="1" ht="4.5" customHeight="1" thickBot="1">
      <c r="A54" s="152"/>
      <c r="B54" s="153"/>
      <c r="C54" s="426"/>
      <c r="D54" s="426"/>
      <c r="E54" s="426"/>
      <c r="F54" s="426"/>
      <c r="G54" s="426"/>
      <c r="H54" s="427"/>
      <c r="I54" s="427"/>
    </row>
    <row r="55" spans="1:9" ht="28.5" customHeight="1" thickBot="1">
      <c r="A55" s="708" t="s">
        <v>118</v>
      </c>
      <c r="B55" s="709"/>
      <c r="C55" s="420">
        <f aca="true" t="shared" si="2" ref="C55:H55">+C46+C52</f>
        <v>164927225.28</v>
      </c>
      <c r="D55" s="420">
        <f t="shared" si="2"/>
        <v>0</v>
      </c>
      <c r="E55" s="420">
        <f t="shared" si="2"/>
        <v>164927225.28</v>
      </c>
      <c r="F55" s="420">
        <f t="shared" si="2"/>
        <v>14774499.01</v>
      </c>
      <c r="G55" s="420">
        <f t="shared" si="2"/>
        <v>13465572.39</v>
      </c>
      <c r="H55" s="420">
        <f t="shared" si="2"/>
        <v>-151461652.89</v>
      </c>
      <c r="I55" s="433">
        <f>+G55/C55</f>
        <v>0.08164554012922517</v>
      </c>
    </row>
    <row r="56" spans="1:9" ht="22.5" customHeight="1" thickBot="1">
      <c r="A56" s="175"/>
      <c r="B56" s="175"/>
      <c r="C56" s="176"/>
      <c r="D56" s="176"/>
      <c r="E56" s="176"/>
      <c r="F56" s="177"/>
      <c r="G56" s="236" t="s">
        <v>680</v>
      </c>
      <c r="H56" s="434"/>
      <c r="I56" s="232"/>
    </row>
    <row r="57" spans="1:2" ht="20.25" customHeight="1">
      <c r="A57" s="178">
        <v>1</v>
      </c>
      <c r="B57" s="179" t="s">
        <v>325</v>
      </c>
    </row>
    <row r="58" ht="15">
      <c r="B58" s="179" t="s">
        <v>326</v>
      </c>
    </row>
    <row r="59" spans="1:8" ht="15">
      <c r="A59" s="185"/>
      <c r="B59" s="179" t="s">
        <v>238</v>
      </c>
      <c r="H59" s="91" t="s">
        <v>379</v>
      </c>
    </row>
    <row r="60" ht="6.75" customHeight="1"/>
    <row r="62" spans="2:9" ht="15">
      <c r="B62" s="125" t="s">
        <v>665</v>
      </c>
      <c r="G62" s="707" t="s">
        <v>665</v>
      </c>
      <c r="H62" s="707"/>
      <c r="I62" s="707"/>
    </row>
    <row r="63" spans="2:9" ht="15">
      <c r="B63" s="125" t="s">
        <v>691</v>
      </c>
      <c r="G63" s="707" t="s">
        <v>689</v>
      </c>
      <c r="H63" s="707"/>
      <c r="I63" s="707"/>
    </row>
    <row r="64" spans="2:9" ht="15">
      <c r="B64" s="125" t="s">
        <v>704</v>
      </c>
      <c r="G64" s="707" t="s">
        <v>690</v>
      </c>
      <c r="H64" s="707"/>
      <c r="I64" s="707"/>
    </row>
  </sheetData>
  <sheetProtection/>
  <mergeCells count="15">
    <mergeCell ref="G63:I63"/>
    <mergeCell ref="G64:I64"/>
    <mergeCell ref="G62:I62"/>
    <mergeCell ref="A55:B55"/>
    <mergeCell ref="A25:B25"/>
    <mergeCell ref="A31:B32"/>
    <mergeCell ref="A36:B36"/>
    <mergeCell ref="A40:B40"/>
    <mergeCell ref="A44:B44"/>
    <mergeCell ref="A1:I1"/>
    <mergeCell ref="A3:I3"/>
    <mergeCell ref="A2:I2"/>
    <mergeCell ref="A4:I4"/>
    <mergeCell ref="A5:I5"/>
    <mergeCell ref="A6:B7"/>
  </mergeCells>
  <printOptions horizontalCentered="1"/>
  <pageMargins left="0" right="0" top="0" bottom="0" header="0" footer="0"/>
  <pageSetup fitToHeight="0" horizontalDpi="600" verticalDpi="600" orientation="landscape" scale="90" r:id="rId2"/>
  <rowBreaks count="1" manualBreakCount="1">
    <brk id="3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corujo</dc:creator>
  <cp:keywords/>
  <dc:description/>
  <cp:lastModifiedBy>Luis Ibarra</cp:lastModifiedBy>
  <cp:lastPrinted>2016-04-22T05:36:44Z</cp:lastPrinted>
  <dcterms:created xsi:type="dcterms:W3CDTF">2014-03-28T01:13:38Z</dcterms:created>
  <dcterms:modified xsi:type="dcterms:W3CDTF">2016-04-22T05:37:14Z</dcterms:modified>
  <cp:category/>
  <cp:version/>
  <cp:contentType/>
  <cp:contentStatus/>
</cp:coreProperties>
</file>