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65" windowWidth="15480" windowHeight="6195" tabRatio="808" firstSheet="2" activeTab="2"/>
  </bookViews>
  <sheets>
    <sheet name="PLANTELES JULIO" sheetId="1" state="hidden" r:id="rId1"/>
    <sheet name="DIRECCIÓN GENERAL" sheetId="3" state="hidden" r:id="rId2"/>
    <sheet name="GASTOS DE VIAJE MARZO 2018" sheetId="20" r:id="rId3"/>
  </sheets>
  <definedNames>
    <definedName name="_xlnm.Print_Area" localSheetId="2">'GASTOS DE VIAJE MARZO 2018'!$A$1:$I$72</definedName>
    <definedName name="_xlnm.Print_Titles" localSheetId="2">'GASTOS DE VIAJE MARZO 2018'!$1:$6</definedName>
  </definedNames>
  <calcPr calcId="145621"/>
</workbook>
</file>

<file path=xl/calcChain.xml><?xml version="1.0" encoding="utf-8"?>
<calcChain xmlns="http://schemas.openxmlformats.org/spreadsheetml/2006/main">
  <c r="F7" i="20" l="1"/>
  <c r="H7" i="20" s="1"/>
  <c r="F8" i="20"/>
  <c r="H8" i="20"/>
  <c r="G62" i="20"/>
  <c r="F62" i="20"/>
  <c r="F61" i="20"/>
  <c r="H61" i="20" s="1"/>
  <c r="F60" i="20"/>
  <c r="H60" i="20" s="1"/>
  <c r="G59" i="20"/>
  <c r="F59" i="20"/>
  <c r="G58" i="20"/>
  <c r="F58" i="20"/>
  <c r="G57" i="20"/>
  <c r="F57" i="20"/>
  <c r="G56" i="20"/>
  <c r="F56" i="20"/>
  <c r="F55" i="20"/>
  <c r="H55" i="20" s="1"/>
  <c r="F54" i="20"/>
  <c r="H54" i="20" s="1"/>
  <c r="F53" i="20"/>
  <c r="H53" i="20" s="1"/>
  <c r="G52" i="20"/>
  <c r="F52" i="20"/>
  <c r="H52" i="20" s="1"/>
  <c r="G51" i="20"/>
  <c r="F51" i="20"/>
  <c r="H51" i="20" s="1"/>
  <c r="G50" i="20"/>
  <c r="F50" i="20"/>
  <c r="H50" i="20" s="1"/>
  <c r="F49" i="20"/>
  <c r="H49" i="20" s="1"/>
  <c r="G48" i="20"/>
  <c r="F48" i="20"/>
  <c r="F47" i="20"/>
  <c r="H47" i="20" s="1"/>
  <c r="F46" i="20"/>
  <c r="H46" i="20" s="1"/>
  <c r="F45" i="20"/>
  <c r="H45" i="20" s="1"/>
  <c r="F44" i="20"/>
  <c r="H44" i="20" s="1"/>
  <c r="G43" i="20"/>
  <c r="F43" i="20"/>
  <c r="G42" i="20"/>
  <c r="F42" i="20"/>
  <c r="F41" i="20"/>
  <c r="H41" i="20" s="1"/>
  <c r="F40" i="20"/>
  <c r="H40" i="20" s="1"/>
  <c r="G39" i="20"/>
  <c r="F39" i="20"/>
  <c r="G38" i="20"/>
  <c r="F38" i="20"/>
  <c r="G37" i="20"/>
  <c r="F37" i="20"/>
  <c r="F36" i="20"/>
  <c r="H36" i="20" s="1"/>
  <c r="F35" i="20"/>
  <c r="H35" i="20" s="1"/>
  <c r="G34" i="20"/>
  <c r="F34" i="20"/>
  <c r="G33" i="20"/>
  <c r="F33" i="20"/>
  <c r="F32" i="20"/>
  <c r="H32" i="20" s="1"/>
  <c r="F31" i="20"/>
  <c r="H31" i="20" s="1"/>
  <c r="F30" i="20"/>
  <c r="H30" i="20" s="1"/>
  <c r="G29" i="20"/>
  <c r="F29" i="20"/>
  <c r="H29" i="20" s="1"/>
  <c r="F28" i="20"/>
  <c r="H28" i="20" s="1"/>
  <c r="F27" i="20"/>
  <c r="H27" i="20" s="1"/>
  <c r="G26" i="20"/>
  <c r="F26" i="20"/>
  <c r="H26" i="20" s="1"/>
  <c r="F25" i="20"/>
  <c r="H25" i="20" s="1"/>
  <c r="F24" i="20"/>
  <c r="H24" i="20" s="1"/>
  <c r="G23" i="20"/>
  <c r="F23" i="20"/>
  <c r="H23" i="20" s="1"/>
  <c r="F22" i="20"/>
  <c r="H22" i="20" s="1"/>
  <c r="F21" i="20"/>
  <c r="H21" i="20" s="1"/>
  <c r="F20" i="20"/>
  <c r="H20" i="20" s="1"/>
  <c r="F19" i="20"/>
  <c r="H19" i="20" s="1"/>
  <c r="F18" i="20"/>
  <c r="H18" i="20" s="1"/>
  <c r="G17" i="20"/>
  <c r="F17" i="20"/>
  <c r="G16" i="20"/>
  <c r="F16" i="20"/>
  <c r="F15" i="20"/>
  <c r="H15" i="20" s="1"/>
  <c r="G14" i="20"/>
  <c r="F14" i="20"/>
  <c r="H14" i="20" s="1"/>
  <c r="G13" i="20"/>
  <c r="F13" i="20"/>
  <c r="H13" i="20" s="1"/>
  <c r="F12" i="20"/>
  <c r="H12" i="20" s="1"/>
  <c r="G11" i="20"/>
  <c r="F11" i="20"/>
  <c r="H10" i="20"/>
  <c r="F10" i="20"/>
  <c r="F9" i="20"/>
  <c r="H9" i="20" s="1"/>
  <c r="H33" i="20" l="1"/>
  <c r="H34" i="20"/>
  <c r="H37" i="20"/>
  <c r="H38" i="20"/>
  <c r="H39" i="20"/>
  <c r="H42" i="20"/>
  <c r="H43" i="20"/>
  <c r="H48" i="20"/>
  <c r="H11" i="20"/>
  <c r="H16" i="20"/>
  <c r="H17" i="20"/>
  <c r="H56" i="20"/>
  <c r="H57" i="20"/>
  <c r="H58" i="20"/>
  <c r="H59" i="20"/>
  <c r="H62" i="20"/>
  <c r="F26" i="3" l="1"/>
  <c r="F25" i="3"/>
  <c r="F16" i="3"/>
  <c r="F17" i="3"/>
  <c r="H17" i="3"/>
  <c r="F18" i="3"/>
  <c r="H18" i="3"/>
  <c r="F15" i="3"/>
  <c r="F12" i="3"/>
  <c r="F8" i="3"/>
  <c r="F5" i="3"/>
  <c r="F4" i="3"/>
  <c r="F3" i="3"/>
  <c r="F77" i="3"/>
  <c r="H77" i="3"/>
  <c r="F76" i="3"/>
  <c r="H76" i="3"/>
  <c r="F75" i="3"/>
  <c r="H75" i="3"/>
  <c r="F74" i="3"/>
  <c r="H74" i="3"/>
  <c r="F73" i="3"/>
  <c r="H73" i="3"/>
  <c r="F72" i="3"/>
  <c r="H72" i="3"/>
  <c r="F71" i="3"/>
  <c r="H71" i="3"/>
  <c r="F70" i="3"/>
  <c r="H70" i="3"/>
  <c r="F69" i="3"/>
  <c r="H69" i="3"/>
  <c r="F68" i="3"/>
  <c r="H68" i="3"/>
  <c r="F67" i="3"/>
  <c r="H67" i="3"/>
  <c r="F66" i="3"/>
  <c r="H66" i="3"/>
  <c r="F65" i="3"/>
  <c r="H65" i="3"/>
  <c r="F64" i="3"/>
  <c r="H64" i="3"/>
  <c r="F63" i="3"/>
  <c r="H63" i="3"/>
  <c r="F62" i="3"/>
  <c r="H62" i="3"/>
  <c r="F61" i="3"/>
  <c r="H61" i="3"/>
  <c r="F60" i="3"/>
  <c r="H60" i="3"/>
  <c r="F59" i="3"/>
  <c r="H59" i="3"/>
  <c r="F58" i="3"/>
  <c r="H58" i="3"/>
  <c r="F57" i="3"/>
  <c r="H57" i="3"/>
  <c r="F56" i="3"/>
  <c r="H56" i="3"/>
  <c r="F55" i="3"/>
  <c r="H55" i="3"/>
  <c r="F54" i="3"/>
  <c r="H54" i="3"/>
  <c r="F53" i="3"/>
  <c r="H53" i="3"/>
  <c r="F52" i="3"/>
  <c r="H52" i="3"/>
  <c r="F51" i="3"/>
  <c r="H51" i="3"/>
  <c r="F50" i="3"/>
  <c r="H50" i="3"/>
  <c r="F49" i="3"/>
  <c r="H49" i="3"/>
  <c r="F48" i="3"/>
  <c r="H48" i="3"/>
  <c r="F47" i="3"/>
  <c r="H47" i="3"/>
  <c r="F46" i="3"/>
  <c r="H46" i="3"/>
  <c r="F45" i="3"/>
  <c r="H45" i="3"/>
  <c r="F44" i="3"/>
  <c r="H44" i="3"/>
  <c r="F43" i="3"/>
  <c r="H43" i="3"/>
  <c r="F42" i="3"/>
  <c r="H42" i="3"/>
  <c r="F41" i="3"/>
  <c r="H41" i="3"/>
  <c r="F40" i="3"/>
  <c r="H40" i="3"/>
  <c r="F39" i="3"/>
  <c r="H39" i="3"/>
  <c r="F38" i="3"/>
  <c r="H38" i="3"/>
  <c r="F37" i="3"/>
  <c r="H37" i="3"/>
  <c r="F36" i="3"/>
  <c r="H36" i="3"/>
  <c r="F35" i="3"/>
  <c r="H35" i="3"/>
  <c r="F34" i="3"/>
  <c r="H34" i="3"/>
  <c r="F33" i="3"/>
  <c r="H33" i="3"/>
  <c r="F32" i="3"/>
  <c r="H32" i="3"/>
  <c r="F31" i="3"/>
  <c r="H31" i="3"/>
  <c r="F30" i="3"/>
  <c r="H30" i="3"/>
  <c r="F29" i="3"/>
  <c r="H29" i="3"/>
  <c r="F28" i="3"/>
  <c r="H28" i="3"/>
  <c r="F27" i="3"/>
  <c r="H27" i="3"/>
  <c r="H26" i="3"/>
  <c r="H25" i="3"/>
  <c r="F24" i="3"/>
  <c r="H24" i="3"/>
  <c r="F23" i="3"/>
  <c r="H23" i="3"/>
  <c r="F22" i="3"/>
  <c r="H22" i="3"/>
  <c r="F21" i="3"/>
  <c r="H21" i="3"/>
  <c r="F20" i="3"/>
  <c r="H20" i="3"/>
  <c r="F19" i="3"/>
  <c r="H19" i="3"/>
  <c r="H16" i="3"/>
  <c r="F14" i="3"/>
  <c r="H14" i="3" s="1"/>
  <c r="F13" i="3"/>
  <c r="H13" i="3" s="1"/>
  <c r="H12" i="3"/>
  <c r="F11" i="3"/>
  <c r="H11" i="3"/>
  <c r="F10" i="3"/>
  <c r="H10" i="3"/>
  <c r="F9" i="3"/>
  <c r="H9" i="3"/>
  <c r="H8" i="3"/>
  <c r="H7" i="3"/>
  <c r="F7" i="3"/>
  <c r="F6" i="3"/>
  <c r="H6" i="3" s="1"/>
  <c r="H5" i="3"/>
  <c r="H4"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F6" i="1"/>
  <c r="H6" i="1" s="1"/>
  <c r="F7" i="1"/>
  <c r="H5"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calcChain>
</file>

<file path=xl/sharedStrings.xml><?xml version="1.0" encoding="utf-8"?>
<sst xmlns="http://schemas.openxmlformats.org/spreadsheetml/2006/main" count="411" uniqueCount="213">
  <si>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</si>
  <si>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</si>
  <si>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</si>
  <si>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</si>
  <si>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</si>
  <si>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</si>
  <si>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</si>
  <si>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</si>
  <si>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</si>
  <si>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</si>
  <si>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</si>
  <si>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</si>
  <si>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</si>
  <si>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</si>
  <si>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</si>
  <si>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</si>
  <si>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</si>
  <si>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</si>
  <si>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</si>
  <si>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</si>
  <si>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</si>
  <si>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</si>
  <si>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</si>
  <si>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</si>
  <si>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</si>
  <si>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</si>
  <si>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</si>
  <si>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</si>
  <si>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</si>
  <si>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</si>
  <si>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</si>
  <si>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</si>
  <si>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</si>
  <si>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</si>
  <si>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</si>
  <si>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</si>
  <si>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</si>
  <si>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</si>
  <si>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</si>
  <si>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</si>
  <si>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</si>
  <si>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</si>
  <si>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</si>
  <si>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</si>
  <si>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</si>
  <si>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</si>
  <si>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</si>
  <si>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</si>
  <si>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</si>
  <si>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</si>
  <si>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</si>
  <si>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</si>
  <si>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</si>
  <si>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</si>
  <si>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</si>
  <si>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</si>
  <si>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</si>
  <si>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</si>
  <si>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</si>
  <si>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</si>
  <si>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</si>
  <si>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</si>
  <si>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</si>
  <si>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</si>
  <si>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</si>
  <si>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</si>
  <si>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</si>
  <si>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</si>
  <si>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</si>
  <si>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</si>
  <si>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</si>
  <si>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</si>
  <si>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</si>
  <si>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</si>
  <si>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</si>
  <si>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</si>
  <si>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</si>
  <si>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</si>
  <si>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</si>
  <si>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</si>
  <si>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</si>
  <si>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</si>
  <si>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</si>
  <si>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</si>
  <si>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</si>
  <si>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</si>
  <si>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</si>
  <si>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</si>
  <si>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</si>
  <si>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</si>
  <si>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</si>
  <si>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CARGO</t>
  </si>
  <si>
    <t>COMISIÓN</t>
  </si>
  <si>
    <t>GASTOS DE CAMINO</t>
  </si>
  <si>
    <t>VIATICOS</t>
  </si>
  <si>
    <t>TOTAL VIATICOS</t>
  </si>
  <si>
    <t>TOTAL DE VIATICOS</t>
  </si>
  <si>
    <t>PLANTEL</t>
  </si>
  <si>
    <t>DIRECCION GENERAL</t>
  </si>
  <si>
    <t>DIA</t>
  </si>
  <si>
    <t>MARIA DEL CARMEN DUARTE ESPARZA</t>
  </si>
  <si>
    <t>DIRECTORA ACADEMICA</t>
  </si>
  <si>
    <t>RENE SANTA CRUZ LUNA</t>
  </si>
  <si>
    <t>ASISTENTE DE SERVICIOS BASICOS</t>
  </si>
  <si>
    <t>FRANCISCO CARLOS SILVA TOLEDO</t>
  </si>
  <si>
    <t>AVE MARIA MUÑOZ GARCIA</t>
  </si>
  <si>
    <t>JEFE DE PROYECTO</t>
  </si>
  <si>
    <t>ROBERTO DIAZ IRIBE</t>
  </si>
  <si>
    <t>AUXILIAR EDUCATIVO</t>
  </si>
  <si>
    <t>DIRECTOR DEL PLANTEL</t>
  </si>
  <si>
    <t>OBREGON</t>
  </si>
  <si>
    <t>DOCENTE</t>
  </si>
  <si>
    <t>AMALIA MARTINEZ BECERRA</t>
  </si>
  <si>
    <t>HERMOSILLO III</t>
  </si>
  <si>
    <t>LUIS MAGALLON RAMIREZ</t>
  </si>
  <si>
    <t>JESUS ENRIQUE GALLEGO AVECHUCO</t>
  </si>
  <si>
    <t>ATENDER PROCESO DE ORGANIZACIÓN DE TRABAJO EN EQUIPO PARA LA DOCUMENTACION EN PLATAFORMA DE COPEEMS PARA EL INGRESO DEL PLANTEL AL PADRON DE BUENA CALIDAD DEL SISTEMA NACIONAL DE EDUCAION MEDIA SUPERIOR, DE ACUERDO A LOS LINEAMIENTOS ESTABLECIDOS POR LA DIRECCION DE MODERNIZACION Y CALIDAD DE OFICINAS NACIONALES DE CONALEP SONORA.</t>
  </si>
  <si>
    <t>DANIEL ANTONIO CHAVEZ ARMENTA</t>
  </si>
  <si>
    <t xml:space="preserve">SUBJEFE ESPECIALISTA </t>
  </si>
  <si>
    <t>ASISTIR AL PLANTEL CD.OBREGON PARA REALIZAR UNA RENION DE SUPERVISION CON DOCENTES</t>
  </si>
  <si>
    <t>AUXILIAR DE SERVICIOS BASICOS</t>
  </si>
  <si>
    <t xml:space="preserve">GUAYMAS </t>
  </si>
  <si>
    <t>MARIA DE JESUS OCHOA CORTEZ</t>
  </si>
  <si>
    <t xml:space="preserve">SAN LUIS RIO COLORADO </t>
  </si>
  <si>
    <t>MAGADALENA</t>
  </si>
  <si>
    <t>CINTHIA LIZETH MONTIJO CRUZ</t>
  </si>
  <si>
    <t xml:space="preserve">ASISITIR A GUAYMAS,SONORA, REUNION SE SEGUIMIENTO, PROGRAMA ARENDIZAJE EN LA EMPRESA, CON PERSONAL DE MAKILAS TETAKAWI </t>
  </si>
  <si>
    <t>Periodo comprendido: MARZO 2018</t>
  </si>
  <si>
    <t>Fecha de Actualización:  MARZO 2018</t>
  </si>
  <si>
    <t>MARIA SILVIA GASTÉLUM RAMÍREZ</t>
  </si>
  <si>
    <t>DIRECTORA DE VINCULACION</t>
  </si>
  <si>
    <t>DANIEL OMAR ANGULO AVALOS</t>
  </si>
  <si>
    <t>ENTREGA DE MATERIAL PLANTEL EMPALME, SONORA</t>
  </si>
  <si>
    <t>REUNION CON DIRECTORES DE PLANTELES DE NAVOJOA, CD.OBREGON. EMPLAME Y GUAYMAS PARA EL SEGUIMIENTO A INDICADORES ACADEMICOS.</t>
  </si>
  <si>
    <t xml:space="preserve">AUXILIAR DE SERVICIOS GENERALES </t>
  </si>
  <si>
    <t>TRASLADAR AL DIRECTOR A LOS PLANTELES CONALEP NAVOJOA,OBREGON, GUAYMAS Y EMPALME</t>
  </si>
  <si>
    <t>TRASLADAR AL DIRECTOR GENERAL A LOS PLANTELES CONALE NAVOJOA, OBREGON, GUAYMAS Y EMPALME</t>
  </si>
  <si>
    <t>SUBCOORDINADOR EJECUTIVO</t>
  </si>
  <si>
    <t>COORDINAR EL ENVIO DE LIBROS DE TEXTO PARA DIFERENTES PLANTELES DEL ESTADO DE SONORA.</t>
  </si>
  <si>
    <t>REUNION EN EL PLANTEL DE SAN LUIS RIO COLORADO CON PERSONAL DOCENTE Y ADMINISTRATIVO, REUNION EN EL PLANTEL CABORCA CON EL EQUIPO DE ROBÓTICA.</t>
  </si>
  <si>
    <t>MARIBEL BURROLA VASQUEZ</t>
  </si>
  <si>
    <t>REUNION CON DOCENTES SOBRE EL PROGRAMA DE APRENDIZAJE EN EL EMPRESA EN EL PLANTEL GUAYMAS</t>
  </si>
  <si>
    <t>CYNTHIA MONTIJO CRUZ</t>
  </si>
  <si>
    <t>JEFE DE PROYECTO DE CAPACITACION</t>
  </si>
  <si>
    <t>REUNION CON PERSONAL DOCENTE PLANTEL GUAYMAS, PARA DAR SEGUIMIENTO AL PROGRAMA APRENDIZAJE EN LA EMPRESA</t>
  </si>
  <si>
    <t>TITULAR DE LA UNIDAD JURIDICA</t>
  </si>
  <si>
    <t>ASISITIO A LA JUNTA DE CONCILIACION Y ARBITRAJE DE LA CIUDAD DE GUAYMAS A UNA AUDIENCIA CONFESIONAL</t>
  </si>
  <si>
    <t>AUDIENCIAS CONFESIONAL EN JUNTA DE CONCILIACION Y ARBITRAJE EN GUAYMAS</t>
  </si>
  <si>
    <t>TRASLADAR A LA CD.DE GUAYMAS A PERSONAL DEVINCULACION A REUNION PROGRAMA APRENDIZAJE EN LA EMPRESA</t>
  </si>
  <si>
    <t>REUNCION CON AUTORIDADES MUNICIPALES DE ALTAR, PARA DAR SEGUIMIENTO COMO ENLACE DE LA GOBERNADORA LIC.CLUADIA ARTEMIZA PAVLOVICH ARELLANO EN ESE MUNICIPIO A COMPROMISOS DE OBRA PÚBLICA</t>
  </si>
  <si>
    <t>TRASLADAR AL DIRECTOR GENERAL AL MUNICIPIO DE ALTAR, SONORA.</t>
  </si>
  <si>
    <t>REUNION NACIONAL DE DIRECTORES GENERALES DE COLEGIOS ESTATALES A REALIZARSE EB OFICINAS NACIONALES DE CONALEP, UBICADAS EN METEPEC, ESTADO DE MÉXICO.</t>
  </si>
  <si>
    <t>SUBJEFETECNICO ESPECIALISTA</t>
  </si>
  <si>
    <t>ATENDER SOLICITUD DE INVESTIGACION EN PLANTEL CONALEP SAN LUIS RIOS COLORADO</t>
  </si>
  <si>
    <t>TRASLADAR A LIC.DANIEL ANTONIO CHAVEZ AL PLANTEL SAN LUIS RIO COLORADO</t>
  </si>
  <si>
    <t>TRASLADAR A DELEGADA SINDICAL DE SUTCONALEP A REUNION CON EL PERSONAL SINDICALIZADO DEL PLANTEL CONALEP NACOZARI</t>
  </si>
  <si>
    <t>REUNION CON PERSOANL DOCENTE DEL PLANTEL CONALEP SAN LUIS RIO COLORADO, PARA DAR SEGUIMIENTO A COMPROMISOS ACEDÉMICOS Y ASISTENCIA AL ACTO DE INICIO DE LA CONSTRUCCION DEL EDIFICIO DE AULAS PARA CONALEP CANANEA</t>
  </si>
  <si>
    <t>PILAR RIVERA LEON</t>
  </si>
  <si>
    <t>REALIZAR TREAMITE DE 440 EXPEDIENTES DE LA CARRERA DE ENFERMERIA GENERAL PARA EL REGISTRO DE TITULO Y EXPEDICION DE CEDULA PROFESIONAL EN LA DIRECCION DE PROFESIONES EN CD.DE MEXICO</t>
  </si>
  <si>
    <t>RAQUEL MARTINEZ SALAZAR</t>
  </si>
  <si>
    <t>FRANCISCO ALBERTO CURIEL DEL CASTILLO</t>
  </si>
  <si>
    <t>JEFE DE PROYETO</t>
  </si>
  <si>
    <t>ASISTIR A LOS PLANTELES CONALEP SUR DEL ESTADO DE SONORA, EN EL FIRME PROPOSITO DE FORTALECER DE MANERA INTEGREAL LA EDUCACION DE NUESTROS EDUCANDOS INSCRITOS EN LOS PLANTELES REALIZANDO LA PROMOSIÓN Y DIFUSIÓN DE EVNTOS DEPORTIVOS Y CULTURALES DURANTE LOS DÍAS DEL 20 Y 23 MARZO DEL PRESENTE AÑO.</t>
  </si>
  <si>
    <t>ROBERTO AVILA ESPEJO</t>
  </si>
  <si>
    <t>JORGE ENRIQUE CASTRO PONCE</t>
  </si>
  <si>
    <t>ACUDIR A HERMOSILLO, SONORA  FORMULA 1 VIATICOS DEL DOCENETE Y DE LOS 4 ALUMNOS</t>
  </si>
  <si>
    <t>GENARO AMARAL LOYDA</t>
  </si>
  <si>
    <t>ADMINISTRATIVO</t>
  </si>
  <si>
    <t>REUNION DE TRABAJO FORMULA NO.1</t>
  </si>
  <si>
    <t>HERMOSILLO II</t>
  </si>
  <si>
    <t>PABLO ALEJANDRO HURTADO PARKER</t>
  </si>
  <si>
    <t>TRASLADAR A DIRECTOR GENERAL A LOS MUNICIPIO DE CABORCA Y SAN LUIS COLORADO</t>
  </si>
  <si>
    <t>JUAN MANUEL  ESTRADA PEREZ</t>
  </si>
  <si>
    <t>ACUDIR EN SU FUNCION DEL MENTOR DE LOS ALUMNOS QUE PARTICIPARAN ENB LA COMPETENCIA REGIONAL DE ROBOTICA EN LA CD.DE TORREON,COAHUILA</t>
  </si>
  <si>
    <t>JOSE MORENO VALENZUELA</t>
  </si>
  <si>
    <t>ASISITIR A REUNION DE TRABAJO ACERCA DE CONVOCATORIA FORMULA 1 ACOMPAÑANDO A LAS ALUMNAS LILIAN FERNANDA FLORES HURTADO Y YADHIRA ISABEL GARCIA NIEBLAS</t>
  </si>
  <si>
    <t>REUNION DE TRABAJO EN DONDE SE REALIZARAN PRUEBAS DE VELOCIDAD DE LOS CARROS Y UNA CHARLA CON LA ESCUDERIA, GANADORA DEL AÑO PASADO A REALIZARSE EL DIA 22 DE MARZO 2018</t>
  </si>
  <si>
    <t>PEDRO GARCIA LAGUNA</t>
  </si>
  <si>
    <t>VIAJE DE ESTUDIOS A LA PLANTA BIMBO CON ALUMNOS DEL 4TO SEMESTRE DE ADMINISTRACION</t>
  </si>
  <si>
    <t xml:space="preserve">FRANCISCO VARELA TREJO </t>
  </si>
  <si>
    <t>GUILLERMINA BARRAGAN GONZALEZ</t>
  </si>
  <si>
    <t>REPRESENTANTE ESTATAL SUTCONALEP</t>
  </si>
  <si>
    <t>ASISTIR A REUNION SINDICAL CONALP NACOZARI</t>
  </si>
  <si>
    <t>EMMA DEYANIRA FERNANDEZ HOLGUIN</t>
  </si>
  <si>
    <t>JEFE DE PROYECTO ESCOLARES</t>
  </si>
  <si>
    <t>ACUDIR A LA CIUDAD DE HERMOSILLO, SONORA EL DIA 13/03/2018, REUNION DIRECTOR GENERAL.</t>
  </si>
  <si>
    <t>JOSEFINA ELENA LEON FLORES</t>
  </si>
  <si>
    <t>ACUDIR A LA CIUDAD DE HERMOSILLO, REUNION EN CENTRO DE CAPACITACION EN SALUD</t>
  </si>
  <si>
    <t>NORMA ALICIA RODRIGUEZ SILLAS</t>
  </si>
  <si>
    <t>VIDAL VALENTE CID MANRIQUEZ</t>
  </si>
  <si>
    <t>ALEJANDRA NAVARRO GONZALEZ</t>
  </si>
  <si>
    <t>COORDINADORA EJECUTIVA</t>
  </si>
  <si>
    <t>ACOMPAÑAR A DOS ALUMNAS PARA ASISTIR A REUNION SOBRE AVANCES DE LA ESCUDERIA 3 FORMULA 1 YADHIRA ISABEL GARCIA NIEBLAS, LILIAN FERNANDA FLORES QUIJANO</t>
  </si>
  <si>
    <t>TRASLADAR AL DIRECTOR DEL PLANTEL A LOS MUNICIPIOS DE CANANEA Y SAN LUIS RIO COLORADO</t>
  </si>
  <si>
    <t>LUIS SERGIO GONZALEZ RODRIGUEZ</t>
  </si>
  <si>
    <t>EN SEGUIMIENTO A LA CONVOCATORIA FORMULA 1, REUNION DE TRABAJO 08/MARZO/2018 CON EL OBJETIVO DE PRESENTAR LOS AVENCES DEL PROYECTO</t>
  </si>
  <si>
    <t>FAUSTO JACQUEZ FUENTES</t>
  </si>
  <si>
    <t>ACUDIRA HERMOSILLO SONORA A OFICINAS DE DIRECCION GENERAL DEL DIA 08-MARZO-2018, CAPACITACION FORMAULO 1 SE ANEXAN SOLICITUD VIATICOS</t>
  </si>
  <si>
    <t>MARIA DOLORES GIL FIGUEROA</t>
  </si>
  <si>
    <t>ENTREGA Y REVISION DE EXPEDIENTES</t>
  </si>
  <si>
    <t>ACUDIR A HERMOSILLO, SONORA EL DIA 02 Y 03 DE MARZO 2018 REUNION DIRECTOR GENERAL</t>
  </si>
  <si>
    <t>CECILIA DEL CARMEN CAMACHO SANDOVAL</t>
  </si>
  <si>
    <t>JEFE PROYECTO SERVIICOS ESCOLARES</t>
  </si>
  <si>
    <t>ACUDIRA A HERMOSILLO SONORA EL DIA 02 DE MARZO DEL 2018 A OFICINAS DE DIRECCION ACADEMICA</t>
  </si>
  <si>
    <t>JOSE BENITO YUCUPICIO ANAYA</t>
  </si>
  <si>
    <t>JEFE DE PROYECTO DE FORMACIO NTECNICA</t>
  </si>
  <si>
    <t>ACOMPALAR A LOS ALUMNOS JORGE CORTES RIOS,MARCELL GPE.CHACON GUERRERO Y JUAN PABLO DELGADO SILVA, ALUMNOS GANADORES DEL  CONCURSO ESTATAL ROBOTICA , TRAMITES DE VISA EN HERMOSILLO, SONORA, DIA 06/03/2018</t>
  </si>
  <si>
    <t>APOYAR EN PROCESOS ACEDEMICOS RELACIONADOS CON ESTRUCTURAS ACADEMICAS Y HORARIOS LOS DIAS 07 Y 08 DE FEBRERO DEL 2018</t>
  </si>
  <si>
    <t>PARTICIPACION Y ASISTENCIA A LA INAUGURACION DE LA EXPO REGIONAL ACOMPAÑADA DE 13 ALUMNOS, CIUDAD DE HERMOSILLO, SONORA.</t>
  </si>
  <si>
    <t>IVAN ALBERTO LOPEZ FIGUEROA</t>
  </si>
  <si>
    <t>JEFE DE PROYECTOS DE SERVICIOS ADMINISTRATIVOS</t>
  </si>
  <si>
    <t>ACLARACION DE SALDOS DICIEMBRE 2017-ENERO 2018</t>
  </si>
  <si>
    <t>GASTOS DE VIAJE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</si>
</sst>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sz val="15"/>
      <color theme="1"/>
      <name val="Calibri"/>
      <family val="2"/>
      <scheme val="minor"/>
    </font>
    <font>
      <b/>
      <sz val="15"/>
      <name val="Calibri"/>
      <family val="2"/>
      <scheme val="minor"/>
    </font>
    <font>
      <b/>
      <sz val="12"/>
      <color theme="0"/>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246634"/>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92">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xf numFmtId="0" fontId="3" fillId="0" borderId="0" xfId="0" applyFont="1" applyAlignment="1">
      <alignment horizontal="center" vertical="center"/>
    </xf>
    <xf numFmtId="4" fontId="3" fillId="0" borderId="0" xfId="0" applyNumberFormat="1" applyFont="1" applyAlignment="1">
      <alignment horizontal="center" vertical="center"/>
    </xf>
    <xf numFmtId="4" fontId="3" fillId="8" borderId="2" xfId="0" applyNumberFormat="1" applyFont="1" applyFill="1" applyBorder="1" applyAlignment="1">
      <alignment horizontal="center" vertical="distributed" wrapText="1"/>
    </xf>
    <xf numFmtId="4" fontId="3" fillId="9" borderId="2" xfId="0" applyNumberFormat="1" applyFont="1" applyFill="1" applyBorder="1" applyAlignment="1">
      <alignment horizontal="center" vertical="distributed" wrapText="1"/>
    </xf>
    <xf numFmtId="0" fontId="3" fillId="0" borderId="0" xfId="0" applyFont="1" applyAlignment="1">
      <alignment horizontal="center"/>
    </xf>
    <xf numFmtId="0" fontId="10" fillId="8" borderId="0" xfId="0" applyFont="1" applyFill="1" applyAlignment="1">
      <alignment horizontal="center" vertical="center"/>
    </xf>
    <xf numFmtId="0" fontId="10" fillId="8" borderId="0" xfId="0" applyFont="1" applyFill="1"/>
    <xf numFmtId="0" fontId="11" fillId="9" borderId="0" xfId="0" applyFont="1" applyFill="1" applyAlignment="1">
      <alignment horizontal="left"/>
    </xf>
    <xf numFmtId="0" fontId="11" fillId="9" borderId="0" xfId="0" applyFont="1" applyFill="1" applyAlignment="1">
      <alignment horizontal="center"/>
    </xf>
    <xf numFmtId="4" fontId="11" fillId="9" borderId="0" xfId="0" applyNumberFormat="1" applyFont="1" applyFill="1" applyAlignment="1">
      <alignment horizontal="center"/>
    </xf>
    <xf numFmtId="0" fontId="3" fillId="10" borderId="0" xfId="0" applyFont="1" applyFill="1"/>
    <xf numFmtId="0" fontId="1" fillId="0" borderId="0" xfId="0" applyFont="1" applyBorder="1" applyAlignment="1">
      <alignment horizontal="center"/>
    </xf>
    <xf numFmtId="0" fontId="11" fillId="0" borderId="0" xfId="0" applyFont="1" applyAlignment="1">
      <alignment horizontal="center"/>
    </xf>
    <xf numFmtId="0" fontId="11" fillId="9" borderId="0" xfId="0" applyFont="1" applyFill="1" applyAlignment="1">
      <alignment horizontal="center"/>
    </xf>
    <xf numFmtId="0" fontId="11" fillId="9" borderId="0" xfId="0" applyFont="1" applyFill="1" applyAlignment="1">
      <alignment horizontal="left" vertical="center"/>
    </xf>
    <xf numFmtId="0" fontId="12" fillId="11" borderId="2" xfId="0" applyFont="1" applyFill="1" applyBorder="1" applyAlignment="1">
      <alignment horizontal="center" vertical="center" wrapText="1"/>
    </xf>
    <xf numFmtId="0" fontId="3" fillId="8" borderId="2" xfId="0" applyFont="1" applyFill="1" applyBorder="1" applyAlignment="1">
      <alignment horizontal="justify" vertical="center" wrapText="1"/>
    </xf>
    <xf numFmtId="14" fontId="10" fillId="8" borderId="0" xfId="0" applyNumberFormat="1" applyFont="1" applyFill="1" applyAlignment="1">
      <alignment horizontal="center" vertical="center"/>
    </xf>
    <xf numFmtId="14" fontId="3" fillId="8" borderId="2" xfId="0" applyNumberFormat="1" applyFont="1" applyFill="1" applyBorder="1" applyAlignment="1">
      <alignment horizontal="center" vertical="center" wrapText="1"/>
    </xf>
    <xf numFmtId="14" fontId="3" fillId="8" borderId="2" xfId="0" applyNumberFormat="1" applyFont="1" applyFill="1" applyBorder="1" applyAlignment="1">
      <alignment horizontal="center" vertical="center"/>
    </xf>
    <xf numFmtId="14" fontId="3" fillId="0" borderId="0" xfId="0" applyNumberFormat="1" applyFont="1" applyAlignment="1">
      <alignment horizontal="center" vertical="center"/>
    </xf>
    <xf numFmtId="4" fontId="3" fillId="0" borderId="2" xfId="0" applyNumberFormat="1" applyFont="1" applyFill="1" applyBorder="1" applyAlignment="1">
      <alignment horizontal="center" vertical="distributed" wrapText="1"/>
    </xf>
    <xf numFmtId="14" fontId="3" fillId="0" borderId="2" xfId="0" applyNumberFormat="1"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1164162</xdr:colOff>
      <xdr:row>66</xdr:row>
      <xdr:rowOff>105833</xdr:rowOff>
    </xdr:from>
    <xdr:to>
      <xdr:col>7</xdr:col>
      <xdr:colOff>518573</xdr:colOff>
      <xdr:row>71</xdr:row>
      <xdr:rowOff>63500</xdr:rowOff>
    </xdr:to>
    <xdr:sp macro="" textlink="">
      <xdr:nvSpPr>
        <xdr:cNvPr id="3" name="2 CuadroTexto"/>
        <xdr:cNvSpPr txBox="1"/>
      </xdr:nvSpPr>
      <xdr:spPr>
        <a:xfrm>
          <a:off x="1164162" y="28511500"/>
          <a:ext cx="9567328" cy="751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                      </a:t>
          </a:r>
          <a:r>
            <a:rPr lang="es-MX" sz="1100" b="1">
              <a:solidFill>
                <a:schemeClr val="dk1"/>
              </a:solidFill>
              <a:effectLst/>
              <a:latin typeface="+mn-lt"/>
              <a:ea typeface="+mn-ea"/>
              <a:cs typeface="+mn-cs"/>
            </a:rPr>
            <a:t>______________________________________                     ______________________________________</a:t>
          </a:r>
          <a:endParaRPr lang="es-MX" b="1">
            <a:effectLst/>
          </a:endParaRPr>
        </a:p>
        <a:p>
          <a:r>
            <a:rPr lang="es-MX" sz="1100" b="1"/>
            <a:t> 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80" t="s">
        <v>12</v>
      </c>
      <c r="B1" s="80"/>
      <c r="C1" s="80"/>
      <c r="D1" s="80"/>
      <c r="E1" s="80"/>
      <c r="F1" s="80"/>
      <c r="G1" s="80"/>
      <c r="H1" s="80"/>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80" t="s">
        <v>12</v>
      </c>
      <c r="B1" s="80"/>
      <c r="C1" s="80"/>
      <c r="D1" s="80"/>
      <c r="E1" s="80"/>
      <c r="F1" s="80"/>
      <c r="G1" s="80"/>
      <c r="H1" s="80"/>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view="pageBreakPreview" zoomScale="90" zoomScaleNormal="70" zoomScaleSheetLayoutView="90" workbookViewId="0">
      <selection activeCell="D9" sqref="D9"/>
    </sheetView>
  </sheetViews>
  <sheetFormatPr baseColWidth="10" defaultRowHeight="12.75" x14ac:dyDescent="0.2"/>
  <cols>
    <col min="1" max="1" width="21.7109375" style="69" bestFit="1" customWidth="1"/>
    <col min="2" max="2" width="21.28515625" style="73" customWidth="1"/>
    <col min="3" max="3" width="23.7109375" style="69" customWidth="1"/>
    <col min="4" max="4" width="54.140625" style="69" customWidth="1"/>
    <col min="5" max="5" width="9.85546875" style="70" bestFit="1" customWidth="1"/>
    <col min="6" max="6" width="10.42578125" style="69" bestFit="1" customWidth="1"/>
    <col min="7" max="7" width="12" style="69" bestFit="1" customWidth="1"/>
    <col min="8" max="8" width="10.7109375" style="69" customWidth="1"/>
    <col min="9" max="9" width="10.42578125" style="89" bestFit="1" customWidth="1"/>
    <col min="10" max="16384" width="11.42578125" style="1"/>
  </cols>
  <sheetData>
    <row r="1" spans="1:10" s="68" customFormat="1" ht="27.75" customHeight="1" x14ac:dyDescent="0.3">
      <c r="A1" s="74"/>
      <c r="B1" s="81" t="s">
        <v>90</v>
      </c>
      <c r="C1" s="81"/>
      <c r="D1" s="81"/>
      <c r="E1" s="81"/>
      <c r="F1" s="81"/>
      <c r="G1" s="81"/>
      <c r="H1" s="81"/>
      <c r="I1" s="86"/>
      <c r="J1" s="75"/>
    </row>
    <row r="2" spans="1:10" s="68" customFormat="1" ht="27" customHeight="1" x14ac:dyDescent="0.3">
      <c r="A2" s="74"/>
      <c r="B2" s="82" t="s">
        <v>212</v>
      </c>
      <c r="C2" s="82"/>
      <c r="D2" s="82"/>
      <c r="E2" s="82"/>
      <c r="F2" s="82"/>
      <c r="G2" s="82"/>
      <c r="H2" s="82"/>
      <c r="I2" s="86"/>
      <c r="J2" s="75"/>
    </row>
    <row r="3" spans="1:10" s="68" customFormat="1" ht="20.100000000000001" customHeight="1" x14ac:dyDescent="0.3">
      <c r="A3" s="74"/>
      <c r="B3" s="83" t="s">
        <v>127</v>
      </c>
      <c r="C3" s="83"/>
      <c r="D3" s="83"/>
      <c r="E3" s="83"/>
      <c r="F3" s="83"/>
      <c r="G3" s="83"/>
      <c r="H3" s="83"/>
      <c r="I3" s="86"/>
      <c r="J3" s="75"/>
    </row>
    <row r="4" spans="1:10" s="68" customFormat="1" ht="20.100000000000001" customHeight="1" x14ac:dyDescent="0.3">
      <c r="A4" s="74"/>
      <c r="B4" s="76" t="s">
        <v>128</v>
      </c>
      <c r="C4" s="77"/>
      <c r="D4" s="77"/>
      <c r="E4" s="78"/>
      <c r="F4" s="77"/>
      <c r="G4" s="77"/>
      <c r="H4" s="77"/>
      <c r="I4" s="86"/>
      <c r="J4" s="75"/>
    </row>
    <row r="5" spans="1:10" s="68" customFormat="1" ht="9" customHeight="1" x14ac:dyDescent="0.3">
      <c r="A5" s="74"/>
      <c r="B5" s="77"/>
      <c r="C5" s="77"/>
      <c r="D5" s="77"/>
      <c r="E5" s="78"/>
      <c r="F5" s="77"/>
      <c r="G5" s="77"/>
      <c r="H5" s="77"/>
      <c r="I5" s="86"/>
      <c r="J5" s="75"/>
    </row>
    <row r="6" spans="1:10" s="68" customFormat="1" ht="45.75" customHeight="1" x14ac:dyDescent="0.2">
      <c r="A6" s="84" t="s">
        <v>97</v>
      </c>
      <c r="B6" s="84" t="s">
        <v>0</v>
      </c>
      <c r="C6" s="84" t="s">
        <v>91</v>
      </c>
      <c r="D6" s="84" t="s">
        <v>92</v>
      </c>
      <c r="E6" s="84" t="s">
        <v>94</v>
      </c>
      <c r="F6" s="84" t="s">
        <v>96</v>
      </c>
      <c r="G6" s="84" t="s">
        <v>93</v>
      </c>
      <c r="H6" s="84" t="s">
        <v>95</v>
      </c>
      <c r="I6" s="84" t="s">
        <v>99</v>
      </c>
    </row>
    <row r="7" spans="1:10" s="68" customFormat="1" ht="40.5" customHeight="1" x14ac:dyDescent="0.2">
      <c r="A7" s="85" t="s">
        <v>98</v>
      </c>
      <c r="B7" s="85" t="s">
        <v>125</v>
      </c>
      <c r="C7" s="85" t="s">
        <v>106</v>
      </c>
      <c r="D7" s="85" t="s">
        <v>126</v>
      </c>
      <c r="E7" s="71">
        <v>400</v>
      </c>
      <c r="F7" s="71">
        <f>+E7</f>
        <v>400</v>
      </c>
      <c r="G7" s="71">
        <v>0</v>
      </c>
      <c r="H7" s="71">
        <f>+F7+G7</f>
        <v>400</v>
      </c>
      <c r="I7" s="87">
        <v>43160</v>
      </c>
    </row>
    <row r="8" spans="1:10" s="68" customFormat="1" ht="39" customHeight="1" x14ac:dyDescent="0.2">
      <c r="A8" s="85" t="s">
        <v>98</v>
      </c>
      <c r="B8" s="85" t="s">
        <v>129</v>
      </c>
      <c r="C8" s="85" t="s">
        <v>130</v>
      </c>
      <c r="D8" s="85" t="s">
        <v>126</v>
      </c>
      <c r="E8" s="71">
        <v>400</v>
      </c>
      <c r="F8" s="71">
        <f t="shared" ref="F8:F62" si="0">+E8</f>
        <v>400</v>
      </c>
      <c r="G8" s="71">
        <v>0</v>
      </c>
      <c r="H8" s="71">
        <f t="shared" ref="H8:H62" si="1">+F8+G8</f>
        <v>400</v>
      </c>
      <c r="I8" s="87">
        <v>43160</v>
      </c>
    </row>
    <row r="9" spans="1:10" s="68" customFormat="1" ht="39" customHeight="1" x14ac:dyDescent="0.2">
      <c r="A9" s="85" t="s">
        <v>98</v>
      </c>
      <c r="B9" s="85" t="s">
        <v>74</v>
      </c>
      <c r="C9" s="85" t="s">
        <v>75</v>
      </c>
      <c r="D9" s="85" t="s">
        <v>126</v>
      </c>
      <c r="E9" s="71">
        <v>300</v>
      </c>
      <c r="F9" s="71">
        <f>+E9</f>
        <v>300</v>
      </c>
      <c r="G9" s="71">
        <v>704.79</v>
      </c>
      <c r="H9" s="71">
        <f t="shared" si="1"/>
        <v>1004.79</v>
      </c>
      <c r="I9" s="87">
        <v>43160</v>
      </c>
    </row>
    <row r="10" spans="1:10" s="68" customFormat="1" ht="25.5" x14ac:dyDescent="0.2">
      <c r="A10" s="85" t="s">
        <v>98</v>
      </c>
      <c r="B10" s="85" t="s">
        <v>131</v>
      </c>
      <c r="C10" s="85" t="s">
        <v>106</v>
      </c>
      <c r="D10" s="85" t="s">
        <v>132</v>
      </c>
      <c r="E10" s="71">
        <v>850</v>
      </c>
      <c r="F10" s="71">
        <f t="shared" si="0"/>
        <v>850</v>
      </c>
      <c r="G10" s="71">
        <v>400</v>
      </c>
      <c r="H10" s="71">
        <f t="shared" si="1"/>
        <v>1250</v>
      </c>
      <c r="I10" s="87">
        <v>43161</v>
      </c>
    </row>
    <row r="11" spans="1:10" s="68" customFormat="1" ht="41.25" customHeight="1" x14ac:dyDescent="0.2">
      <c r="A11" s="85" t="s">
        <v>98</v>
      </c>
      <c r="B11" s="85" t="s">
        <v>104</v>
      </c>
      <c r="C11" s="85" t="s">
        <v>46</v>
      </c>
      <c r="D11" s="85" t="s">
        <v>133</v>
      </c>
      <c r="E11" s="71">
        <v>1350</v>
      </c>
      <c r="F11" s="71">
        <f t="shared" si="0"/>
        <v>1350</v>
      </c>
      <c r="G11" s="71">
        <f>707.43+384</f>
        <v>1091.4299999999998</v>
      </c>
      <c r="H11" s="71">
        <f t="shared" si="1"/>
        <v>2441.4299999999998</v>
      </c>
      <c r="I11" s="87">
        <v>43161</v>
      </c>
    </row>
    <row r="12" spans="1:10" s="68" customFormat="1" ht="27" customHeight="1" x14ac:dyDescent="0.2">
      <c r="A12" s="85" t="s">
        <v>98</v>
      </c>
      <c r="B12" s="85" t="s">
        <v>102</v>
      </c>
      <c r="C12" s="85" t="s">
        <v>134</v>
      </c>
      <c r="D12" s="85" t="s">
        <v>135</v>
      </c>
      <c r="E12" s="71">
        <v>700</v>
      </c>
      <c r="F12" s="71">
        <f t="shared" si="0"/>
        <v>700</v>
      </c>
      <c r="G12" s="71">
        <v>0</v>
      </c>
      <c r="H12" s="71">
        <f t="shared" si="1"/>
        <v>700</v>
      </c>
      <c r="I12" s="87">
        <v>43161</v>
      </c>
    </row>
    <row r="13" spans="1:10" s="68" customFormat="1" ht="90.75" customHeight="1" x14ac:dyDescent="0.2">
      <c r="A13" s="85" t="s">
        <v>98</v>
      </c>
      <c r="B13" s="85" t="s">
        <v>105</v>
      </c>
      <c r="C13" s="85" t="s">
        <v>106</v>
      </c>
      <c r="D13" s="85" t="s">
        <v>116</v>
      </c>
      <c r="E13" s="71">
        <v>850</v>
      </c>
      <c r="F13" s="71">
        <f t="shared" si="0"/>
        <v>850</v>
      </c>
      <c r="G13" s="71">
        <f>400+544</f>
        <v>944</v>
      </c>
      <c r="H13" s="71">
        <f t="shared" si="1"/>
        <v>1794</v>
      </c>
      <c r="I13" s="87">
        <v>43161</v>
      </c>
    </row>
    <row r="14" spans="1:10" s="68" customFormat="1" ht="30" customHeight="1" x14ac:dyDescent="0.2">
      <c r="A14" s="85" t="s">
        <v>98</v>
      </c>
      <c r="B14" s="85" t="s">
        <v>102</v>
      </c>
      <c r="C14" s="85" t="s">
        <v>103</v>
      </c>
      <c r="D14" s="85" t="s">
        <v>136</v>
      </c>
      <c r="E14" s="72">
        <v>700</v>
      </c>
      <c r="F14" s="71">
        <f t="shared" si="0"/>
        <v>700</v>
      </c>
      <c r="G14" s="72">
        <f>300+1736.87+380</f>
        <v>2416.87</v>
      </c>
      <c r="H14" s="71">
        <f t="shared" si="1"/>
        <v>3116.87</v>
      </c>
      <c r="I14" s="87">
        <v>43161</v>
      </c>
    </row>
    <row r="15" spans="1:10" s="68" customFormat="1" ht="28.5" customHeight="1" x14ac:dyDescent="0.2">
      <c r="A15" s="85" t="s">
        <v>98</v>
      </c>
      <c r="B15" s="85" t="s">
        <v>117</v>
      </c>
      <c r="C15" s="85" t="s">
        <v>118</v>
      </c>
      <c r="D15" s="85" t="s">
        <v>119</v>
      </c>
      <c r="E15" s="71">
        <v>700</v>
      </c>
      <c r="F15" s="71">
        <f t="shared" si="0"/>
        <v>700</v>
      </c>
      <c r="G15" s="72">
        <v>0</v>
      </c>
      <c r="H15" s="71">
        <f t="shared" si="1"/>
        <v>700</v>
      </c>
      <c r="I15" s="87">
        <v>43140</v>
      </c>
    </row>
    <row r="16" spans="1:10" s="68" customFormat="1" ht="27" customHeight="1" x14ac:dyDescent="0.2">
      <c r="A16" s="85" t="s">
        <v>98</v>
      </c>
      <c r="B16" s="85" t="s">
        <v>115</v>
      </c>
      <c r="C16" s="85" t="s">
        <v>137</v>
      </c>
      <c r="D16" s="85" t="s">
        <v>138</v>
      </c>
      <c r="E16" s="71">
        <v>1500</v>
      </c>
      <c r="F16" s="71">
        <f t="shared" si="0"/>
        <v>1500</v>
      </c>
      <c r="G16" s="72">
        <f>400+1200</f>
        <v>1600</v>
      </c>
      <c r="H16" s="71">
        <f t="shared" si="1"/>
        <v>3100</v>
      </c>
      <c r="I16" s="87">
        <v>43164</v>
      </c>
    </row>
    <row r="17" spans="1:9" s="68" customFormat="1" ht="42.75" customHeight="1" x14ac:dyDescent="0.2">
      <c r="A17" s="85" t="s">
        <v>98</v>
      </c>
      <c r="B17" s="85" t="s">
        <v>104</v>
      </c>
      <c r="C17" s="85" t="s">
        <v>46</v>
      </c>
      <c r="D17" s="85" t="s">
        <v>139</v>
      </c>
      <c r="E17" s="71">
        <v>2700</v>
      </c>
      <c r="F17" s="71">
        <f t="shared" si="0"/>
        <v>2700</v>
      </c>
      <c r="G17" s="72">
        <f>2123.91+380</f>
        <v>2503.91</v>
      </c>
      <c r="H17" s="71">
        <f t="shared" si="1"/>
        <v>5203.91</v>
      </c>
      <c r="I17" s="87">
        <v>43165</v>
      </c>
    </row>
    <row r="18" spans="1:9" s="68" customFormat="1" ht="27" customHeight="1" x14ac:dyDescent="0.2">
      <c r="A18" s="85" t="s">
        <v>98</v>
      </c>
      <c r="B18" s="85" t="s">
        <v>140</v>
      </c>
      <c r="C18" s="85" t="s">
        <v>106</v>
      </c>
      <c r="D18" s="85" t="s">
        <v>141</v>
      </c>
      <c r="E18" s="71">
        <v>400</v>
      </c>
      <c r="F18" s="71">
        <f t="shared" si="0"/>
        <v>400</v>
      </c>
      <c r="G18" s="72">
        <v>0</v>
      </c>
      <c r="H18" s="71">
        <f t="shared" si="1"/>
        <v>400</v>
      </c>
      <c r="I18" s="87">
        <v>43166</v>
      </c>
    </row>
    <row r="19" spans="1:9" s="68" customFormat="1" ht="30" customHeight="1" x14ac:dyDescent="0.2">
      <c r="A19" s="85" t="s">
        <v>98</v>
      </c>
      <c r="B19" s="85" t="s">
        <v>142</v>
      </c>
      <c r="C19" s="85" t="s">
        <v>143</v>
      </c>
      <c r="D19" s="85" t="s">
        <v>144</v>
      </c>
      <c r="E19" s="71">
        <v>400</v>
      </c>
      <c r="F19" s="71">
        <f t="shared" si="0"/>
        <v>400</v>
      </c>
      <c r="G19" s="72">
        <v>0</v>
      </c>
      <c r="H19" s="71">
        <f t="shared" si="1"/>
        <v>400</v>
      </c>
      <c r="I19" s="87">
        <v>43166</v>
      </c>
    </row>
    <row r="20" spans="1:9" s="68" customFormat="1" ht="30.75" customHeight="1" x14ac:dyDescent="0.2">
      <c r="A20" s="85" t="s">
        <v>98</v>
      </c>
      <c r="B20" s="85" t="s">
        <v>87</v>
      </c>
      <c r="C20" s="85" t="s">
        <v>145</v>
      </c>
      <c r="D20" s="85" t="s">
        <v>146</v>
      </c>
      <c r="E20" s="71">
        <v>400</v>
      </c>
      <c r="F20" s="71">
        <f t="shared" si="0"/>
        <v>400</v>
      </c>
      <c r="G20" s="72">
        <v>0</v>
      </c>
      <c r="H20" s="71">
        <f t="shared" si="1"/>
        <v>400</v>
      </c>
      <c r="I20" s="87">
        <v>43167</v>
      </c>
    </row>
    <row r="21" spans="1:9" s="68" customFormat="1" ht="27.75" customHeight="1" x14ac:dyDescent="0.2">
      <c r="A21" s="85" t="s">
        <v>98</v>
      </c>
      <c r="B21" s="85" t="s">
        <v>100</v>
      </c>
      <c r="C21" s="85" t="s">
        <v>101</v>
      </c>
      <c r="D21" s="85" t="s">
        <v>147</v>
      </c>
      <c r="E21" s="71">
        <v>400</v>
      </c>
      <c r="F21" s="71">
        <f t="shared" si="0"/>
        <v>400</v>
      </c>
      <c r="G21" s="72">
        <v>0</v>
      </c>
      <c r="H21" s="71">
        <f t="shared" si="1"/>
        <v>400</v>
      </c>
      <c r="I21" s="87">
        <v>43167</v>
      </c>
    </row>
    <row r="22" spans="1:9" s="68" customFormat="1" ht="28.5" customHeight="1" x14ac:dyDescent="0.2">
      <c r="A22" s="85" t="s">
        <v>98</v>
      </c>
      <c r="B22" s="85" t="s">
        <v>74</v>
      </c>
      <c r="C22" s="85" t="s">
        <v>75</v>
      </c>
      <c r="D22" s="85" t="s">
        <v>148</v>
      </c>
      <c r="E22" s="71">
        <v>300</v>
      </c>
      <c r="F22" s="71">
        <f t="shared" si="0"/>
        <v>300</v>
      </c>
      <c r="G22" s="72">
        <v>0</v>
      </c>
      <c r="H22" s="71">
        <f t="shared" si="1"/>
        <v>300</v>
      </c>
      <c r="I22" s="87">
        <v>43166</v>
      </c>
    </row>
    <row r="23" spans="1:9" s="68" customFormat="1" ht="53.25" customHeight="1" x14ac:dyDescent="0.2">
      <c r="A23" s="85" t="s">
        <v>98</v>
      </c>
      <c r="B23" s="85" t="s">
        <v>104</v>
      </c>
      <c r="C23" s="85" t="s">
        <v>46</v>
      </c>
      <c r="D23" s="85" t="s">
        <v>149</v>
      </c>
      <c r="E23" s="71">
        <v>500</v>
      </c>
      <c r="F23" s="71">
        <f t="shared" si="0"/>
        <v>500</v>
      </c>
      <c r="G23" s="72">
        <f>500+380</f>
        <v>880</v>
      </c>
      <c r="H23" s="71">
        <f t="shared" si="1"/>
        <v>1380</v>
      </c>
      <c r="I23" s="87">
        <v>43170</v>
      </c>
    </row>
    <row r="24" spans="1:9" s="68" customFormat="1" ht="28.5" customHeight="1" x14ac:dyDescent="0.2">
      <c r="A24" s="85" t="s">
        <v>98</v>
      </c>
      <c r="B24" s="85" t="s">
        <v>107</v>
      </c>
      <c r="C24" s="85" t="s">
        <v>108</v>
      </c>
      <c r="D24" s="85" t="s">
        <v>150</v>
      </c>
      <c r="E24" s="71">
        <v>300</v>
      </c>
      <c r="F24" s="71">
        <f t="shared" si="0"/>
        <v>300</v>
      </c>
      <c r="G24" s="72">
        <v>0</v>
      </c>
      <c r="H24" s="71">
        <f t="shared" si="1"/>
        <v>300</v>
      </c>
      <c r="I24" s="87">
        <v>43170</v>
      </c>
    </row>
    <row r="25" spans="1:9" s="68" customFormat="1" ht="41.25" customHeight="1" x14ac:dyDescent="0.2">
      <c r="A25" s="85" t="s">
        <v>98</v>
      </c>
      <c r="B25" s="85" t="s">
        <v>104</v>
      </c>
      <c r="C25" s="85" t="s">
        <v>46</v>
      </c>
      <c r="D25" s="85" t="s">
        <v>151</v>
      </c>
      <c r="E25" s="71">
        <v>3500</v>
      </c>
      <c r="F25" s="71">
        <f t="shared" si="0"/>
        <v>3500</v>
      </c>
      <c r="G25" s="72">
        <v>500</v>
      </c>
      <c r="H25" s="71">
        <f t="shared" si="1"/>
        <v>4000</v>
      </c>
      <c r="I25" s="87">
        <v>43172</v>
      </c>
    </row>
    <row r="26" spans="1:9" s="68" customFormat="1" ht="27.75" customHeight="1" x14ac:dyDescent="0.2">
      <c r="A26" s="85" t="s">
        <v>98</v>
      </c>
      <c r="B26" s="85" t="s">
        <v>117</v>
      </c>
      <c r="C26" s="85" t="s">
        <v>152</v>
      </c>
      <c r="D26" s="85" t="s">
        <v>153</v>
      </c>
      <c r="E26" s="71">
        <v>700</v>
      </c>
      <c r="F26" s="71">
        <f t="shared" si="0"/>
        <v>700</v>
      </c>
      <c r="G26" s="72">
        <f>2206.83+380</f>
        <v>2586.83</v>
      </c>
      <c r="H26" s="71">
        <f t="shared" si="1"/>
        <v>3286.83</v>
      </c>
      <c r="I26" s="87">
        <v>43173</v>
      </c>
    </row>
    <row r="27" spans="1:9" s="68" customFormat="1" ht="27.75" customHeight="1" x14ac:dyDescent="0.2">
      <c r="A27" s="85" t="s">
        <v>98</v>
      </c>
      <c r="B27" s="85" t="s">
        <v>74</v>
      </c>
      <c r="C27" s="85" t="s">
        <v>75</v>
      </c>
      <c r="D27" s="85" t="s">
        <v>154</v>
      </c>
      <c r="E27" s="71">
        <v>700</v>
      </c>
      <c r="F27" s="71">
        <f t="shared" si="0"/>
        <v>700</v>
      </c>
      <c r="G27" s="72">
        <v>300</v>
      </c>
      <c r="H27" s="71">
        <f t="shared" si="1"/>
        <v>1000</v>
      </c>
      <c r="I27" s="87">
        <v>43173</v>
      </c>
    </row>
    <row r="28" spans="1:9" s="68" customFormat="1" ht="42" customHeight="1" x14ac:dyDescent="0.2">
      <c r="A28" s="85" t="s">
        <v>98</v>
      </c>
      <c r="B28" s="85" t="s">
        <v>102</v>
      </c>
      <c r="C28" s="85" t="s">
        <v>134</v>
      </c>
      <c r="D28" s="85" t="s">
        <v>155</v>
      </c>
      <c r="E28" s="71">
        <v>700</v>
      </c>
      <c r="F28" s="71">
        <f t="shared" si="0"/>
        <v>700</v>
      </c>
      <c r="G28" s="72">
        <v>300</v>
      </c>
      <c r="H28" s="71">
        <f t="shared" si="1"/>
        <v>1000</v>
      </c>
      <c r="I28" s="87">
        <v>43175</v>
      </c>
    </row>
    <row r="29" spans="1:9" s="68" customFormat="1" ht="52.5" customHeight="1" x14ac:dyDescent="0.2">
      <c r="A29" s="85" t="s">
        <v>98</v>
      </c>
      <c r="B29" s="85" t="s">
        <v>104</v>
      </c>
      <c r="C29" s="85" t="s">
        <v>46</v>
      </c>
      <c r="D29" s="85" t="s">
        <v>156</v>
      </c>
      <c r="E29" s="71">
        <v>2700</v>
      </c>
      <c r="F29" s="71">
        <f t="shared" si="0"/>
        <v>2700</v>
      </c>
      <c r="G29" s="72">
        <f>2252.97+434+500</f>
        <v>3186.97</v>
      </c>
      <c r="H29" s="71">
        <f t="shared" si="1"/>
        <v>5886.9699999999993</v>
      </c>
      <c r="I29" s="87">
        <v>42815</v>
      </c>
    </row>
    <row r="30" spans="1:9" s="68" customFormat="1" ht="56.25" customHeight="1" x14ac:dyDescent="0.2">
      <c r="A30" s="85" t="s">
        <v>98</v>
      </c>
      <c r="B30" s="85" t="s">
        <v>157</v>
      </c>
      <c r="C30" s="85" t="s">
        <v>152</v>
      </c>
      <c r="D30" s="85" t="s">
        <v>158</v>
      </c>
      <c r="E30" s="71">
        <v>950</v>
      </c>
      <c r="F30" s="71">
        <f t="shared" si="0"/>
        <v>950</v>
      </c>
      <c r="G30" s="72">
        <v>300</v>
      </c>
      <c r="H30" s="71">
        <f t="shared" si="1"/>
        <v>1250</v>
      </c>
      <c r="I30" s="87">
        <v>43178</v>
      </c>
    </row>
    <row r="31" spans="1:9" s="68" customFormat="1" ht="52.5" customHeight="1" x14ac:dyDescent="0.2">
      <c r="A31" s="85" t="s">
        <v>98</v>
      </c>
      <c r="B31" s="85" t="s">
        <v>159</v>
      </c>
      <c r="C31" s="85" t="s">
        <v>106</v>
      </c>
      <c r="D31" s="85" t="s">
        <v>158</v>
      </c>
      <c r="E31" s="71">
        <v>1200</v>
      </c>
      <c r="F31" s="71">
        <f t="shared" si="0"/>
        <v>1200</v>
      </c>
      <c r="G31" s="72">
        <v>400</v>
      </c>
      <c r="H31" s="71">
        <f t="shared" si="1"/>
        <v>1600</v>
      </c>
      <c r="I31" s="87">
        <v>43178</v>
      </c>
    </row>
    <row r="32" spans="1:9" s="68" customFormat="1" ht="79.5" customHeight="1" x14ac:dyDescent="0.2">
      <c r="A32" s="85" t="s">
        <v>98</v>
      </c>
      <c r="B32" s="85" t="s">
        <v>160</v>
      </c>
      <c r="C32" s="85" t="s">
        <v>161</v>
      </c>
      <c r="D32" s="85" t="s">
        <v>162</v>
      </c>
      <c r="E32" s="90">
        <v>2550</v>
      </c>
      <c r="F32" s="90">
        <f t="shared" si="0"/>
        <v>2550</v>
      </c>
      <c r="G32" s="90">
        <v>0</v>
      </c>
      <c r="H32" s="90">
        <f t="shared" si="1"/>
        <v>2550</v>
      </c>
      <c r="I32" s="91">
        <v>43179</v>
      </c>
    </row>
    <row r="33" spans="1:9" s="79" customFormat="1" ht="28.5" customHeight="1" x14ac:dyDescent="0.2">
      <c r="A33" s="85" t="s">
        <v>123</v>
      </c>
      <c r="B33" s="85" t="s">
        <v>164</v>
      </c>
      <c r="C33" s="85" t="s">
        <v>111</v>
      </c>
      <c r="D33" s="85" t="s">
        <v>165</v>
      </c>
      <c r="E33" s="90">
        <v>900</v>
      </c>
      <c r="F33" s="90">
        <f t="shared" si="0"/>
        <v>900</v>
      </c>
      <c r="G33" s="90">
        <f>6660+200</f>
        <v>6860</v>
      </c>
      <c r="H33" s="90">
        <f t="shared" si="1"/>
        <v>7760</v>
      </c>
      <c r="I33" s="91">
        <v>43180</v>
      </c>
    </row>
    <row r="34" spans="1:9" s="68" customFormat="1" ht="17.25" customHeight="1" x14ac:dyDescent="0.2">
      <c r="A34" s="85" t="s">
        <v>121</v>
      </c>
      <c r="B34" s="85" t="s">
        <v>166</v>
      </c>
      <c r="C34" s="85" t="s">
        <v>167</v>
      </c>
      <c r="D34" s="85" t="s">
        <v>168</v>
      </c>
      <c r="E34" s="90">
        <v>500</v>
      </c>
      <c r="F34" s="90">
        <f t="shared" si="0"/>
        <v>500</v>
      </c>
      <c r="G34" s="90">
        <f>2040+200</f>
        <v>2240</v>
      </c>
      <c r="H34" s="90">
        <f t="shared" si="1"/>
        <v>2740</v>
      </c>
      <c r="I34" s="91">
        <v>43180</v>
      </c>
    </row>
    <row r="35" spans="1:9" s="68" customFormat="1" ht="30" customHeight="1" x14ac:dyDescent="0.2">
      <c r="A35" s="85" t="s">
        <v>169</v>
      </c>
      <c r="B35" s="85" t="s">
        <v>170</v>
      </c>
      <c r="C35" s="85" t="s">
        <v>106</v>
      </c>
      <c r="D35" s="85" t="s">
        <v>171</v>
      </c>
      <c r="E35" s="90">
        <v>1700</v>
      </c>
      <c r="F35" s="90">
        <f t="shared" si="0"/>
        <v>1700</v>
      </c>
      <c r="G35" s="90">
        <v>0</v>
      </c>
      <c r="H35" s="90">
        <f t="shared" si="1"/>
        <v>1700</v>
      </c>
      <c r="I35" s="91">
        <v>43165</v>
      </c>
    </row>
    <row r="36" spans="1:9" s="68" customFormat="1" ht="39.75" customHeight="1" x14ac:dyDescent="0.2">
      <c r="A36" s="85" t="s">
        <v>11</v>
      </c>
      <c r="B36" s="85" t="s">
        <v>172</v>
      </c>
      <c r="C36" s="85" t="s">
        <v>111</v>
      </c>
      <c r="D36" s="85" t="s">
        <v>173</v>
      </c>
      <c r="E36" s="72">
        <v>6000</v>
      </c>
      <c r="F36" s="71">
        <f t="shared" si="0"/>
        <v>6000</v>
      </c>
      <c r="G36" s="72">
        <v>12600</v>
      </c>
      <c r="H36" s="71">
        <f t="shared" si="1"/>
        <v>18600</v>
      </c>
      <c r="I36" s="87">
        <v>43178</v>
      </c>
    </row>
    <row r="37" spans="1:9" s="68" customFormat="1" ht="42.75" customHeight="1" x14ac:dyDescent="0.2">
      <c r="A37" s="85" t="s">
        <v>9</v>
      </c>
      <c r="B37" s="85" t="s">
        <v>174</v>
      </c>
      <c r="C37" s="85" t="s">
        <v>111</v>
      </c>
      <c r="D37" s="85" t="s">
        <v>175</v>
      </c>
      <c r="E37" s="72">
        <v>600</v>
      </c>
      <c r="F37" s="71">
        <f t="shared" si="0"/>
        <v>600</v>
      </c>
      <c r="G37" s="72">
        <f>1680+200</f>
        <v>1880</v>
      </c>
      <c r="H37" s="71">
        <f t="shared" si="1"/>
        <v>2480</v>
      </c>
      <c r="I37" s="87">
        <v>43180</v>
      </c>
    </row>
    <row r="38" spans="1:9" s="68" customFormat="1" ht="51.75" customHeight="1" x14ac:dyDescent="0.2">
      <c r="A38" s="85" t="s">
        <v>34</v>
      </c>
      <c r="B38" s="85" t="s">
        <v>163</v>
      </c>
      <c r="C38" s="85" t="s">
        <v>109</v>
      </c>
      <c r="D38" s="85" t="s">
        <v>176</v>
      </c>
      <c r="E38" s="72">
        <v>700</v>
      </c>
      <c r="F38" s="71">
        <f t="shared" si="0"/>
        <v>700</v>
      </c>
      <c r="G38" s="72">
        <f>1720+212</f>
        <v>1932</v>
      </c>
      <c r="H38" s="71">
        <f t="shared" si="1"/>
        <v>2632</v>
      </c>
      <c r="I38" s="87">
        <v>43180</v>
      </c>
    </row>
    <row r="39" spans="1:9" s="68" customFormat="1" ht="31.5" customHeight="1" x14ac:dyDescent="0.2">
      <c r="A39" s="85" t="s">
        <v>27</v>
      </c>
      <c r="B39" s="85" t="s">
        <v>177</v>
      </c>
      <c r="C39" s="85" t="s">
        <v>111</v>
      </c>
      <c r="D39" s="85" t="s">
        <v>178</v>
      </c>
      <c r="E39" s="72">
        <v>1400</v>
      </c>
      <c r="F39" s="71">
        <f t="shared" si="0"/>
        <v>1400</v>
      </c>
      <c r="G39" s="72">
        <f>3588+200</f>
        <v>3788</v>
      </c>
      <c r="H39" s="71">
        <f t="shared" si="1"/>
        <v>5188</v>
      </c>
      <c r="I39" s="87">
        <v>43154</v>
      </c>
    </row>
    <row r="40" spans="1:9" s="68" customFormat="1" ht="30" customHeight="1" x14ac:dyDescent="0.2">
      <c r="A40" s="85" t="s">
        <v>124</v>
      </c>
      <c r="B40" s="85" t="s">
        <v>179</v>
      </c>
      <c r="C40" s="85" t="s">
        <v>120</v>
      </c>
      <c r="D40" s="85" t="s">
        <v>178</v>
      </c>
      <c r="E40" s="72">
        <v>300</v>
      </c>
      <c r="F40" s="71">
        <f t="shared" si="0"/>
        <v>300</v>
      </c>
      <c r="G40" s="72">
        <v>0</v>
      </c>
      <c r="H40" s="71">
        <f t="shared" si="1"/>
        <v>300</v>
      </c>
      <c r="I40" s="87">
        <v>43175</v>
      </c>
    </row>
    <row r="41" spans="1:9" s="68" customFormat="1" ht="27" customHeight="1" x14ac:dyDescent="0.2">
      <c r="A41" s="85" t="s">
        <v>98</v>
      </c>
      <c r="B41" s="85" t="s">
        <v>180</v>
      </c>
      <c r="C41" s="85" t="s">
        <v>181</v>
      </c>
      <c r="D41" s="85" t="s">
        <v>182</v>
      </c>
      <c r="E41" s="72">
        <v>700</v>
      </c>
      <c r="F41" s="71">
        <f t="shared" si="0"/>
        <v>700</v>
      </c>
      <c r="G41" s="72">
        <v>300</v>
      </c>
      <c r="H41" s="71">
        <f t="shared" si="1"/>
        <v>1000</v>
      </c>
      <c r="I41" s="87">
        <v>43175</v>
      </c>
    </row>
    <row r="42" spans="1:9" s="68" customFormat="1" ht="31.5" customHeight="1" x14ac:dyDescent="0.2">
      <c r="A42" s="85" t="s">
        <v>123</v>
      </c>
      <c r="B42" s="85" t="s">
        <v>183</v>
      </c>
      <c r="C42" s="85" t="s">
        <v>184</v>
      </c>
      <c r="D42" s="85" t="s">
        <v>185</v>
      </c>
      <c r="E42" s="72">
        <v>850</v>
      </c>
      <c r="F42" s="71">
        <f t="shared" si="0"/>
        <v>850</v>
      </c>
      <c r="G42" s="72">
        <f>1808+100</f>
        <v>1908</v>
      </c>
      <c r="H42" s="71">
        <f t="shared" si="1"/>
        <v>2758</v>
      </c>
      <c r="I42" s="87">
        <v>43171</v>
      </c>
    </row>
    <row r="43" spans="1:9" s="68" customFormat="1" ht="27.75" customHeight="1" x14ac:dyDescent="0.2">
      <c r="A43" s="85" t="s">
        <v>123</v>
      </c>
      <c r="B43" s="85" t="s">
        <v>186</v>
      </c>
      <c r="C43" s="85" t="s">
        <v>143</v>
      </c>
      <c r="D43" s="85" t="s">
        <v>185</v>
      </c>
      <c r="E43" s="72">
        <v>850</v>
      </c>
      <c r="F43" s="71">
        <f t="shared" si="0"/>
        <v>850</v>
      </c>
      <c r="G43" s="72">
        <f>1808+100</f>
        <v>1908</v>
      </c>
      <c r="H43" s="71">
        <f t="shared" si="1"/>
        <v>2758</v>
      </c>
      <c r="I43" s="87">
        <v>43171</v>
      </c>
    </row>
    <row r="44" spans="1:9" s="68" customFormat="1" ht="30" customHeight="1" x14ac:dyDescent="0.2">
      <c r="A44" s="85" t="s">
        <v>123</v>
      </c>
      <c r="B44" s="85" t="s">
        <v>112</v>
      </c>
      <c r="C44" s="85" t="s">
        <v>152</v>
      </c>
      <c r="D44" s="85" t="s">
        <v>187</v>
      </c>
      <c r="E44" s="72">
        <v>700</v>
      </c>
      <c r="F44" s="71">
        <f t="shared" si="0"/>
        <v>700</v>
      </c>
      <c r="G44" s="72">
        <v>1256</v>
      </c>
      <c r="H44" s="71">
        <f t="shared" si="1"/>
        <v>1956</v>
      </c>
      <c r="I44" s="87">
        <v>43167</v>
      </c>
    </row>
    <row r="45" spans="1:9" s="68" customFormat="1" ht="39.75" customHeight="1" x14ac:dyDescent="0.2">
      <c r="A45" s="85" t="s">
        <v>11</v>
      </c>
      <c r="B45" s="85" t="s">
        <v>188</v>
      </c>
      <c r="C45" s="85" t="s">
        <v>111</v>
      </c>
      <c r="D45" s="85" t="s">
        <v>173</v>
      </c>
      <c r="E45" s="72">
        <v>300</v>
      </c>
      <c r="F45" s="71">
        <f t="shared" si="0"/>
        <v>300</v>
      </c>
      <c r="G45" s="72">
        <v>0</v>
      </c>
      <c r="H45" s="71">
        <f t="shared" si="1"/>
        <v>300</v>
      </c>
      <c r="I45" s="87">
        <v>43178</v>
      </c>
    </row>
    <row r="46" spans="1:9" s="68" customFormat="1" ht="30" customHeight="1" x14ac:dyDescent="0.2">
      <c r="A46" s="85" t="s">
        <v>123</v>
      </c>
      <c r="B46" s="85" t="s">
        <v>189</v>
      </c>
      <c r="C46" s="85" t="s">
        <v>109</v>
      </c>
      <c r="D46" s="85" t="s">
        <v>185</v>
      </c>
      <c r="E46" s="72">
        <v>2200</v>
      </c>
      <c r="F46" s="71">
        <f t="shared" si="0"/>
        <v>2200</v>
      </c>
      <c r="G46" s="72">
        <v>400</v>
      </c>
      <c r="H46" s="71">
        <f t="shared" si="1"/>
        <v>2600</v>
      </c>
      <c r="I46" s="87">
        <v>43170</v>
      </c>
    </row>
    <row r="47" spans="1:9" s="68" customFormat="1" ht="32.25" customHeight="1" x14ac:dyDescent="0.2">
      <c r="A47" s="85" t="s">
        <v>123</v>
      </c>
      <c r="B47" s="85" t="s">
        <v>190</v>
      </c>
      <c r="C47" s="85" t="s">
        <v>191</v>
      </c>
      <c r="D47" s="85" t="s">
        <v>185</v>
      </c>
      <c r="E47" s="72">
        <v>2000</v>
      </c>
      <c r="F47" s="71">
        <f t="shared" si="0"/>
        <v>2000</v>
      </c>
      <c r="G47" s="72">
        <v>400</v>
      </c>
      <c r="H47" s="71">
        <f t="shared" si="1"/>
        <v>2400</v>
      </c>
      <c r="I47" s="87">
        <v>43170</v>
      </c>
    </row>
    <row r="48" spans="1:9" s="68" customFormat="1" ht="42.75" customHeight="1" x14ac:dyDescent="0.2">
      <c r="A48" s="85" t="s">
        <v>9</v>
      </c>
      <c r="B48" s="85" t="s">
        <v>174</v>
      </c>
      <c r="C48" s="85" t="s">
        <v>111</v>
      </c>
      <c r="D48" s="85" t="s">
        <v>192</v>
      </c>
      <c r="E48" s="72">
        <v>600</v>
      </c>
      <c r="F48" s="71">
        <f t="shared" si="0"/>
        <v>600</v>
      </c>
      <c r="G48" s="72">
        <f>1680+200</f>
        <v>1880</v>
      </c>
      <c r="H48" s="71">
        <f t="shared" si="1"/>
        <v>2480</v>
      </c>
      <c r="I48" s="87">
        <v>43166</v>
      </c>
    </row>
    <row r="49" spans="1:9" s="68" customFormat="1" ht="30" customHeight="1" x14ac:dyDescent="0.2">
      <c r="A49" s="85" t="s">
        <v>113</v>
      </c>
      <c r="B49" s="85" t="s">
        <v>114</v>
      </c>
      <c r="C49" s="85" t="s">
        <v>42</v>
      </c>
      <c r="D49" s="85" t="s">
        <v>193</v>
      </c>
      <c r="E49" s="72">
        <v>1400</v>
      </c>
      <c r="F49" s="71">
        <f t="shared" si="0"/>
        <v>1400</v>
      </c>
      <c r="G49" s="72">
        <v>0</v>
      </c>
      <c r="H49" s="71">
        <f t="shared" si="1"/>
        <v>1400</v>
      </c>
      <c r="I49" s="87">
        <v>43180</v>
      </c>
    </row>
    <row r="50" spans="1:9" s="68" customFormat="1" ht="41.25" customHeight="1" x14ac:dyDescent="0.2">
      <c r="A50" s="85" t="s">
        <v>34</v>
      </c>
      <c r="B50" s="85" t="s">
        <v>194</v>
      </c>
      <c r="C50" s="85" t="s">
        <v>111</v>
      </c>
      <c r="D50" s="85" t="s">
        <v>195</v>
      </c>
      <c r="E50" s="72">
        <v>600</v>
      </c>
      <c r="F50" s="71">
        <f t="shared" si="0"/>
        <v>600</v>
      </c>
      <c r="G50" s="72">
        <f>2712+200</f>
        <v>2912</v>
      </c>
      <c r="H50" s="71">
        <f t="shared" si="1"/>
        <v>3512</v>
      </c>
      <c r="I50" s="88">
        <v>43166</v>
      </c>
    </row>
    <row r="51" spans="1:9" s="68" customFormat="1" ht="40.5" customHeight="1" x14ac:dyDescent="0.2">
      <c r="A51" s="85" t="s">
        <v>123</v>
      </c>
      <c r="B51" s="85" t="s">
        <v>196</v>
      </c>
      <c r="C51" s="85" t="s">
        <v>111</v>
      </c>
      <c r="D51" s="85" t="s">
        <v>197</v>
      </c>
      <c r="E51" s="72">
        <v>1800</v>
      </c>
      <c r="F51" s="71">
        <f t="shared" si="0"/>
        <v>1800</v>
      </c>
      <c r="G51" s="72">
        <f>6660+200</f>
        <v>6860</v>
      </c>
      <c r="H51" s="71">
        <f t="shared" si="1"/>
        <v>8660</v>
      </c>
      <c r="I51" s="88">
        <v>43166</v>
      </c>
    </row>
    <row r="52" spans="1:9" s="68" customFormat="1" ht="25.5" x14ac:dyDescent="0.2">
      <c r="A52" s="85" t="s">
        <v>110</v>
      </c>
      <c r="B52" s="85" t="s">
        <v>198</v>
      </c>
      <c r="C52" s="85" t="s">
        <v>152</v>
      </c>
      <c r="D52" s="85" t="s">
        <v>199</v>
      </c>
      <c r="E52" s="72">
        <v>300</v>
      </c>
      <c r="F52" s="71">
        <f t="shared" si="0"/>
        <v>300</v>
      </c>
      <c r="G52" s="72">
        <f>524+200</f>
        <v>724</v>
      </c>
      <c r="H52" s="71">
        <f t="shared" si="1"/>
        <v>1024</v>
      </c>
      <c r="I52" s="88">
        <v>43164</v>
      </c>
    </row>
    <row r="53" spans="1:9" s="68" customFormat="1" ht="27" customHeight="1" x14ac:dyDescent="0.2">
      <c r="A53" s="85" t="s">
        <v>123</v>
      </c>
      <c r="B53" s="85" t="s">
        <v>189</v>
      </c>
      <c r="C53" s="85" t="s">
        <v>109</v>
      </c>
      <c r="D53" s="85" t="s">
        <v>200</v>
      </c>
      <c r="E53" s="72">
        <v>1100</v>
      </c>
      <c r="F53" s="71">
        <f t="shared" si="0"/>
        <v>1100</v>
      </c>
      <c r="G53" s="72">
        <v>400</v>
      </c>
      <c r="H53" s="71">
        <f t="shared" si="1"/>
        <v>1500</v>
      </c>
      <c r="I53" s="88">
        <v>43161</v>
      </c>
    </row>
    <row r="54" spans="1:9" s="68" customFormat="1" ht="26.25" customHeight="1" x14ac:dyDescent="0.2">
      <c r="A54" s="85" t="s">
        <v>123</v>
      </c>
      <c r="B54" s="85" t="s">
        <v>190</v>
      </c>
      <c r="C54" s="85" t="s">
        <v>191</v>
      </c>
      <c r="D54" s="85" t="s">
        <v>200</v>
      </c>
      <c r="E54" s="72">
        <v>1000</v>
      </c>
      <c r="F54" s="71">
        <f t="shared" si="0"/>
        <v>1000</v>
      </c>
      <c r="G54" s="72">
        <v>400</v>
      </c>
      <c r="H54" s="71">
        <f t="shared" si="1"/>
        <v>1400</v>
      </c>
      <c r="I54" s="88">
        <v>43161</v>
      </c>
    </row>
    <row r="55" spans="1:9" s="68" customFormat="1" ht="25.5" x14ac:dyDescent="0.2">
      <c r="A55" s="85" t="s">
        <v>8</v>
      </c>
      <c r="B55" s="85" t="s">
        <v>201</v>
      </c>
      <c r="C55" s="85" t="s">
        <v>202</v>
      </c>
      <c r="D55" s="85" t="s">
        <v>199</v>
      </c>
      <c r="E55" s="72">
        <v>400</v>
      </c>
      <c r="F55" s="71">
        <f t="shared" si="0"/>
        <v>400</v>
      </c>
      <c r="G55" s="72">
        <v>0</v>
      </c>
      <c r="H55" s="71">
        <f t="shared" si="1"/>
        <v>400</v>
      </c>
      <c r="I55" s="88">
        <v>43161</v>
      </c>
    </row>
    <row r="56" spans="1:9" s="68" customFormat="1" ht="25.5" x14ac:dyDescent="0.2">
      <c r="A56" s="85" t="s">
        <v>110</v>
      </c>
      <c r="B56" s="85" t="s">
        <v>198</v>
      </c>
      <c r="C56" s="85" t="s">
        <v>152</v>
      </c>
      <c r="D56" s="85" t="s">
        <v>199</v>
      </c>
      <c r="E56" s="72">
        <v>300</v>
      </c>
      <c r="F56" s="71">
        <f t="shared" si="0"/>
        <v>300</v>
      </c>
      <c r="G56" s="72">
        <f>1048+200</f>
        <v>1248</v>
      </c>
      <c r="H56" s="71">
        <f t="shared" si="1"/>
        <v>1548</v>
      </c>
      <c r="I56" s="88">
        <v>43164</v>
      </c>
    </row>
    <row r="57" spans="1:9" s="68" customFormat="1" ht="26.25" customHeight="1" x14ac:dyDescent="0.2">
      <c r="A57" s="85" t="s">
        <v>123</v>
      </c>
      <c r="B57" s="85" t="s">
        <v>186</v>
      </c>
      <c r="C57" s="85" t="s">
        <v>143</v>
      </c>
      <c r="D57" s="85" t="s">
        <v>203</v>
      </c>
      <c r="E57" s="72">
        <v>850</v>
      </c>
      <c r="F57" s="71">
        <f t="shared" si="0"/>
        <v>850</v>
      </c>
      <c r="G57" s="72">
        <f>1570+200</f>
        <v>1770</v>
      </c>
      <c r="H57" s="71">
        <f t="shared" si="1"/>
        <v>2620</v>
      </c>
      <c r="I57" s="88">
        <v>43160</v>
      </c>
    </row>
    <row r="58" spans="1:9" ht="55.5" customHeight="1" x14ac:dyDescent="0.2">
      <c r="A58" s="85" t="s">
        <v>40</v>
      </c>
      <c r="B58" s="85" t="s">
        <v>204</v>
      </c>
      <c r="C58" s="85" t="s">
        <v>205</v>
      </c>
      <c r="D58" s="85" t="s">
        <v>206</v>
      </c>
      <c r="E58" s="72">
        <v>850</v>
      </c>
      <c r="F58" s="71">
        <f t="shared" si="0"/>
        <v>850</v>
      </c>
      <c r="G58" s="72">
        <f t="shared" ref="G58" si="2">1570+200</f>
        <v>1770</v>
      </c>
      <c r="H58" s="71">
        <f t="shared" si="1"/>
        <v>2620</v>
      </c>
      <c r="I58" s="88">
        <v>43160</v>
      </c>
    </row>
    <row r="59" spans="1:9" ht="27" customHeight="1" x14ac:dyDescent="0.2">
      <c r="A59" s="85" t="s">
        <v>123</v>
      </c>
      <c r="B59" s="85" t="s">
        <v>186</v>
      </c>
      <c r="C59" s="85" t="s">
        <v>143</v>
      </c>
      <c r="D59" s="85" t="s">
        <v>203</v>
      </c>
      <c r="E59" s="72">
        <v>2800</v>
      </c>
      <c r="F59" s="71">
        <f t="shared" si="0"/>
        <v>2800</v>
      </c>
      <c r="G59" s="72">
        <f>2200+300</f>
        <v>2500</v>
      </c>
      <c r="H59" s="71">
        <f t="shared" si="1"/>
        <v>5300</v>
      </c>
      <c r="I59" s="88">
        <v>43164</v>
      </c>
    </row>
    <row r="60" spans="1:9" ht="39.75" customHeight="1" x14ac:dyDescent="0.2">
      <c r="A60" s="85" t="s">
        <v>40</v>
      </c>
      <c r="B60" s="85" t="s">
        <v>204</v>
      </c>
      <c r="C60" s="85" t="s">
        <v>205</v>
      </c>
      <c r="D60" s="85" t="s">
        <v>207</v>
      </c>
      <c r="E60" s="72">
        <v>1400</v>
      </c>
      <c r="F60" s="71">
        <f t="shared" si="0"/>
        <v>1400</v>
      </c>
      <c r="G60" s="72">
        <v>550</v>
      </c>
      <c r="H60" s="71">
        <f t="shared" si="1"/>
        <v>1950</v>
      </c>
      <c r="I60" s="88">
        <v>43164</v>
      </c>
    </row>
    <row r="61" spans="1:9" ht="39.75" customHeight="1" x14ac:dyDescent="0.2">
      <c r="A61" s="85" t="s">
        <v>40</v>
      </c>
      <c r="B61" s="85" t="s">
        <v>122</v>
      </c>
      <c r="C61" s="85" t="s">
        <v>152</v>
      </c>
      <c r="D61" s="85" t="s">
        <v>208</v>
      </c>
      <c r="E61" s="72">
        <v>1600</v>
      </c>
      <c r="F61" s="71">
        <f t="shared" si="0"/>
        <v>1600</v>
      </c>
      <c r="G61" s="72">
        <v>0</v>
      </c>
      <c r="H61" s="71">
        <f t="shared" si="1"/>
        <v>1600</v>
      </c>
      <c r="I61" s="88">
        <v>43161</v>
      </c>
    </row>
    <row r="62" spans="1:9" ht="38.25" x14ac:dyDescent="0.2">
      <c r="A62" s="85" t="s">
        <v>10</v>
      </c>
      <c r="B62" s="85" t="s">
        <v>209</v>
      </c>
      <c r="C62" s="85" t="s">
        <v>210</v>
      </c>
      <c r="D62" s="85" t="s">
        <v>211</v>
      </c>
      <c r="E62" s="72">
        <v>400</v>
      </c>
      <c r="F62" s="71">
        <f t="shared" si="0"/>
        <v>400</v>
      </c>
      <c r="G62" s="72">
        <f>1266+192</f>
        <v>1458</v>
      </c>
      <c r="H62" s="71">
        <f t="shared" si="1"/>
        <v>1858</v>
      </c>
      <c r="I62" s="88">
        <v>43160</v>
      </c>
    </row>
  </sheetData>
  <mergeCells count="3">
    <mergeCell ref="B1:H1"/>
    <mergeCell ref="B2:H2"/>
    <mergeCell ref="B3:H3"/>
  </mergeCells>
  <pageMargins left="0.39370078740157483" right="0" top="0.74803149606299213" bottom="0.7480314960629921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PLANTELES JULIO</vt:lpstr>
      <vt:lpstr>DIRECCIÓN GENERAL</vt:lpstr>
      <vt:lpstr>GASTOS DE VIAJE MARZO 2018</vt:lpstr>
      <vt:lpstr>'GASTOS DE VIAJE MARZO 2018'!Área_de_impresión</vt:lpstr>
      <vt:lpstr>'GASTOS DE VIAJE MARZO 2018'!Títulos_a_imprimir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2018-04-10T18:26:59Z</cp:lastPrinted>
  <dcterms:created xsi:type="dcterms:W3CDTF">2012-08-15T19:06:55Z</dcterms:created>
  <dcterms:modified xsi:type="dcterms:W3CDTF">2018-04-10T18:28:01Z</dcterms:modified>
</cp:coreProperties>
</file>