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GASTOS DE CAMINO SEPT 2019 -1" sheetId="43" r:id="rId7"/>
  </sheets>
  <definedNames>
    <definedName name="_xlnm._FilterDatabase" localSheetId="6" hidden="1">'GASTOS DE CAMINO SEPT 2019 -1'!$C$1:$C$84</definedName>
    <definedName name="_xlnm.Print_Area" localSheetId="2">'GASTOS DE CAMINO ENERO 2019'!$A$1:$I$43</definedName>
    <definedName name="_xlnm.Print_Area" localSheetId="5">'GASTOS DE CAMINO FEBRERO 2019'!$A$1:$I$56</definedName>
    <definedName name="_xlnm.Print_Area" localSheetId="6">'GASTOS DE CAMINO SEPT 2019 -1'!$B$1:$L$113</definedName>
    <definedName name="_xlnm.Print_Area" localSheetId="1">'VIATICOS ENERO 2019'!$A$1:$I$38</definedName>
    <definedName name="_xlnm.Print_Area" localSheetId="4">'VIATICOS FEBRERO 2019'!$A$1:$I$48</definedName>
    <definedName name="_xlnm.Print_Titles" localSheetId="2">'GASTOS DE CAMINO ENERO 2019'!$1:$6</definedName>
    <definedName name="_xlnm.Print_Titles" localSheetId="5">'GASTOS DE CAMINO FEBRERO 2019'!$1:$6</definedName>
    <definedName name="_xlnm.Print_Titles" localSheetId="6">'GASTOS DE CAMINO SEPT 2019 -1'!$1:$6</definedName>
    <definedName name="_xlnm.Print_Titles" localSheetId="1">'VIATICOS ENERO 2019'!$1:$6</definedName>
    <definedName name="_xlnm.Print_Titles" localSheetId="4">'VIATICOS FEBRERO 2019'!$1:$6</definedName>
  </definedNames>
  <calcPr calcId="152511"/>
</workbook>
</file>

<file path=xl/calcChain.xml><?xml version="1.0" encoding="utf-8"?>
<calcChain xmlns="http://schemas.openxmlformats.org/spreadsheetml/2006/main">
  <c r="H84" i="43" l="1"/>
  <c r="I84" i="43" s="1"/>
  <c r="K84" i="43" s="1"/>
  <c r="H83" i="43"/>
  <c r="I83" i="43" s="1"/>
  <c r="K83" i="43" s="1"/>
  <c r="H82" i="43"/>
  <c r="I82" i="43" s="1"/>
  <c r="K82" i="43" s="1"/>
  <c r="H81" i="43"/>
  <c r="I81" i="43" s="1"/>
  <c r="K81" i="43" s="1"/>
  <c r="I80" i="43"/>
  <c r="K80" i="43" s="1"/>
  <c r="H80" i="43"/>
  <c r="H79" i="43"/>
  <c r="I79" i="43" s="1"/>
  <c r="K79" i="43" s="1"/>
  <c r="H78" i="43"/>
  <c r="I78" i="43" s="1"/>
  <c r="K78" i="43" s="1"/>
  <c r="H77" i="43"/>
  <c r="I77" i="43" s="1"/>
  <c r="K77" i="43" s="1"/>
  <c r="H76" i="43"/>
  <c r="I76" i="43" s="1"/>
  <c r="K76" i="43" s="1"/>
  <c r="H75" i="43" l="1"/>
  <c r="I75" i="43"/>
  <c r="K75" i="43" s="1"/>
  <c r="J74" i="43"/>
  <c r="H74" i="43"/>
  <c r="I74" i="43" s="1"/>
  <c r="K74" i="43" s="1"/>
  <c r="H73" i="43"/>
  <c r="H72" i="43"/>
  <c r="H71" i="43"/>
  <c r="H70" i="43"/>
  <c r="H68" i="43"/>
  <c r="I68" i="43"/>
  <c r="K68" i="43" s="1"/>
  <c r="H69" i="43"/>
  <c r="I69" i="43" s="1"/>
  <c r="K69" i="43" s="1"/>
  <c r="H67" i="43"/>
  <c r="H66" i="43"/>
  <c r="H65" i="43"/>
  <c r="H64" i="43"/>
  <c r="H63" i="43" l="1"/>
  <c r="H62" i="43" l="1"/>
  <c r="H61" i="43"/>
  <c r="H60" i="43"/>
  <c r="H55" i="43"/>
  <c r="H51" i="43"/>
  <c r="H50" i="43"/>
  <c r="H49" i="43" l="1"/>
  <c r="H48" i="43"/>
  <c r="H47" i="43"/>
  <c r="H46" i="43"/>
  <c r="J41" i="43"/>
  <c r="H39" i="43"/>
  <c r="H38" i="43"/>
  <c r="J37" i="43"/>
  <c r="H37" i="43"/>
  <c r="H36" i="43"/>
  <c r="H35" i="43"/>
  <c r="H34" i="43"/>
  <c r="H32" i="43"/>
  <c r="H31" i="43"/>
  <c r="J30" i="43" l="1"/>
  <c r="H30" i="43"/>
  <c r="H29" i="43"/>
  <c r="H28" i="43"/>
  <c r="H26" i="43"/>
  <c r="H25" i="43"/>
  <c r="H24" i="43" l="1"/>
  <c r="H23" i="43"/>
  <c r="J22" i="43"/>
  <c r="J19" i="43" l="1"/>
  <c r="H16" i="43"/>
  <c r="H15" i="43"/>
  <c r="I15" i="43" s="1"/>
  <c r="K15" i="43" s="1"/>
  <c r="H11" i="43"/>
  <c r="I11" i="43" s="1"/>
  <c r="K11" i="43" s="1"/>
  <c r="J10" i="43"/>
  <c r="H9" i="43"/>
  <c r="I9" i="43" s="1"/>
  <c r="K9" i="43" s="1"/>
  <c r="I73" i="43"/>
  <c r="K73" i="43" s="1"/>
  <c r="I72" i="43"/>
  <c r="K72" i="43" s="1"/>
  <c r="I71" i="43"/>
  <c r="K71" i="43" s="1"/>
  <c r="I70" i="43"/>
  <c r="K70" i="43" s="1"/>
  <c r="I67" i="43"/>
  <c r="K67" i="43" s="1"/>
  <c r="I66" i="43"/>
  <c r="K66" i="43" s="1"/>
  <c r="I65" i="43"/>
  <c r="K65" i="43" s="1"/>
  <c r="I64" i="43"/>
  <c r="K64" i="43" s="1"/>
  <c r="I63" i="43"/>
  <c r="K63" i="43" s="1"/>
  <c r="I62" i="43"/>
  <c r="K62" i="43" s="1"/>
  <c r="I61" i="43"/>
  <c r="K61" i="43" s="1"/>
  <c r="I60" i="43"/>
  <c r="K60" i="43" s="1"/>
  <c r="I59" i="43"/>
  <c r="K59" i="43" s="1"/>
  <c r="I58" i="43"/>
  <c r="K58" i="43" s="1"/>
  <c r="I57" i="43"/>
  <c r="K57" i="43" s="1"/>
  <c r="I56" i="43"/>
  <c r="K56" i="43" s="1"/>
  <c r="I55" i="43"/>
  <c r="K55" i="43" s="1"/>
  <c r="I54" i="43"/>
  <c r="K54" i="43" s="1"/>
  <c r="I53" i="43"/>
  <c r="K53" i="43" s="1"/>
  <c r="I52" i="43"/>
  <c r="K52" i="43" s="1"/>
  <c r="I51" i="43"/>
  <c r="K51" i="43" s="1"/>
  <c r="I50" i="43"/>
  <c r="K50" i="43" s="1"/>
  <c r="I49" i="43"/>
  <c r="K49" i="43" s="1"/>
  <c r="I48" i="43"/>
  <c r="K48" i="43" s="1"/>
  <c r="I47" i="43"/>
  <c r="K47" i="43" s="1"/>
  <c r="I46" i="43"/>
  <c r="K46" i="43" s="1"/>
  <c r="I45" i="43"/>
  <c r="K45" i="43" s="1"/>
  <c r="I44" i="43"/>
  <c r="K44" i="43" s="1"/>
  <c r="I43" i="43"/>
  <c r="K43" i="43" s="1"/>
  <c r="I42" i="43"/>
  <c r="K42" i="43" s="1"/>
  <c r="I41" i="43"/>
  <c r="K41" i="43" s="1"/>
  <c r="I40" i="43"/>
  <c r="K40" i="43" s="1"/>
  <c r="I39" i="43"/>
  <c r="K39" i="43" s="1"/>
  <c r="I38" i="43"/>
  <c r="K38" i="43" s="1"/>
  <c r="I37" i="43"/>
  <c r="K37" i="43" s="1"/>
  <c r="I36" i="43"/>
  <c r="K36" i="43" s="1"/>
  <c r="I35" i="43"/>
  <c r="K35" i="43" s="1"/>
  <c r="I34" i="43"/>
  <c r="K34" i="43" s="1"/>
  <c r="I33" i="43"/>
  <c r="K33" i="43" s="1"/>
  <c r="I32" i="43"/>
  <c r="K32" i="43" s="1"/>
  <c r="I31" i="43"/>
  <c r="K31" i="43" s="1"/>
  <c r="I30" i="43"/>
  <c r="K30" i="43" s="1"/>
  <c r="I29" i="43"/>
  <c r="K29" i="43" s="1"/>
  <c r="I28" i="43"/>
  <c r="K28" i="43" s="1"/>
  <c r="I27" i="43"/>
  <c r="K27" i="43" s="1"/>
  <c r="I26" i="43"/>
  <c r="K26" i="43" s="1"/>
  <c r="I25" i="43"/>
  <c r="K25" i="43" s="1"/>
  <c r="I24" i="43"/>
  <c r="K24" i="43" s="1"/>
  <c r="I23" i="43"/>
  <c r="K23" i="43" s="1"/>
  <c r="I22" i="43"/>
  <c r="K22" i="43" s="1"/>
  <c r="I21" i="43"/>
  <c r="K21" i="43" s="1"/>
  <c r="I20" i="43"/>
  <c r="K20" i="43" s="1"/>
  <c r="I19" i="43"/>
  <c r="K19" i="43" s="1"/>
  <c r="I18" i="43"/>
  <c r="K18" i="43" s="1"/>
  <c r="I17" i="43"/>
  <c r="K17" i="43" s="1"/>
  <c r="I16" i="43"/>
  <c r="K16" i="43" s="1"/>
  <c r="I14" i="43"/>
  <c r="K14" i="43" s="1"/>
  <c r="I13" i="43"/>
  <c r="K13" i="43" s="1"/>
  <c r="I12" i="43"/>
  <c r="K12" i="43" s="1"/>
  <c r="I10" i="43"/>
  <c r="K10" i="43" s="1"/>
  <c r="I8" i="43"/>
  <c r="K8" i="43" s="1"/>
  <c r="I7" i="43"/>
  <c r="K7" i="43"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F8" i="3"/>
  <c r="F5" i="3"/>
  <c r="F4" i="3"/>
  <c r="H4" i="3" s="1"/>
  <c r="F3" i="3"/>
  <c r="F77" i="3"/>
  <c r="H77" i="3"/>
  <c r="F76" i="3"/>
  <c r="H76" i="3" s="1"/>
  <c r="F75" i="3"/>
  <c r="H75" i="3"/>
  <c r="F74" i="3"/>
  <c r="H74" i="3" s="1"/>
  <c r="F73" i="3"/>
  <c r="H73" i="3"/>
  <c r="F72" i="3"/>
  <c r="H72" i="3" s="1"/>
  <c r="F71" i="3"/>
  <c r="H71" i="3"/>
  <c r="F70" i="3"/>
  <c r="H70" i="3" s="1"/>
  <c r="F69" i="3"/>
  <c r="H69" i="3"/>
  <c r="F68" i="3"/>
  <c r="H68" i="3" s="1"/>
  <c r="F67" i="3"/>
  <c r="H67" i="3"/>
  <c r="F66" i="3"/>
  <c r="H66" i="3" s="1"/>
  <c r="F65" i="3"/>
  <c r="H65" i="3"/>
  <c r="F64" i="3"/>
  <c r="H64" i="3" s="1"/>
  <c r="F63" i="3"/>
  <c r="H63" i="3"/>
  <c r="F62" i="3"/>
  <c r="H62" i="3" s="1"/>
  <c r="F61" i="3"/>
  <c r="H61" i="3"/>
  <c r="F60" i="3"/>
  <c r="H60" i="3" s="1"/>
  <c r="F59" i="3"/>
  <c r="H59" i="3"/>
  <c r="F58" i="3"/>
  <c r="H58" i="3" s="1"/>
  <c r="F57" i="3"/>
  <c r="H57" i="3"/>
  <c r="F56" i="3"/>
  <c r="H56" i="3" s="1"/>
  <c r="F55" i="3"/>
  <c r="H55" i="3"/>
  <c r="F54" i="3"/>
  <c r="H54" i="3" s="1"/>
  <c r="F53" i="3"/>
  <c r="H53" i="3"/>
  <c r="F52" i="3"/>
  <c r="H52" i="3" s="1"/>
  <c r="F51" i="3"/>
  <c r="H51" i="3"/>
  <c r="F50" i="3"/>
  <c r="H50" i="3" s="1"/>
  <c r="F49" i="3"/>
  <c r="H49" i="3"/>
  <c r="F48" i="3"/>
  <c r="H48" i="3" s="1"/>
  <c r="F47" i="3"/>
  <c r="H47" i="3"/>
  <c r="F46" i="3"/>
  <c r="H46" i="3" s="1"/>
  <c r="F45" i="3"/>
  <c r="H45" i="3"/>
  <c r="F44" i="3"/>
  <c r="H44" i="3" s="1"/>
  <c r="F43" i="3"/>
  <c r="H43" i="3"/>
  <c r="F42" i="3"/>
  <c r="H42" i="3" s="1"/>
  <c r="F41" i="3"/>
  <c r="H41" i="3"/>
  <c r="F40" i="3"/>
  <c r="H40" i="3" s="1"/>
  <c r="F39" i="3"/>
  <c r="H39" i="3"/>
  <c r="F38" i="3"/>
  <c r="H38" i="3" s="1"/>
  <c r="F37" i="3"/>
  <c r="H37" i="3"/>
  <c r="F36" i="3"/>
  <c r="H36" i="3" s="1"/>
  <c r="F35" i="3"/>
  <c r="H35" i="3"/>
  <c r="F34" i="3"/>
  <c r="H34" i="3" s="1"/>
  <c r="F33" i="3"/>
  <c r="H33" i="3"/>
  <c r="F32" i="3"/>
  <c r="H32" i="3" s="1"/>
  <c r="F31" i="3"/>
  <c r="H31" i="3"/>
  <c r="F30" i="3"/>
  <c r="H30" i="3" s="1"/>
  <c r="F29" i="3"/>
  <c r="H29" i="3"/>
  <c r="F28" i="3"/>
  <c r="H28" i="3" s="1"/>
  <c r="F27" i="3"/>
  <c r="H27" i="3"/>
  <c r="H26" i="3"/>
  <c r="H25" i="3"/>
  <c r="F24" i="3"/>
  <c r="H24" i="3"/>
  <c r="F23" i="3"/>
  <c r="H23" i="3" s="1"/>
  <c r="F22" i="3"/>
  <c r="H22" i="3"/>
  <c r="F21" i="3"/>
  <c r="H21" i="3" s="1"/>
  <c r="F20" i="3"/>
  <c r="H20" i="3"/>
  <c r="F19" i="3"/>
  <c r="H19" i="3" s="1"/>
  <c r="H16" i="3"/>
  <c r="F14" i="3"/>
  <c r="H14" i="3" s="1"/>
  <c r="F13" i="3"/>
  <c r="H13" i="3" s="1"/>
  <c r="H12" i="3"/>
  <c r="F11" i="3"/>
  <c r="H11" i="3"/>
  <c r="F10" i="3"/>
  <c r="H10" i="3" s="1"/>
  <c r="F9" i="3"/>
  <c r="H9" i="3"/>
  <c r="H8" i="3"/>
  <c r="F7" i="3"/>
  <c r="H7" i="3" s="1"/>
  <c r="F6" i="3"/>
  <c r="H6" i="3" s="1"/>
  <c r="H5"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H5" i="1" s="1"/>
  <c r="F6" i="1"/>
  <c r="H6" i="1" s="1"/>
  <c r="F7"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s="1"/>
</calcChain>
</file>

<file path=xl/sharedStrings.xml><?xml version="1.0" encoding="utf-8"?>
<sst xmlns="http://schemas.openxmlformats.org/spreadsheetml/2006/main" count="1083" uniqueCount="470">
  <si>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</si>
  <si>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</si>
  <si>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</si>
  <si>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</si>
  <si>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</si>
  <si>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</si>
  <si>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</si>
  <si>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</si>
  <si>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</si>
  <si>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</si>
  <si>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</si>
  <si>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</si>
  <si>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</si>
  <si>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</si>
  <si>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</si>
  <si>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</si>
  <si>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</si>
  <si>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</si>
  <si>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</si>
  <si>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</si>
  <si>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</si>
  <si>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</si>
  <si>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</si>
  <si>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</si>
  <si>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</si>
  <si>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</si>
  <si>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</si>
  <si>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</si>
  <si>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</si>
  <si>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</si>
  <si>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</si>
  <si>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</si>
  <si>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</si>
  <si>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</si>
  <si>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</si>
  <si>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</si>
  <si>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</si>
  <si>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</si>
  <si>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</si>
  <si>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</si>
  <si>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</si>
  <si>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</si>
  <si>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</si>
  <si>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</si>
  <si>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</si>
  <si>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</si>
  <si>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</si>
  <si>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</si>
  <si>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</si>
  <si>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</si>
  <si>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</si>
  <si>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</si>
  <si>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</si>
  <si>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</si>
  <si>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</si>
  <si>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</si>
  <si>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</si>
  <si>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</si>
  <si>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</si>
  <si>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</si>
  <si>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</si>
  <si>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</si>
  <si>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</si>
  <si>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</si>
  <si>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</si>
  <si>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</si>
  <si>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</si>
  <si>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</si>
  <si>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</si>
  <si>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</si>
  <si>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</si>
  <si>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</si>
  <si>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</si>
  <si>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</si>
  <si>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</si>
  <si>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</si>
  <si>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</si>
  <si>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</si>
  <si>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</si>
  <si>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</si>
  <si>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</si>
  <si>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</si>
  <si>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</si>
  <si>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</si>
  <si>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</si>
  <si>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</si>
  <si>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</si>
  <si>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</si>
  <si>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</si>
  <si>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</si>
  <si>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</si>
  <si>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</si>
  <si>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</si>
  <si>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</si>
  <si>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</si>
  <si>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</si>
  <si>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</si>
  <si>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</si>
  <si>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</si>
  <si>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</si>
  <si>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</si>
  <si>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</si>
  <si>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</si>
  <si>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</si>
  <si>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</si>
  <si>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</si>
  <si>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</si>
  <si>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</si>
  <si>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</si>
  <si>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</si>
  <si>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</si>
  <si>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</si>
  <si>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</si>
  <si>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</si>
  <si>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</si>
  <si>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</si>
  <si>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</si>
  <si>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</si>
  <si>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</si>
  <si>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</si>
  <si>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</si>
  <si>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</si>
  <si>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</si>
  <si>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</si>
  <si>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</si>
  <si>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</si>
  <si>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</si>
  <si>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</si>
  <si>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</si>
  <si>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</si>
  <si>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</si>
  <si>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</si>
  <si>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</si>
  <si>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</si>
  <si>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</si>
  <si>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</si>
  <si>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</si>
  <si>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</si>
  <si>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</si>
  <si>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</si>
  <si>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</si>
  <si>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</si>
  <si>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</si>
  <si>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</si>
  <si>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</si>
  <si>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</si>
  <si>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</si>
  <si>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</si>
  <si>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</si>
  <si>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</si>
  <si>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</si>
  <si>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</si>
  <si>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</si>
  <si>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</si>
  <si>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</si>
  <si>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</si>
  <si>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</si>
  <si>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</si>
  <si>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</si>
  <si>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</si>
  <si>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</si>
  <si>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</si>
  <si>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</si>
  <si>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</si>
  <si>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</si>
  <si>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</si>
  <si>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</si>
  <si>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</si>
  <si>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</si>
  <si>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</si>
  <si>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</si>
  <si>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</si>
  <si>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</si>
  <si>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</si>
  <si>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</si>
  <si>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</si>
  <si>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</si>
  <si>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</si>
  <si>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</si>
  <si>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</si>
  <si>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</si>
  <si>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</si>
  <si>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</si>
  <si>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</si>
  <si>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</si>
  <si>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</si>
  <si>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</si>
  <si>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</si>
  <si>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</si>
  <si>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</si>
  <si>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</si>
  <si>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</si>
  <si>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</si>
  <si>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</si>
  <si>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</si>
  <si>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</si>
  <si>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</si>
  <si>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</si>
  <si>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</si>
  <si>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</si>
  <si>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</si>
  <si>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</si>
  <si>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</si>
  <si>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</si>
  <si>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</si>
  <si>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</si>
  <si>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</si>
  <si>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 xml:space="preserve">   </t>
  </si>
  <si>
    <t xml:space="preserve">VIATICOS  </t>
  </si>
  <si>
    <t xml:space="preserve">GASTOS DE CAMINO </t>
  </si>
  <si>
    <t>Dirección General</t>
  </si>
  <si>
    <t xml:space="preserve">José Jesús </t>
  </si>
  <si>
    <t>Terán</t>
  </si>
  <si>
    <t>Moreno</t>
  </si>
  <si>
    <t>Acudir al plantel Conalep Nogales a entrega de Jefe de Proyecto y revisión de ingresos en el sistema de caja</t>
  </si>
  <si>
    <t>Asistente de Jefe de Proyecto</t>
  </si>
  <si>
    <t>Alejandra</t>
  </si>
  <si>
    <t>Contreras</t>
  </si>
  <si>
    <t>Zubia</t>
  </si>
  <si>
    <t>Jefe de Proyecto</t>
  </si>
  <si>
    <t>Jorge</t>
  </si>
  <si>
    <t>Santamaria</t>
  </si>
  <si>
    <t>Torres</t>
  </si>
  <si>
    <t>Subjefe Técnico Especialista</t>
  </si>
  <si>
    <t>Trasladar al personal del área de vincunlación al plantel Conalep SLRC</t>
  </si>
  <si>
    <t xml:space="preserve">Francisco Carlos </t>
  </si>
  <si>
    <t xml:space="preserve">Silva </t>
  </si>
  <si>
    <t>Toledo</t>
  </si>
  <si>
    <t>Director General</t>
  </si>
  <si>
    <t>Asistir al municipio de Navojoa, a fin de llevar a acabo reunión para presentar encargados de la Dirección del Plantel y atender a familia de estudiante accidentada</t>
  </si>
  <si>
    <t>Jesús Enrique</t>
  </si>
  <si>
    <t xml:space="preserve">Gallego </t>
  </si>
  <si>
    <t>Avechuco</t>
  </si>
  <si>
    <t>Subcoordinador Administrativo</t>
  </si>
  <si>
    <t>José Rolando</t>
  </si>
  <si>
    <t xml:space="preserve">Hernández </t>
  </si>
  <si>
    <t>Figueroa</t>
  </si>
  <si>
    <t>Magdalena</t>
  </si>
  <si>
    <t>Docente</t>
  </si>
  <si>
    <t>Comisionado a la Cd de Hermosillo Sonora, el día 6 de septiembre de 2019 a las instalaciones de Dir. Gral a una reunión en el área académica.</t>
  </si>
  <si>
    <t>San Luis Rio Colorado</t>
  </si>
  <si>
    <t>Francisco Humberto</t>
  </si>
  <si>
    <t>Alcaraz</t>
  </si>
  <si>
    <t>Coronado</t>
  </si>
  <si>
    <t>Velador</t>
  </si>
  <si>
    <t>Acudir a la Cd de Hermosillo Sonora el dia 10 de septiembre a oficinas de la Dirección General a recoger titulos y certificados</t>
  </si>
  <si>
    <t>Cynthia Lizeth</t>
  </si>
  <si>
    <t>Montijo</t>
  </si>
  <si>
    <t>Cruz</t>
  </si>
  <si>
    <t>Asistir a la reunión de seguimiento del programa de aprendizaje en la empresa en plantel Guaymas</t>
  </si>
  <si>
    <t xml:space="preserve">Francisco Manuel </t>
  </si>
  <si>
    <t xml:space="preserve">Martinez </t>
  </si>
  <si>
    <t>López</t>
  </si>
  <si>
    <t>Acudir al plantel Conalep Guaymas para ver temas de inundación, limpieza de áreas inundadas, checar aires acondicionados e instalaciones electricas</t>
  </si>
  <si>
    <t xml:space="preserve">Daniel Omar </t>
  </si>
  <si>
    <t xml:space="preserve">Angulo </t>
  </si>
  <si>
    <t>Avalos</t>
  </si>
  <si>
    <t>Maribel</t>
  </si>
  <si>
    <t>Burrola</t>
  </si>
  <si>
    <t>Vazquez</t>
  </si>
  <si>
    <t>Seguimiento de aspectos académicos del programa de modelo mexicano de formación dual en el plantel Conalep Guaymas</t>
  </si>
  <si>
    <t>Trasladar a Cynthia Montijo Cruz a la Cd de Guaymas Sonora</t>
  </si>
  <si>
    <t>Asistir al municipio de Sáric, a fin de representar a la C. Gobernadora del Estado, en informe de Gobierno Municipal</t>
  </si>
  <si>
    <t>Asistir al municipio de Empalme a fin de participar en Ceremonia de Inauguración del Cobertizo de ese Plantel.</t>
  </si>
  <si>
    <t xml:space="preserve">René </t>
  </si>
  <si>
    <t>Santacruz</t>
  </si>
  <si>
    <t>Luna</t>
  </si>
  <si>
    <t>Auxiliar de Servicios Generales</t>
  </si>
  <si>
    <t>Acudir a la Cd. de Guaymas y Empalme a entregar aires acondicionados</t>
  </si>
  <si>
    <t>Asistir al Municipio de San Luis Rio Colorado, a fin de llevar a cabo firma de convenio de colaboración con la Universidad Xochicalco, asi mismo, para visitar empresas de la localidad, para promocionar el Modelo de Formación Dual.</t>
  </si>
  <si>
    <t>Reunión con sector productivo de San Luis Rio Colorado para promoción del Modelo de Formación Dual Conalep Sonora</t>
  </si>
  <si>
    <t>Alma Berenice</t>
  </si>
  <si>
    <t>Bustamante</t>
  </si>
  <si>
    <t>Alvarez</t>
  </si>
  <si>
    <t xml:space="preserve">Gilda Vianey </t>
  </si>
  <si>
    <t xml:space="preserve">Gutierrez </t>
  </si>
  <si>
    <t>Nieblas</t>
  </si>
  <si>
    <t>Coordinador Ejecutivo</t>
  </si>
  <si>
    <t>Reunión con personas interesadas en certificacion en estandar de competencia de apoyo odontologico, en la Cd de San Luis Rio Colorado</t>
  </si>
  <si>
    <t>Maria Silvia</t>
  </si>
  <si>
    <t>Gastelum</t>
  </si>
  <si>
    <t>Ramirez</t>
  </si>
  <si>
    <t>Director de Area</t>
  </si>
  <si>
    <t>Acude al evento firma de convenio de colaboracion con la Universidad Xochicalco, del 18 al 20 de septiembre del presente en la Cd. de San Luis Rio Colorado.</t>
  </si>
  <si>
    <t xml:space="preserve">Leopoldo </t>
  </si>
  <si>
    <t>Plaza</t>
  </si>
  <si>
    <t>Ruiz</t>
  </si>
  <si>
    <t>Supervisor de Mantenimiento</t>
  </si>
  <si>
    <t>Complemento de trabajos realizados en la Cd de Guaymas</t>
  </si>
  <si>
    <t>Acude a reunión regional de capacitación, durante los dias 24,25 y 26 de septiembre del presente, sede oficinasnacinales ubicadas en Metepec, Estado de México</t>
  </si>
  <si>
    <t>Acudir al plantel Conalep Nogales a entrega de aires acondicionados y a Cananea, Agua Prieta y Nacozari entregar mobiliario</t>
  </si>
  <si>
    <t>Acudir al plantel Conalep Caborca a entrega de mobiliario</t>
  </si>
  <si>
    <t xml:space="preserve">Vidal Valente </t>
  </si>
  <si>
    <t>Cid</t>
  </si>
  <si>
    <t>Manriquez</t>
  </si>
  <si>
    <t>Director de Plantel</t>
  </si>
  <si>
    <t>Acudir a la Cd. de Hermosillo Sonora el dia 06 y 07 de septiembre a oficinas de Dirección General</t>
  </si>
  <si>
    <t xml:space="preserve">Andres Alfredo </t>
  </si>
  <si>
    <t>Bañez</t>
  </si>
  <si>
    <t>Chollet</t>
  </si>
  <si>
    <t>Acudir a la Cd de Hermosillo Sonora el dia 6 y 7 de septiembre a oficinas de la Dirección General</t>
  </si>
  <si>
    <t>Murrieta</t>
  </si>
  <si>
    <t>Acudir a la Cd de Hermosillo, Sonora el día 6 y 7 de septiembre a oficinas de Dirección General</t>
  </si>
  <si>
    <t>Martín Cesar</t>
  </si>
  <si>
    <t xml:space="preserve">Martínez </t>
  </si>
  <si>
    <t>Nogales</t>
  </si>
  <si>
    <t>Alfredo Rabel</t>
  </si>
  <si>
    <t>Larreta</t>
  </si>
  <si>
    <t>Castañeda</t>
  </si>
  <si>
    <t>Reunión de Directores de Consejo Técnico Estatal 2019 a celebrarse en la Cd de Hermosillo, Sonora los días 6 y 7 de septiembre de 2019</t>
  </si>
  <si>
    <t xml:space="preserve">Gerardo </t>
  </si>
  <si>
    <t xml:space="preserve">Hilton </t>
  </si>
  <si>
    <t>Reyes</t>
  </si>
  <si>
    <t xml:space="preserve">Obregón </t>
  </si>
  <si>
    <t>Acompañar a Directora de plantel a 1er reunión de consejo técnico estatal 2019 en Cd de Hermosillo, Sonora.</t>
  </si>
  <si>
    <t>Castro</t>
  </si>
  <si>
    <t>Carmen Emilia</t>
  </si>
  <si>
    <t>Montoya</t>
  </si>
  <si>
    <t>Martha Teresa</t>
  </si>
  <si>
    <t>Perez</t>
  </si>
  <si>
    <t>Cazares</t>
  </si>
  <si>
    <t>Encargada de plantel</t>
  </si>
  <si>
    <t>1er Reunión de Consejo Técnico Estatal 2019 en la Cd de Hermosillo, Sonora</t>
  </si>
  <si>
    <t>Ortiz</t>
  </si>
  <si>
    <t>Comisionado a Hermosillo, Sonora a las instalaciones de Dirección Gral a reunión de Directores de Conalep Sonora, los días 6 y 7 de sept.</t>
  </si>
  <si>
    <t>Pedro</t>
  </si>
  <si>
    <t xml:space="preserve">Arturo Ivan </t>
  </si>
  <si>
    <t>Arredondo</t>
  </si>
  <si>
    <t>Villegas</t>
  </si>
  <si>
    <t>Huatabampo</t>
  </si>
  <si>
    <t>Asistir a la 1er. Reunión de Consejo Técnico Estatal 2019</t>
  </si>
  <si>
    <t>Danes David</t>
  </si>
  <si>
    <t>Valenzuela</t>
  </si>
  <si>
    <t>Navojoa</t>
  </si>
  <si>
    <t>Reunión de Consejo Técnico Estatal</t>
  </si>
  <si>
    <t xml:space="preserve">Irma Guadalupe </t>
  </si>
  <si>
    <t>Higuera</t>
  </si>
  <si>
    <t>Tellez</t>
  </si>
  <si>
    <t>Guaymas</t>
  </si>
  <si>
    <t>Reunión de Consejo Técnico Estatal en la Cd de Hermosillo Sonora</t>
  </si>
  <si>
    <t>José Luis</t>
  </si>
  <si>
    <t>Islas</t>
  </si>
  <si>
    <t>Pacheco</t>
  </si>
  <si>
    <t>Empalme</t>
  </si>
  <si>
    <t>a reunión con el Director General, Lic. Francisco Carlos Silva Toledo en Hermosillo son los días 6 y 7 de septiembre 2019</t>
  </si>
  <si>
    <t>Ricardo Arnulfo</t>
  </si>
  <si>
    <t>Yeomans</t>
  </si>
  <si>
    <t>Orozco</t>
  </si>
  <si>
    <t>Caborca</t>
  </si>
  <si>
    <t>Director de plantel</t>
  </si>
  <si>
    <t>asistir a Hermosillo, Sonora a taller de contextualización en el programa de reforzamiento de competencia en lenguaje y comunicación y matematicas para EMS</t>
  </si>
  <si>
    <t xml:space="preserve">Alfredo Rabel </t>
  </si>
  <si>
    <t>Taller de contextualiazación en el programa de reforzamiento de competencias en Lenguaje y Comunicación y Matematicas para EMS en la Cd de Magdalena, Sonora.</t>
  </si>
  <si>
    <t>Nacozari</t>
  </si>
  <si>
    <t>Karla Marcela</t>
  </si>
  <si>
    <t>Cordova</t>
  </si>
  <si>
    <t>Andrade</t>
  </si>
  <si>
    <t>Comisionada para asistir al taller de "Contextualización en el Reforzamiento</t>
  </si>
  <si>
    <t>Cananea</t>
  </si>
  <si>
    <t>Agua Prieta</t>
  </si>
  <si>
    <t>Victor Adrian</t>
  </si>
  <si>
    <t xml:space="preserve">Mazón </t>
  </si>
  <si>
    <t>Portillo</t>
  </si>
  <si>
    <t>Orientador</t>
  </si>
  <si>
    <t>Se le comisiona para asistir a la Cd de Magdalena de Kino, Sonora los días 4, 5 y 6 de septiembre para participar en taller de "Contextualización en el Programa de Reforzamiento de Competencias  en el Lenguaje y Comunicación y Matemáticas para EMS</t>
  </si>
  <si>
    <t>Cecilia del Carmen</t>
  </si>
  <si>
    <t>Camacho</t>
  </si>
  <si>
    <t>Sandoval</t>
  </si>
  <si>
    <t>A Capacitación en el programa de reforzamiento de competencias matematicas y lenguaje, los días 09, 10 y 11 de septiembre de 2019 en obregón, Sonora</t>
  </si>
  <si>
    <t>Priscila</t>
  </si>
  <si>
    <t>Durazo</t>
  </si>
  <si>
    <t>Othon</t>
  </si>
  <si>
    <t>Directora de Plantel</t>
  </si>
  <si>
    <t>Reunión de Directores en la Cd. de Hermosillo, Sonora los días 6 y 7 de septiembre del presente año</t>
  </si>
  <si>
    <t>Jesús Alfredo</t>
  </si>
  <si>
    <t xml:space="preserve">Villegas </t>
  </si>
  <si>
    <t>Se le cita a la Cd de Hermosillo, Sonora los dias 6 y 7 de septiembre de 2019 para participar en reunión con directores</t>
  </si>
  <si>
    <t>Eva Dinora</t>
  </si>
  <si>
    <t>Diaz</t>
  </si>
  <si>
    <t>Calderon</t>
  </si>
  <si>
    <t>Para revisar y atender solicitudes de captura de evaluación y emisión de documentos de alumnos egresados</t>
  </si>
  <si>
    <t xml:space="preserve">Luis </t>
  </si>
  <si>
    <t xml:space="preserve">Magallón </t>
  </si>
  <si>
    <t>Hermosillo II</t>
  </si>
  <si>
    <t>Auxiliar Administrativo</t>
  </si>
  <si>
    <t>Trasladar al Director General al municipio de Navojoa</t>
  </si>
  <si>
    <t>Trasladar al Director General al municipio de Sáric</t>
  </si>
  <si>
    <t>Trasladar al Director General al municipio de empalme</t>
  </si>
  <si>
    <t>Trasladar al Director General al municipio de San Luis Rio Colorado</t>
  </si>
  <si>
    <t>Heleodoro</t>
  </si>
  <si>
    <t>Vásquez</t>
  </si>
  <si>
    <t>Director de área</t>
  </si>
  <si>
    <t>Asistirá a la cámara de diputados con la diputada Hildelisa González Morales, para revisar las iniciativas presentadas en la cámara de diputados sobre el subsistema Conalep</t>
  </si>
  <si>
    <t>Guillermina</t>
  </si>
  <si>
    <t>Barragan</t>
  </si>
  <si>
    <t>González</t>
  </si>
  <si>
    <t>Hillo II</t>
  </si>
  <si>
    <t>Administrativo Técnico Especialista</t>
  </si>
  <si>
    <t>Asistir a congreso nacional de Sutconalep en la localidad de Acapulco Guerrero, México</t>
  </si>
  <si>
    <t>Juan Luis</t>
  </si>
  <si>
    <t>Almada</t>
  </si>
  <si>
    <t>Auxiliar de Seguridad</t>
  </si>
  <si>
    <t xml:space="preserve">Se le comisiona para asistir a la Cd. de Hermosillo, Sonora y Cd. de México, los días 23 al 28 de septiembre, para participar en Reunión de Trabajo convocada por Sutconalep             </t>
  </si>
  <si>
    <t>Diego humberto</t>
  </si>
  <si>
    <t xml:space="preserve">León </t>
  </si>
  <si>
    <t>Urrea</t>
  </si>
  <si>
    <t>Técnico Biliotecario</t>
  </si>
  <si>
    <t>Asistir al XII Congreso Nacional Ordinario, Sutconalep en Puerto de Acapulco</t>
  </si>
  <si>
    <t>Judith</t>
  </si>
  <si>
    <t>Ramos</t>
  </si>
  <si>
    <t>Secretaria B</t>
  </si>
  <si>
    <t>XII Congreso Nacional Ordinario 2019</t>
  </si>
  <si>
    <t>Angelica Patricia</t>
  </si>
  <si>
    <t>Rodriguez</t>
  </si>
  <si>
    <t>Tutor Escolar</t>
  </si>
  <si>
    <t>Se llevará a cabo el XII Congreso Nacional Ordinario en la Cd. de Acapulco Guerrero</t>
  </si>
  <si>
    <t>Hermosillo I</t>
  </si>
  <si>
    <t>Jesús Alvaro</t>
  </si>
  <si>
    <t>Romero</t>
  </si>
  <si>
    <t>Asistir al XII Congreso Nacional Ordinario, Sutconalep en Puerto de Acapulco, con la presencia de nuestro Director General el Dr. Enrique Ku Herrera.</t>
  </si>
  <si>
    <t>Héctor Adrián</t>
  </si>
  <si>
    <t>Lugo</t>
  </si>
  <si>
    <t>Asistir al Congreso Nacional de SUTCONALEP, en la localidad de Acapulco Guerrero, México.</t>
  </si>
  <si>
    <t>Gil</t>
  </si>
  <si>
    <t>Francisco Javier</t>
  </si>
  <si>
    <t>Comisionado para asisir al XII Congreso Nacional Ordinario SUTCONALEP, que se celebrará del 25 al 27  de Septiembre del año en curso en Acapulco, Guerrero.</t>
  </si>
  <si>
    <t xml:space="preserve">Asistir al XII Congreso Nacional Ordinario </t>
  </si>
  <si>
    <t>Martha Imelda</t>
  </si>
  <si>
    <t>Félix</t>
  </si>
  <si>
    <t>Montaño</t>
  </si>
  <si>
    <t>Juan Diego</t>
  </si>
  <si>
    <t>Valencia</t>
  </si>
  <si>
    <t>Técnico en Graficación</t>
  </si>
  <si>
    <t>Reunión de trabajo con Sindicato SUTCONALEP</t>
  </si>
  <si>
    <t>Alma Rosa</t>
  </si>
  <si>
    <t>Dominguez</t>
  </si>
  <si>
    <t>Trasladarme a la Cd de Hermosillo, Sonora a efector de tomar vuelo para asistir al XII Congreso Nacional Ordinario 2019 a celebrarse en la Cd de Acapulco Guerrero</t>
  </si>
  <si>
    <t>Alma Leticia</t>
  </si>
  <si>
    <t>Huerta</t>
  </si>
  <si>
    <t>Armenta</t>
  </si>
  <si>
    <t>Acudir a la Cd de Hermosillo-México-Acapulco del día 23 al 28 de septiembre para acudir a Congreso Nacional Ordinario del 25 al 27 de septiembre en la Cd de Acapulco Guerrero.</t>
  </si>
  <si>
    <t>Asistente Escolar y Social</t>
  </si>
  <si>
    <t xml:space="preserve">Karen Yessenia </t>
  </si>
  <si>
    <t>Técnico Financiero</t>
  </si>
  <si>
    <t>Hermosillo III</t>
  </si>
  <si>
    <t>Comisionado a la Cd de Hermosillo, Sonora los dias 19 y 20 de septiembre de 2019. en las instalaciones de Dir. Gral a una capacitación para los responsables de las áreas de formación técnica de cada plantel.</t>
  </si>
  <si>
    <t>Promotor Cultural y Deportivo</t>
  </si>
  <si>
    <t>Se le cita a la Cd. de Hermosillo, Sonora los dias 19 y 20 de septiembre, para recibir capacitación para fortalecer los procesos de formación técnica</t>
  </si>
  <si>
    <t xml:space="preserve">Carlos Hernán </t>
  </si>
  <si>
    <t>Flores</t>
  </si>
  <si>
    <t>Comisionado para asistir a Capacitación en las áreas de Formación Técnica y Servicios Escolares en instalaciones de Dir. Gral ubicada en Hermosillo, Sonora del 17 al 210 de sept.</t>
  </si>
  <si>
    <t>Encargado de plantel</t>
  </si>
  <si>
    <t>Reunión de capacitación en temas inherentes a formación técnica y servicios escolares</t>
  </si>
  <si>
    <t>Angelita</t>
  </si>
  <si>
    <t>Martinez</t>
  </si>
  <si>
    <t>Irma Cecilia</t>
  </si>
  <si>
    <t>Jesús Gustavo</t>
  </si>
  <si>
    <t>Asistir a capacitación del área académica en Dirección General en la Cd de Hermosillo, Sonora</t>
  </si>
  <si>
    <t>Araceli</t>
  </si>
  <si>
    <t>Dianey Guadalupe</t>
  </si>
  <si>
    <t>Corral</t>
  </si>
  <si>
    <t>Asistir a capacitación de los procesos académicos de las áreas de formación técnica y servicios escolares</t>
  </si>
  <si>
    <t>Gonzalez</t>
  </si>
  <si>
    <t>Navarro</t>
  </si>
  <si>
    <t>Acudir a la Cd de Hermosillo, Sonora el día 18,19 y 20 de septiembre a oficinas de Dir. Gral</t>
  </si>
  <si>
    <t>Josefina Elena</t>
  </si>
  <si>
    <t>Acudir a la Cd de Hemosillo, Sonora el día 18, 19 y 20 de sept a oficinas de Dir Gral</t>
  </si>
  <si>
    <t>Periodo comprendido: SEPTIEMBRE 2019</t>
  </si>
  <si>
    <t>Fecha de Actualización:  SEPTIEBRE 2019</t>
  </si>
  <si>
    <t>Trasladar al personal del área de vinculación al plantel Conalep SLRC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</si>
</sst>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4"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b/>
      <sz val="10"/>
      <color theme="1"/>
      <name val="Calibri"/>
      <family val="2"/>
      <scheme val="minor"/>
    </font>
    <font>
      <sz val="12.5"/>
      <color theme="1"/>
      <name val="Calibri"/>
      <family val="2"/>
      <scheme val="minor"/>
    </font>
    <font>
      <sz val="12.5"/>
      <name val="Calibri"/>
      <family val="2"/>
      <scheme val="minor"/>
    </font>
    <font>
      <sz val="13"/>
      <color theme="1"/>
      <name val="Calibri"/>
      <family val="2"/>
      <scheme val="minor"/>
    </font>
    <font>
      <b/>
      <sz val="12.5"/>
      <color theme="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202">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4" fontId="3" fillId="11" borderId="0" xfId="0" applyNumberFormat="1" applyFont="1" applyFill="1" applyBorder="1" applyAlignment="1">
      <alignment horizontal="center" vertical="distributed" wrapText="1"/>
    </xf>
    <xf numFmtId="14" fontId="3" fillId="11" borderId="0" xfId="0" applyNumberFormat="1" applyFont="1" applyFill="1" applyBorder="1"/>
    <xf numFmtId="0" fontId="3" fillId="11" borderId="0" xfId="0" applyFont="1" applyFill="1"/>
    <xf numFmtId="0" fontId="3" fillId="0" borderId="0" xfId="0" applyFont="1" applyFill="1" applyAlignment="1">
      <alignment horizontal="center" vertical="center"/>
    </xf>
    <xf numFmtId="1" fontId="3" fillId="8" borderId="0" xfId="0" applyNumberFormat="1" applyFont="1" applyFill="1"/>
    <xf numFmtId="1" fontId="19" fillId="8" borderId="0" xfId="0" applyNumberFormat="1" applyFont="1" applyFill="1" applyBorder="1" applyAlignment="1">
      <alignment horizontal="center" vertical="center" wrapText="1"/>
    </xf>
    <xf numFmtId="0" fontId="20" fillId="8" borderId="0" xfId="0" applyFont="1" applyFill="1" applyAlignment="1">
      <alignment horizontal="center" vertical="center"/>
    </xf>
    <xf numFmtId="0" fontId="20" fillId="8"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8" borderId="2" xfId="0" applyNumberFormat="1" applyFont="1" applyFill="1" applyBorder="1" applyAlignment="1">
      <alignment horizontal="center" vertical="distributed" wrapText="1"/>
    </xf>
    <xf numFmtId="14" fontId="20" fillId="8" borderId="2" xfId="0" applyNumberFormat="1" applyFont="1" applyFill="1" applyBorder="1" applyAlignment="1">
      <alignment horizontal="center" vertical="center" wrapText="1"/>
    </xf>
    <xf numFmtId="0" fontId="20" fillId="8" borderId="2" xfId="0" applyFont="1" applyFill="1" applyBorder="1" applyAlignment="1">
      <alignment horizontal="center" vertical="center"/>
    </xf>
    <xf numFmtId="4" fontId="20" fillId="0" borderId="2" xfId="0" applyNumberFormat="1" applyFont="1" applyFill="1" applyBorder="1" applyAlignment="1">
      <alignment horizontal="center" vertical="distributed" wrapText="1"/>
    </xf>
    <xf numFmtId="14" fontId="20" fillId="8" borderId="2" xfId="0" applyNumberFormat="1" applyFont="1" applyFill="1" applyBorder="1" applyAlignment="1">
      <alignment horizontal="center" vertical="distributed" wrapText="1"/>
    </xf>
    <xf numFmtId="0" fontId="20" fillId="8" borderId="2" xfId="0" applyFont="1" applyFill="1" applyBorder="1" applyAlignment="1">
      <alignment horizontal="center" vertical="distributed" wrapText="1"/>
    </xf>
    <xf numFmtId="14" fontId="20" fillId="0" borderId="2" xfId="0" applyNumberFormat="1" applyFont="1" applyFill="1" applyBorder="1" applyAlignment="1">
      <alignment horizontal="center" vertical="distributed" wrapText="1"/>
    </xf>
    <xf numFmtId="0" fontId="14" fillId="8" borderId="0" xfId="0" applyFont="1" applyFill="1" applyAlignment="1">
      <alignment horizontal="center" vertical="center"/>
    </xf>
    <xf numFmtId="14" fontId="14" fillId="8" borderId="0" xfId="0" applyNumberFormat="1" applyFont="1" applyFill="1"/>
    <xf numFmtId="14" fontId="15" fillId="8"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22" fillId="8"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xf>
    <xf numFmtId="4" fontId="22" fillId="0" borderId="0" xfId="0" applyNumberFormat="1" applyFont="1" applyAlignment="1">
      <alignment horizontal="center" vertical="center"/>
    </xf>
    <xf numFmtId="0" fontId="22" fillId="0" borderId="0" xfId="0" applyFont="1" applyFill="1" applyAlignment="1">
      <alignment horizontal="center" vertical="center"/>
    </xf>
    <xf numFmtId="0" fontId="21" fillId="8" borderId="2" xfId="0" applyFont="1" applyFill="1" applyBorder="1" applyAlignment="1">
      <alignment horizontal="center" vertical="center" wrapText="1"/>
    </xf>
    <xf numFmtId="4" fontId="21" fillId="8" borderId="2" xfId="0" applyNumberFormat="1" applyFont="1" applyFill="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center"/>
    </xf>
    <xf numFmtId="4" fontId="20" fillId="0" borderId="2" xfId="0" applyNumberFormat="1" applyFont="1" applyBorder="1" applyAlignment="1">
      <alignment horizontal="center" vertical="center"/>
    </xf>
    <xf numFmtId="14" fontId="20" fillId="0" borderId="2" xfId="0" applyNumberFormat="1" applyFont="1" applyBorder="1"/>
    <xf numFmtId="0" fontId="20" fillId="0" borderId="2" xfId="0" applyFont="1" applyBorder="1" applyAlignment="1">
      <alignment horizontal="center" vertical="center" wrapText="1"/>
    </xf>
    <xf numFmtId="0" fontId="23" fillId="10" borderId="0" xfId="0" applyFont="1" applyFill="1" applyAlignment="1">
      <alignment horizontal="left"/>
    </xf>
    <xf numFmtId="0" fontId="23" fillId="10" borderId="0" xfId="0" applyFont="1" applyFill="1" applyAlignment="1">
      <alignment horizontal="center"/>
    </xf>
    <xf numFmtId="4" fontId="23" fillId="10" borderId="0" xfId="0" applyNumberFormat="1" applyFont="1" applyFill="1" applyAlignment="1">
      <alignment horizontal="center"/>
    </xf>
    <xf numFmtId="0" fontId="23" fillId="8" borderId="0" xfId="0" applyFont="1" applyFill="1" applyAlignment="1">
      <alignment horizontal="center"/>
    </xf>
    <xf numFmtId="0" fontId="23" fillId="0" borderId="0" xfId="0" applyFont="1" applyFill="1" applyAlignment="1">
      <alignment horizontal="center"/>
    </xf>
    <xf numFmtId="4" fontId="23" fillId="0" borderId="0" xfId="0" applyNumberFormat="1" applyFont="1" applyFill="1" applyAlignment="1">
      <alignment horizontal="center"/>
    </xf>
    <xf numFmtId="0" fontId="23" fillId="8"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0" fontId="20" fillId="0" borderId="2" xfId="0" applyFont="1" applyFill="1" applyBorder="1" applyAlignment="1">
      <alignment horizontal="center"/>
    </xf>
    <xf numFmtId="4" fontId="20" fillId="8" borderId="2" xfId="0" applyNumberFormat="1" applyFont="1" applyFill="1" applyBorder="1" applyAlignment="1">
      <alignment horizontal="center" vertical="center" wrapText="1"/>
    </xf>
    <xf numFmtId="4" fontId="20" fillId="8"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4" fontId="20" fillId="0" borderId="2" xfId="0" applyNumberFormat="1" applyFont="1" applyFill="1" applyBorder="1" applyAlignment="1">
      <alignment horizontal="center" vertical="center"/>
    </xf>
    <xf numFmtId="14" fontId="20" fillId="0" borderId="2" xfId="0" applyNumberFormat="1" applyFont="1" applyFill="1" applyBorder="1"/>
    <xf numFmtId="14" fontId="15" fillId="8" borderId="0" xfId="0" applyNumberFormat="1" applyFont="1" applyFill="1" applyBorder="1" applyAlignment="1">
      <alignment horizontal="center" vertical="center" wrapText="1"/>
    </xf>
    <xf numFmtId="14" fontId="20" fillId="8" borderId="0" xfId="0" applyNumberFormat="1" applyFont="1" applyFill="1" applyBorder="1" applyAlignment="1">
      <alignment horizontal="center" vertical="center" wrapText="1"/>
    </xf>
    <xf numFmtId="14" fontId="20" fillId="8" borderId="0" xfId="0" applyNumberFormat="1" applyFont="1" applyFill="1" applyBorder="1" applyAlignment="1">
      <alignment horizontal="center" vertical="distributed" wrapText="1"/>
    </xf>
    <xf numFmtId="14" fontId="20" fillId="0" borderId="0" xfId="0" applyNumberFormat="1" applyFont="1" applyFill="1" applyBorder="1" applyAlignment="1">
      <alignment horizontal="center" vertical="distributed" wrapText="1"/>
    </xf>
    <xf numFmtId="14" fontId="20" fillId="0" borderId="0" xfId="0" applyNumberFormat="1" applyFont="1" applyBorder="1"/>
    <xf numFmtId="14" fontId="20" fillId="0" borderId="0" xfId="0" applyNumberFormat="1" applyFont="1" applyFill="1" applyBorder="1"/>
    <xf numFmtId="0" fontId="20" fillId="8" borderId="2" xfId="0" applyFont="1" applyFill="1" applyBorder="1" applyAlignment="1">
      <alignment horizontal="left" vertical="center" wrapText="1"/>
    </xf>
    <xf numFmtId="0" fontId="20" fillId="8" borderId="2" xfId="0"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horizontal="center"/>
    </xf>
    <xf numFmtId="4" fontId="22" fillId="0" borderId="2" xfId="0" applyNumberFormat="1" applyFont="1" applyBorder="1" applyAlignment="1">
      <alignment horizontal="center" vertical="center"/>
    </xf>
    <xf numFmtId="0" fontId="22" fillId="8" borderId="2" xfId="0" applyFont="1" applyFill="1" applyBorder="1" applyAlignment="1">
      <alignment horizontal="center" vertical="center"/>
    </xf>
    <xf numFmtId="0" fontId="22" fillId="0" borderId="2" xfId="0" applyFont="1" applyFill="1" applyBorder="1" applyAlignment="1">
      <alignment horizontal="center" vertical="center"/>
    </xf>
    <xf numFmtId="14" fontId="14" fillId="8" borderId="2" xfId="0" applyNumberFormat="1" applyFont="1" applyFill="1" applyBorder="1"/>
    <xf numFmtId="0" fontId="22" fillId="0" borderId="2" xfId="0" applyFont="1" applyBorder="1" applyAlignment="1">
      <alignment horizontal="center" vertical="center" wrapText="1"/>
    </xf>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3" fillId="0" borderId="0" xfId="0" applyFont="1" applyAlignment="1">
      <alignment horizontal="center"/>
    </xf>
    <xf numFmtId="0" fontId="23" fillId="10" borderId="0" xfId="0" applyFont="1" applyFill="1" applyAlignment="1">
      <alignment horizontal="center"/>
    </xf>
    <xf numFmtId="0" fontId="23" fillId="10" borderId="0" xfId="0" applyFont="1" applyFill="1" applyAlignment="1">
      <alignment horizontal="left" vertical="center"/>
    </xf>
    <xf numFmtId="0" fontId="23" fillId="8" borderId="12"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17"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95251</xdr:colOff>
      <xdr:row>84</xdr:row>
      <xdr:rowOff>222249</xdr:rowOff>
    </xdr:from>
    <xdr:to>
      <xdr:col>10</xdr:col>
      <xdr:colOff>952500</xdr:colOff>
      <xdr:row>108</xdr:row>
      <xdr:rowOff>52916</xdr:rowOff>
    </xdr:to>
    <xdr:sp macro="" textlink="">
      <xdr:nvSpPr>
        <xdr:cNvPr id="3" name="1 CuadroTexto"/>
        <xdr:cNvSpPr txBox="1"/>
      </xdr:nvSpPr>
      <xdr:spPr>
        <a:xfrm>
          <a:off x="857251" y="52895499"/>
          <a:ext cx="17187332" cy="419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CINTHIA GPE. LOPEZ VALENCIA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92" t="s">
        <v>12</v>
      </c>
      <c r="B1" s="192"/>
      <c r="C1" s="192"/>
      <c r="D1" s="192"/>
      <c r="E1" s="192"/>
      <c r="F1" s="192"/>
      <c r="G1" s="192"/>
      <c r="H1" s="192"/>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3" t="s">
        <v>90</v>
      </c>
      <c r="C1" s="193"/>
      <c r="D1" s="193"/>
      <c r="E1" s="193"/>
      <c r="F1" s="193"/>
      <c r="G1" s="193"/>
      <c r="H1" s="193"/>
      <c r="I1" s="88"/>
      <c r="J1" s="89"/>
    </row>
    <row r="2" spans="1:10" s="69" customFormat="1" ht="27" customHeight="1" x14ac:dyDescent="0.3">
      <c r="A2" s="87"/>
      <c r="B2" s="194" t="s">
        <v>91</v>
      </c>
      <c r="C2" s="194"/>
      <c r="D2" s="194"/>
      <c r="E2" s="194"/>
      <c r="F2" s="194"/>
      <c r="G2" s="194"/>
      <c r="H2" s="194"/>
      <c r="I2" s="88"/>
      <c r="J2" s="89"/>
    </row>
    <row r="3" spans="1:10" s="69" customFormat="1" ht="20.100000000000001" customHeight="1" x14ac:dyDescent="0.3">
      <c r="A3" s="87"/>
      <c r="B3" s="195" t="s">
        <v>123</v>
      </c>
      <c r="C3" s="195"/>
      <c r="D3" s="195"/>
      <c r="E3" s="195"/>
      <c r="F3" s="195"/>
      <c r="G3" s="195"/>
      <c r="H3" s="195"/>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93" t="s">
        <v>90</v>
      </c>
      <c r="C1" s="193"/>
      <c r="D1" s="193"/>
      <c r="E1" s="193"/>
      <c r="F1" s="193"/>
      <c r="G1" s="193"/>
      <c r="H1" s="193"/>
      <c r="I1" s="88"/>
      <c r="J1" s="89"/>
    </row>
    <row r="2" spans="1:11" s="69" customFormat="1" ht="27" customHeight="1" x14ac:dyDescent="0.3">
      <c r="A2" s="87"/>
      <c r="B2" s="194" t="s">
        <v>94</v>
      </c>
      <c r="C2" s="194"/>
      <c r="D2" s="194"/>
      <c r="E2" s="194"/>
      <c r="F2" s="194"/>
      <c r="G2" s="194"/>
      <c r="H2" s="194"/>
      <c r="I2" s="88"/>
      <c r="J2" s="89"/>
    </row>
    <row r="3" spans="1:11" s="69" customFormat="1" ht="20.100000000000001" customHeight="1" x14ac:dyDescent="0.3">
      <c r="A3" s="87"/>
      <c r="B3" s="195" t="s">
        <v>123</v>
      </c>
      <c r="C3" s="195"/>
      <c r="D3" s="195"/>
      <c r="E3" s="195"/>
      <c r="F3" s="195"/>
      <c r="G3" s="195"/>
      <c r="H3" s="195"/>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92" t="s">
        <v>12</v>
      </c>
      <c r="B1" s="192"/>
      <c r="C1" s="192"/>
      <c r="D1" s="192"/>
      <c r="E1" s="192"/>
      <c r="F1" s="192"/>
      <c r="G1" s="192"/>
      <c r="H1" s="192"/>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3" t="s">
        <v>90</v>
      </c>
      <c r="C1" s="193"/>
      <c r="D1" s="193"/>
      <c r="E1" s="193"/>
      <c r="F1" s="193"/>
      <c r="G1" s="193"/>
      <c r="H1" s="193"/>
      <c r="I1" s="88"/>
      <c r="J1" s="89"/>
    </row>
    <row r="2" spans="1:10" s="69" customFormat="1" ht="27" customHeight="1" x14ac:dyDescent="0.3">
      <c r="A2" s="87"/>
      <c r="B2" s="194" t="s">
        <v>91</v>
      </c>
      <c r="C2" s="194"/>
      <c r="D2" s="194"/>
      <c r="E2" s="194"/>
      <c r="F2" s="194"/>
      <c r="G2" s="194"/>
      <c r="H2" s="194"/>
      <c r="I2" s="88"/>
      <c r="J2" s="89"/>
    </row>
    <row r="3" spans="1:10" s="69" customFormat="1" ht="20.100000000000001" customHeight="1" x14ac:dyDescent="0.3">
      <c r="A3" s="87"/>
      <c r="B3" s="195" t="s">
        <v>154</v>
      </c>
      <c r="C3" s="195"/>
      <c r="D3" s="195"/>
      <c r="E3" s="195"/>
      <c r="F3" s="195"/>
      <c r="G3" s="195"/>
      <c r="H3" s="195"/>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93" t="s">
        <v>90</v>
      </c>
      <c r="C1" s="193"/>
      <c r="D1" s="193"/>
      <c r="E1" s="193"/>
      <c r="F1" s="193"/>
      <c r="G1" s="193"/>
      <c r="H1" s="193"/>
      <c r="I1" s="88"/>
      <c r="J1" s="99"/>
      <c r="K1" s="100"/>
    </row>
    <row r="2" spans="1:11" s="69" customFormat="1" ht="27" customHeight="1" x14ac:dyDescent="0.3">
      <c r="A2" s="87"/>
      <c r="B2" s="194" t="s">
        <v>94</v>
      </c>
      <c r="C2" s="194"/>
      <c r="D2" s="194"/>
      <c r="E2" s="194"/>
      <c r="F2" s="194"/>
      <c r="G2" s="194"/>
      <c r="H2" s="194"/>
      <c r="I2" s="88"/>
      <c r="J2" s="99"/>
      <c r="K2" s="100"/>
    </row>
    <row r="3" spans="1:11" s="69" customFormat="1" ht="20.100000000000001" customHeight="1" x14ac:dyDescent="0.3">
      <c r="A3" s="87"/>
      <c r="B3" s="195" t="s">
        <v>154</v>
      </c>
      <c r="C3" s="195"/>
      <c r="D3" s="195"/>
      <c r="E3" s="195"/>
      <c r="F3" s="195"/>
      <c r="G3" s="195"/>
      <c r="H3" s="195"/>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48575"/>
  <sheetViews>
    <sheetView tabSelected="1" view="pageBreakPreview" zoomScale="90" zoomScaleNormal="70" zoomScaleSheetLayoutView="90" workbookViewId="0">
      <selection activeCell="B7" sqref="B7"/>
    </sheetView>
  </sheetViews>
  <sheetFormatPr baseColWidth="10" defaultRowHeight="12.75" x14ac:dyDescent="0.2"/>
  <cols>
    <col min="1" max="1" width="11.42578125" style="1"/>
    <col min="2" max="2" width="31.42578125" style="71" customWidth="1"/>
    <col min="3" max="3" width="22.5703125" style="81" customWidth="1"/>
    <col min="4" max="4" width="16.28515625" style="81" customWidth="1"/>
    <col min="5" max="5" width="15.42578125" style="81" customWidth="1"/>
    <col min="6" max="6" width="39.28515625" style="71" customWidth="1"/>
    <col min="7" max="7" width="77.140625" style="71" customWidth="1"/>
    <col min="8" max="8" width="12.5703125" style="72" customWidth="1"/>
    <col min="9" max="9" width="15.85546875" style="71" customWidth="1"/>
    <col min="10" max="10" width="15.85546875" style="68" customWidth="1"/>
    <col min="11" max="11" width="15.85546875" style="132" customWidth="1"/>
    <col min="12" max="12" width="15" style="82" bestFit="1" customWidth="1"/>
    <col min="13" max="13" width="15" style="82" customWidth="1"/>
    <col min="14" max="14" width="15" style="133" customWidth="1"/>
    <col min="15" max="15" width="11.85546875" style="102" bestFit="1" customWidth="1"/>
    <col min="16" max="16" width="11.42578125" style="102"/>
    <col min="17" max="16384" width="11.42578125" style="1"/>
  </cols>
  <sheetData>
    <row r="1" spans="2:16" s="69" customFormat="1" ht="27.75" customHeight="1" x14ac:dyDescent="0.3">
      <c r="B1" s="135"/>
      <c r="C1" s="196" t="s">
        <v>90</v>
      </c>
      <c r="D1" s="196"/>
      <c r="E1" s="196"/>
      <c r="F1" s="196"/>
      <c r="G1" s="196"/>
      <c r="H1" s="196"/>
      <c r="I1" s="196"/>
      <c r="J1" s="196"/>
      <c r="K1" s="196"/>
      <c r="L1" s="147"/>
      <c r="M1" s="147"/>
      <c r="N1" s="133"/>
      <c r="O1" s="100"/>
      <c r="P1" s="100"/>
    </row>
    <row r="2" spans="2:16" s="69" customFormat="1" ht="27" customHeight="1" x14ac:dyDescent="0.3">
      <c r="B2" s="135"/>
      <c r="C2" s="197" t="s">
        <v>207</v>
      </c>
      <c r="D2" s="197"/>
      <c r="E2" s="197"/>
      <c r="F2" s="197"/>
      <c r="G2" s="197"/>
      <c r="H2" s="197"/>
      <c r="I2" s="197"/>
      <c r="J2" s="197"/>
      <c r="K2" s="197"/>
      <c r="L2" s="147"/>
      <c r="M2" s="147"/>
      <c r="N2" s="133"/>
      <c r="O2" s="100"/>
      <c r="P2" s="100"/>
    </row>
    <row r="3" spans="2:16" s="69" customFormat="1" ht="20.100000000000001" customHeight="1" x14ac:dyDescent="0.25">
      <c r="B3" s="135"/>
      <c r="C3" s="198" t="s">
        <v>467</v>
      </c>
      <c r="D3" s="198"/>
      <c r="E3" s="198"/>
      <c r="F3" s="198"/>
      <c r="G3" s="198"/>
      <c r="H3" s="198"/>
      <c r="I3" s="198"/>
      <c r="J3" s="198"/>
      <c r="K3" s="198"/>
      <c r="L3" s="147"/>
      <c r="M3" s="147"/>
      <c r="N3" s="133"/>
      <c r="O3" s="100"/>
      <c r="P3" s="100"/>
    </row>
    <row r="4" spans="2:16" s="69" customFormat="1" ht="20.100000000000001" customHeight="1" x14ac:dyDescent="0.3">
      <c r="B4" s="135"/>
      <c r="C4" s="197" t="s">
        <v>468</v>
      </c>
      <c r="D4" s="197"/>
      <c r="E4" s="162"/>
      <c r="F4" s="163"/>
      <c r="G4" s="163"/>
      <c r="H4" s="164"/>
      <c r="I4" s="163"/>
      <c r="J4" s="165"/>
      <c r="K4" s="166"/>
      <c r="L4" s="147"/>
      <c r="M4" s="147"/>
      <c r="N4" s="133"/>
      <c r="O4" s="100"/>
      <c r="P4" s="100"/>
    </row>
    <row r="5" spans="2:16" s="69" customFormat="1" ht="20.100000000000001" customHeight="1" x14ac:dyDescent="0.3">
      <c r="B5" s="135"/>
      <c r="C5" s="163"/>
      <c r="D5" s="163"/>
      <c r="E5" s="163"/>
      <c r="F5" s="163"/>
      <c r="G5" s="163"/>
      <c r="H5" s="164"/>
      <c r="I5" s="163"/>
      <c r="J5" s="165"/>
      <c r="K5" s="167"/>
      <c r="L5" s="147"/>
      <c r="M5" s="147"/>
      <c r="N5" s="133"/>
      <c r="O5" s="100"/>
      <c r="P5" s="100"/>
    </row>
    <row r="6" spans="2:16" s="69" customFormat="1" ht="45.75" customHeight="1" x14ac:dyDescent="0.2">
      <c r="B6" s="168" t="s">
        <v>98</v>
      </c>
      <c r="C6" s="199" t="s">
        <v>0</v>
      </c>
      <c r="D6" s="200"/>
      <c r="E6" s="201"/>
      <c r="F6" s="168" t="s">
        <v>92</v>
      </c>
      <c r="G6" s="169" t="s">
        <v>93</v>
      </c>
      <c r="H6" s="170" t="s">
        <v>208</v>
      </c>
      <c r="I6" s="169" t="s">
        <v>97</v>
      </c>
      <c r="J6" s="168" t="s">
        <v>209</v>
      </c>
      <c r="K6" s="169" t="s">
        <v>96</v>
      </c>
      <c r="L6" s="148" t="s">
        <v>100</v>
      </c>
      <c r="M6" s="177"/>
      <c r="N6" s="134"/>
      <c r="O6" s="100"/>
      <c r="P6" s="100"/>
    </row>
    <row r="7" spans="2:16" s="69" customFormat="1" ht="45.75" customHeight="1" x14ac:dyDescent="0.2">
      <c r="B7" s="136" t="s">
        <v>210</v>
      </c>
      <c r="C7" s="136" t="s">
        <v>211</v>
      </c>
      <c r="D7" s="136" t="s">
        <v>212</v>
      </c>
      <c r="E7" s="136" t="s">
        <v>213</v>
      </c>
      <c r="F7" s="184" t="s">
        <v>215</v>
      </c>
      <c r="G7" s="137" t="s">
        <v>214</v>
      </c>
      <c r="H7" s="139">
        <v>850</v>
      </c>
      <c r="I7" s="138">
        <f>H7</f>
        <v>850</v>
      </c>
      <c r="J7" s="172">
        <v>222</v>
      </c>
      <c r="K7" s="138">
        <f>I7+J7</f>
        <v>1072</v>
      </c>
      <c r="L7" s="140">
        <v>43710</v>
      </c>
      <c r="M7" s="178"/>
      <c r="N7" s="134"/>
      <c r="O7" s="100"/>
      <c r="P7" s="100"/>
    </row>
    <row r="8" spans="2:16" s="69" customFormat="1" ht="45.75" customHeight="1" x14ac:dyDescent="0.2">
      <c r="B8" s="136" t="s">
        <v>210</v>
      </c>
      <c r="C8" s="136" t="s">
        <v>216</v>
      </c>
      <c r="D8" s="136" t="s">
        <v>217</v>
      </c>
      <c r="E8" s="136" t="s">
        <v>218</v>
      </c>
      <c r="F8" s="184" t="s">
        <v>219</v>
      </c>
      <c r="G8" s="137" t="s">
        <v>214</v>
      </c>
      <c r="H8" s="139">
        <v>850</v>
      </c>
      <c r="I8" s="138">
        <f t="shared" ref="I8:I70" si="0">H8</f>
        <v>850</v>
      </c>
      <c r="J8" s="172">
        <v>0</v>
      </c>
      <c r="K8" s="138">
        <f t="shared" ref="K8:K70" si="1">I8+J8</f>
        <v>850</v>
      </c>
      <c r="L8" s="140">
        <v>43710</v>
      </c>
      <c r="M8" s="178"/>
      <c r="N8" s="134"/>
      <c r="O8" s="100"/>
      <c r="P8" s="100"/>
    </row>
    <row r="9" spans="2:16" s="69" customFormat="1" ht="45.75" customHeight="1" x14ac:dyDescent="0.2">
      <c r="B9" s="136" t="s">
        <v>210</v>
      </c>
      <c r="C9" s="136" t="s">
        <v>220</v>
      </c>
      <c r="D9" s="136" t="s">
        <v>221</v>
      </c>
      <c r="E9" s="136" t="s">
        <v>222</v>
      </c>
      <c r="F9" s="184" t="s">
        <v>223</v>
      </c>
      <c r="G9" s="137" t="s">
        <v>224</v>
      </c>
      <c r="H9" s="139">
        <f>1400+300</f>
        <v>1700</v>
      </c>
      <c r="I9" s="138">
        <f t="shared" si="0"/>
        <v>1700</v>
      </c>
      <c r="J9" s="172">
        <v>390</v>
      </c>
      <c r="K9" s="138">
        <f t="shared" si="1"/>
        <v>2090</v>
      </c>
      <c r="L9" s="140">
        <v>43726</v>
      </c>
      <c r="M9" s="178"/>
      <c r="N9" s="134"/>
      <c r="O9" s="100"/>
      <c r="P9" s="100"/>
    </row>
    <row r="10" spans="2:16" s="69" customFormat="1" ht="45.75" customHeight="1" x14ac:dyDescent="0.2">
      <c r="B10" s="136" t="s">
        <v>210</v>
      </c>
      <c r="C10" s="136" t="s">
        <v>225</v>
      </c>
      <c r="D10" s="136" t="s">
        <v>226</v>
      </c>
      <c r="E10" s="136" t="s">
        <v>227</v>
      </c>
      <c r="F10" s="184" t="s">
        <v>228</v>
      </c>
      <c r="G10" s="136" t="s">
        <v>229</v>
      </c>
      <c r="H10" s="142">
        <v>1350</v>
      </c>
      <c r="I10" s="138">
        <f t="shared" si="0"/>
        <v>1350</v>
      </c>
      <c r="J10" s="172">
        <f>532.18+528</f>
        <v>1060.1799999999998</v>
      </c>
      <c r="K10" s="138">
        <f t="shared" si="1"/>
        <v>2410.1799999999998</v>
      </c>
      <c r="L10" s="140">
        <v>43713</v>
      </c>
      <c r="M10" s="178"/>
      <c r="N10" s="134"/>
      <c r="O10" s="100"/>
      <c r="P10" s="100"/>
    </row>
    <row r="11" spans="2:16" s="69" customFormat="1" ht="45.75" customHeight="1" x14ac:dyDescent="0.2">
      <c r="B11" s="136" t="s">
        <v>210</v>
      </c>
      <c r="C11" s="136" t="s">
        <v>230</v>
      </c>
      <c r="D11" s="136" t="s">
        <v>231</v>
      </c>
      <c r="E11" s="136" t="s">
        <v>232</v>
      </c>
      <c r="F11" s="184" t="s">
        <v>233</v>
      </c>
      <c r="G11" s="136" t="s">
        <v>214</v>
      </c>
      <c r="H11" s="139">
        <f>1000+400</f>
        <v>1400</v>
      </c>
      <c r="I11" s="138">
        <f t="shared" si="0"/>
        <v>1400</v>
      </c>
      <c r="J11" s="172">
        <v>0</v>
      </c>
      <c r="K11" s="138">
        <f t="shared" si="1"/>
        <v>1400</v>
      </c>
      <c r="L11" s="140">
        <v>43713</v>
      </c>
      <c r="M11" s="178"/>
      <c r="N11" s="134"/>
      <c r="O11" s="100"/>
      <c r="P11" s="100"/>
    </row>
    <row r="12" spans="2:16" s="69" customFormat="1" ht="45.75" customHeight="1" x14ac:dyDescent="0.2">
      <c r="B12" s="141" t="s">
        <v>237</v>
      </c>
      <c r="C12" s="136" t="s">
        <v>234</v>
      </c>
      <c r="D12" s="136" t="s">
        <v>235</v>
      </c>
      <c r="E12" s="136" t="s">
        <v>236</v>
      </c>
      <c r="F12" s="184" t="s">
        <v>238</v>
      </c>
      <c r="G12" s="136" t="s">
        <v>239</v>
      </c>
      <c r="H12" s="139">
        <v>300</v>
      </c>
      <c r="I12" s="138">
        <f t="shared" si="0"/>
        <v>300</v>
      </c>
      <c r="J12" s="172">
        <v>0</v>
      </c>
      <c r="K12" s="138">
        <f t="shared" si="1"/>
        <v>300</v>
      </c>
      <c r="L12" s="143">
        <v>43714</v>
      </c>
      <c r="M12" s="179"/>
      <c r="N12" s="134"/>
      <c r="O12" s="100"/>
      <c r="P12" s="100"/>
    </row>
    <row r="13" spans="2:16" s="69" customFormat="1" ht="45.75" customHeight="1" x14ac:dyDescent="0.2">
      <c r="B13" s="141" t="s">
        <v>240</v>
      </c>
      <c r="C13" s="136" t="s">
        <v>241</v>
      </c>
      <c r="D13" s="136" t="s">
        <v>242</v>
      </c>
      <c r="E13" s="136" t="s">
        <v>243</v>
      </c>
      <c r="F13" s="184" t="s">
        <v>244</v>
      </c>
      <c r="G13" s="136" t="s">
        <v>245</v>
      </c>
      <c r="H13" s="139">
        <v>300</v>
      </c>
      <c r="I13" s="138">
        <f t="shared" si="0"/>
        <v>300</v>
      </c>
      <c r="J13" s="172">
        <v>0</v>
      </c>
      <c r="K13" s="138">
        <f t="shared" si="1"/>
        <v>300</v>
      </c>
      <c r="L13" s="143">
        <v>43717</v>
      </c>
      <c r="M13" s="179"/>
      <c r="N13" s="134"/>
      <c r="O13" s="100"/>
      <c r="P13" s="100"/>
    </row>
    <row r="14" spans="2:16" s="69" customFormat="1" ht="45.75" customHeight="1" x14ac:dyDescent="0.2">
      <c r="B14" s="141" t="s">
        <v>210</v>
      </c>
      <c r="C14" s="137" t="s">
        <v>246</v>
      </c>
      <c r="D14" s="137" t="s">
        <v>247</v>
      </c>
      <c r="E14" s="137" t="s">
        <v>248</v>
      </c>
      <c r="F14" s="184" t="s">
        <v>219</v>
      </c>
      <c r="G14" s="136" t="s">
        <v>249</v>
      </c>
      <c r="H14" s="139">
        <v>400</v>
      </c>
      <c r="I14" s="138">
        <f t="shared" si="0"/>
        <v>400</v>
      </c>
      <c r="J14" s="172">
        <v>0</v>
      </c>
      <c r="K14" s="138">
        <f t="shared" si="1"/>
        <v>400</v>
      </c>
      <c r="L14" s="143">
        <v>43720</v>
      </c>
      <c r="M14" s="179"/>
      <c r="N14" s="134"/>
      <c r="O14" s="100"/>
      <c r="P14" s="100"/>
    </row>
    <row r="15" spans="2:16" s="69" customFormat="1" ht="45.75" customHeight="1" x14ac:dyDescent="0.2">
      <c r="B15" s="141" t="s">
        <v>210</v>
      </c>
      <c r="C15" s="136" t="s">
        <v>250</v>
      </c>
      <c r="D15" s="136" t="s">
        <v>251</v>
      </c>
      <c r="E15" s="136" t="s">
        <v>252</v>
      </c>
      <c r="F15" s="184" t="s">
        <v>219</v>
      </c>
      <c r="G15" s="136" t="s">
        <v>253</v>
      </c>
      <c r="H15" s="139">
        <f>850+400</f>
        <v>1250</v>
      </c>
      <c r="I15" s="138">
        <f t="shared" si="0"/>
        <v>1250</v>
      </c>
      <c r="J15" s="172">
        <v>0</v>
      </c>
      <c r="K15" s="138">
        <f t="shared" si="1"/>
        <v>1250</v>
      </c>
      <c r="L15" s="143">
        <v>43719</v>
      </c>
      <c r="M15" s="179"/>
      <c r="N15" s="134"/>
      <c r="O15" s="100"/>
      <c r="P15" s="100"/>
    </row>
    <row r="16" spans="2:16" s="69" customFormat="1" ht="45.75" customHeight="1" x14ac:dyDescent="0.2">
      <c r="B16" s="141" t="s">
        <v>210</v>
      </c>
      <c r="C16" s="136" t="s">
        <v>254</v>
      </c>
      <c r="D16" s="136" t="s">
        <v>255</v>
      </c>
      <c r="E16" s="136" t="s">
        <v>256</v>
      </c>
      <c r="F16" s="184" t="s">
        <v>219</v>
      </c>
      <c r="G16" s="136" t="s">
        <v>253</v>
      </c>
      <c r="H16" s="139">
        <f>850+400</f>
        <v>1250</v>
      </c>
      <c r="I16" s="138">
        <f t="shared" si="0"/>
        <v>1250</v>
      </c>
      <c r="J16" s="172">
        <v>0</v>
      </c>
      <c r="K16" s="138">
        <f t="shared" si="1"/>
        <v>1250</v>
      </c>
      <c r="L16" s="143">
        <v>43719</v>
      </c>
      <c r="M16" s="179"/>
      <c r="N16" s="134"/>
      <c r="O16" s="100"/>
      <c r="P16" s="100"/>
    </row>
    <row r="17" spans="2:16" s="69" customFormat="1" ht="45.75" customHeight="1" x14ac:dyDescent="0.2">
      <c r="B17" s="141" t="s">
        <v>210</v>
      </c>
      <c r="C17" s="136" t="s">
        <v>257</v>
      </c>
      <c r="D17" s="136" t="s">
        <v>258</v>
      </c>
      <c r="E17" s="136" t="s">
        <v>259</v>
      </c>
      <c r="F17" s="184" t="s">
        <v>219</v>
      </c>
      <c r="G17" s="136" t="s">
        <v>260</v>
      </c>
      <c r="H17" s="139">
        <v>400</v>
      </c>
      <c r="I17" s="138">
        <f t="shared" si="0"/>
        <v>400</v>
      </c>
      <c r="J17" s="172">
        <v>0</v>
      </c>
      <c r="K17" s="138">
        <f t="shared" si="1"/>
        <v>400</v>
      </c>
      <c r="L17" s="143">
        <v>43720</v>
      </c>
      <c r="M17" s="179"/>
      <c r="N17" s="134"/>
      <c r="O17" s="100"/>
      <c r="P17" s="100"/>
    </row>
    <row r="18" spans="2:16" s="69" customFormat="1" ht="45.75" customHeight="1" x14ac:dyDescent="0.2">
      <c r="B18" s="141" t="s">
        <v>210</v>
      </c>
      <c r="C18" s="136" t="s">
        <v>220</v>
      </c>
      <c r="D18" s="136" t="s">
        <v>221</v>
      </c>
      <c r="E18" s="136" t="s">
        <v>222</v>
      </c>
      <c r="F18" s="184" t="s">
        <v>223</v>
      </c>
      <c r="G18" s="136" t="s">
        <v>261</v>
      </c>
      <c r="H18" s="139">
        <v>300</v>
      </c>
      <c r="I18" s="138">
        <f t="shared" si="0"/>
        <v>300</v>
      </c>
      <c r="J18" s="172">
        <v>0</v>
      </c>
      <c r="K18" s="138">
        <f t="shared" si="1"/>
        <v>300</v>
      </c>
      <c r="L18" s="143">
        <v>43720</v>
      </c>
      <c r="M18" s="179"/>
      <c r="N18" s="134"/>
      <c r="O18" s="100"/>
      <c r="P18" s="100"/>
    </row>
    <row r="19" spans="2:16" s="69" customFormat="1" ht="45.75" customHeight="1" x14ac:dyDescent="0.2">
      <c r="B19" s="141" t="s">
        <v>210</v>
      </c>
      <c r="C19" s="136" t="s">
        <v>225</v>
      </c>
      <c r="D19" s="136" t="s">
        <v>226</v>
      </c>
      <c r="E19" s="136" t="s">
        <v>227</v>
      </c>
      <c r="F19" s="184" t="s">
        <v>228</v>
      </c>
      <c r="G19" s="136" t="s">
        <v>262</v>
      </c>
      <c r="H19" s="139">
        <v>1350</v>
      </c>
      <c r="I19" s="138">
        <f t="shared" si="0"/>
        <v>1350</v>
      </c>
      <c r="J19" s="172">
        <f>1810.71+110</f>
        <v>1920.71</v>
      </c>
      <c r="K19" s="138">
        <f t="shared" si="1"/>
        <v>3270.71</v>
      </c>
      <c r="L19" s="143">
        <v>43723</v>
      </c>
      <c r="M19" s="179"/>
      <c r="N19" s="134"/>
      <c r="O19" s="100"/>
      <c r="P19" s="100"/>
    </row>
    <row r="20" spans="2:16" s="69" customFormat="1" ht="56.25" customHeight="1" x14ac:dyDescent="0.2">
      <c r="B20" s="141" t="s">
        <v>210</v>
      </c>
      <c r="C20" s="136" t="s">
        <v>225</v>
      </c>
      <c r="D20" s="136" t="s">
        <v>226</v>
      </c>
      <c r="E20" s="136" t="s">
        <v>227</v>
      </c>
      <c r="F20" s="184" t="s">
        <v>228</v>
      </c>
      <c r="G20" s="144" t="s">
        <v>263</v>
      </c>
      <c r="H20" s="142">
        <v>500</v>
      </c>
      <c r="I20" s="138">
        <f t="shared" si="0"/>
        <v>500</v>
      </c>
      <c r="J20" s="172">
        <v>176</v>
      </c>
      <c r="K20" s="138">
        <f t="shared" si="1"/>
        <v>676</v>
      </c>
      <c r="L20" s="143">
        <v>43721</v>
      </c>
      <c r="M20" s="179"/>
      <c r="N20" s="134"/>
      <c r="O20" s="100"/>
      <c r="P20" s="100"/>
    </row>
    <row r="21" spans="2:16" s="69" customFormat="1" ht="45.75" customHeight="1" x14ac:dyDescent="0.2">
      <c r="B21" s="141" t="s">
        <v>210</v>
      </c>
      <c r="C21" s="136" t="s">
        <v>264</v>
      </c>
      <c r="D21" s="136" t="s">
        <v>265</v>
      </c>
      <c r="E21" s="136" t="s">
        <v>266</v>
      </c>
      <c r="F21" s="184" t="s">
        <v>267</v>
      </c>
      <c r="G21" s="144" t="s">
        <v>268</v>
      </c>
      <c r="H21" s="142">
        <v>300</v>
      </c>
      <c r="I21" s="138">
        <f t="shared" si="0"/>
        <v>300</v>
      </c>
      <c r="J21" s="172">
        <v>600.03</v>
      </c>
      <c r="K21" s="138">
        <f t="shared" si="1"/>
        <v>900.03</v>
      </c>
      <c r="L21" s="143">
        <v>43721</v>
      </c>
      <c r="M21" s="179"/>
      <c r="N21" s="134"/>
      <c r="O21" s="100"/>
      <c r="P21" s="100"/>
    </row>
    <row r="22" spans="2:16" s="69" customFormat="1" ht="87" customHeight="1" x14ac:dyDescent="0.2">
      <c r="B22" s="141" t="s">
        <v>210</v>
      </c>
      <c r="C22" s="136" t="s">
        <v>225</v>
      </c>
      <c r="D22" s="136" t="s">
        <v>226</v>
      </c>
      <c r="E22" s="136" t="s">
        <v>227</v>
      </c>
      <c r="F22" s="184" t="s">
        <v>228</v>
      </c>
      <c r="G22" s="184" t="s">
        <v>269</v>
      </c>
      <c r="H22" s="142">
        <v>2700</v>
      </c>
      <c r="I22" s="138">
        <f t="shared" si="0"/>
        <v>2700</v>
      </c>
      <c r="J22" s="172">
        <f>2914.28+390</f>
        <v>3304.28</v>
      </c>
      <c r="K22" s="138">
        <f t="shared" si="1"/>
        <v>6004.2800000000007</v>
      </c>
      <c r="L22" s="145">
        <v>43726</v>
      </c>
      <c r="M22" s="180"/>
      <c r="N22" s="134"/>
      <c r="O22" s="100"/>
      <c r="P22" s="100"/>
    </row>
    <row r="23" spans="2:16" s="69" customFormat="1" ht="45.75" customHeight="1" x14ac:dyDescent="0.2">
      <c r="B23" s="141" t="s">
        <v>210</v>
      </c>
      <c r="C23" s="136" t="s">
        <v>246</v>
      </c>
      <c r="D23" s="136" t="s">
        <v>247</v>
      </c>
      <c r="E23" s="136" t="s">
        <v>248</v>
      </c>
      <c r="F23" s="183" t="s">
        <v>219</v>
      </c>
      <c r="G23" s="144" t="s">
        <v>270</v>
      </c>
      <c r="H23" s="139">
        <f>1700+400</f>
        <v>2100</v>
      </c>
      <c r="I23" s="138">
        <f t="shared" si="0"/>
        <v>2100</v>
      </c>
      <c r="J23" s="172">
        <v>0</v>
      </c>
      <c r="K23" s="138">
        <f t="shared" si="1"/>
        <v>2100</v>
      </c>
      <c r="L23" s="143">
        <v>43726</v>
      </c>
      <c r="M23" s="179"/>
      <c r="N23" s="134"/>
      <c r="O23" s="100"/>
      <c r="P23" s="100"/>
    </row>
    <row r="24" spans="2:16" s="69" customFormat="1" ht="56.25" customHeight="1" x14ac:dyDescent="0.2">
      <c r="B24" s="141" t="s">
        <v>210</v>
      </c>
      <c r="C24" s="136" t="s">
        <v>271</v>
      </c>
      <c r="D24" s="136" t="s">
        <v>272</v>
      </c>
      <c r="E24" s="136" t="s">
        <v>273</v>
      </c>
      <c r="F24" s="183" t="s">
        <v>219</v>
      </c>
      <c r="G24" s="144" t="s">
        <v>283</v>
      </c>
      <c r="H24" s="139">
        <f>1700+400</f>
        <v>2100</v>
      </c>
      <c r="I24" s="138">
        <f t="shared" si="0"/>
        <v>2100</v>
      </c>
      <c r="J24" s="172">
        <v>0</v>
      </c>
      <c r="K24" s="138">
        <f t="shared" si="1"/>
        <v>2100</v>
      </c>
      <c r="L24" s="143">
        <v>43726</v>
      </c>
      <c r="M24" s="179"/>
      <c r="N24" s="134"/>
      <c r="O24" s="100"/>
      <c r="P24" s="100"/>
    </row>
    <row r="25" spans="2:16" s="69" customFormat="1" ht="71.25" customHeight="1" x14ac:dyDescent="0.2">
      <c r="B25" s="141" t="s">
        <v>210</v>
      </c>
      <c r="C25" s="136" t="s">
        <v>274</v>
      </c>
      <c r="D25" s="136" t="s">
        <v>275</v>
      </c>
      <c r="E25" s="136" t="s">
        <v>276</v>
      </c>
      <c r="F25" s="183" t="s">
        <v>277</v>
      </c>
      <c r="G25" s="144" t="s">
        <v>278</v>
      </c>
      <c r="H25" s="139">
        <f>2000+400</f>
        <v>2400</v>
      </c>
      <c r="I25" s="138">
        <f t="shared" si="0"/>
        <v>2400</v>
      </c>
      <c r="J25" s="172">
        <v>0</v>
      </c>
      <c r="K25" s="138">
        <f t="shared" si="1"/>
        <v>2400</v>
      </c>
      <c r="L25" s="143">
        <v>43726</v>
      </c>
      <c r="M25" s="179"/>
      <c r="N25" s="134"/>
      <c r="O25" s="100"/>
      <c r="P25" s="100"/>
    </row>
    <row r="26" spans="2:16" s="69" customFormat="1" ht="54" customHeight="1" x14ac:dyDescent="0.2">
      <c r="B26" s="141" t="s">
        <v>210</v>
      </c>
      <c r="C26" s="136" t="s">
        <v>279</v>
      </c>
      <c r="D26" s="136" t="s">
        <v>280</v>
      </c>
      <c r="E26" s="136" t="s">
        <v>281</v>
      </c>
      <c r="F26" s="183" t="s">
        <v>282</v>
      </c>
      <c r="G26" s="144" t="s">
        <v>283</v>
      </c>
      <c r="H26" s="139">
        <f>2200+400</f>
        <v>2600</v>
      </c>
      <c r="I26" s="138">
        <f t="shared" si="0"/>
        <v>2600</v>
      </c>
      <c r="J26" s="172">
        <v>0</v>
      </c>
      <c r="K26" s="138">
        <f t="shared" si="1"/>
        <v>2600</v>
      </c>
      <c r="L26" s="143">
        <v>43726</v>
      </c>
      <c r="M26" s="179"/>
      <c r="N26" s="134"/>
      <c r="O26" s="100"/>
      <c r="P26" s="100"/>
    </row>
    <row r="27" spans="2:16" s="69" customFormat="1" ht="45.75" customHeight="1" x14ac:dyDescent="0.2">
      <c r="B27" s="141" t="s">
        <v>210</v>
      </c>
      <c r="C27" s="136" t="s">
        <v>284</v>
      </c>
      <c r="D27" s="136" t="s">
        <v>285</v>
      </c>
      <c r="E27" s="136" t="s">
        <v>286</v>
      </c>
      <c r="F27" s="183" t="s">
        <v>287</v>
      </c>
      <c r="G27" s="144" t="s">
        <v>288</v>
      </c>
      <c r="H27" s="139">
        <v>700</v>
      </c>
      <c r="I27" s="138">
        <f t="shared" si="0"/>
        <v>700</v>
      </c>
      <c r="J27" s="172">
        <v>0</v>
      </c>
      <c r="K27" s="138">
        <f t="shared" si="1"/>
        <v>700</v>
      </c>
      <c r="L27" s="143">
        <v>43721</v>
      </c>
      <c r="M27" s="179"/>
      <c r="N27" s="134"/>
      <c r="O27" s="100"/>
      <c r="P27" s="100"/>
    </row>
    <row r="28" spans="2:16" s="69" customFormat="1" ht="45.75" customHeight="1" x14ac:dyDescent="0.2">
      <c r="B28" s="141" t="s">
        <v>210</v>
      </c>
      <c r="C28" s="136" t="s">
        <v>284</v>
      </c>
      <c r="D28" s="136" t="s">
        <v>285</v>
      </c>
      <c r="E28" s="136" t="s">
        <v>286</v>
      </c>
      <c r="F28" s="183" t="s">
        <v>287</v>
      </c>
      <c r="G28" s="144" t="s">
        <v>253</v>
      </c>
      <c r="H28" s="139">
        <f>700+300</f>
        <v>1000</v>
      </c>
      <c r="I28" s="138">
        <f t="shared" si="0"/>
        <v>1000</v>
      </c>
      <c r="J28" s="172">
        <v>0</v>
      </c>
      <c r="K28" s="138">
        <f t="shared" si="1"/>
        <v>1000</v>
      </c>
      <c r="L28" s="143">
        <v>43719</v>
      </c>
      <c r="M28" s="179"/>
      <c r="N28" s="134"/>
      <c r="O28" s="100"/>
      <c r="P28" s="100"/>
    </row>
    <row r="29" spans="2:16" s="69" customFormat="1" ht="57.75" customHeight="1" x14ac:dyDescent="0.2">
      <c r="B29" s="141" t="s">
        <v>210</v>
      </c>
      <c r="C29" s="136" t="s">
        <v>274</v>
      </c>
      <c r="D29" s="136" t="s">
        <v>275</v>
      </c>
      <c r="E29" s="136" t="s">
        <v>276</v>
      </c>
      <c r="F29" s="136" t="s">
        <v>277</v>
      </c>
      <c r="G29" s="144" t="s">
        <v>289</v>
      </c>
      <c r="H29" s="139">
        <f>3000+400</f>
        <v>3400</v>
      </c>
      <c r="I29" s="138">
        <f t="shared" si="0"/>
        <v>3400</v>
      </c>
      <c r="J29" s="172">
        <v>0</v>
      </c>
      <c r="K29" s="138">
        <f t="shared" si="1"/>
        <v>3400</v>
      </c>
      <c r="L29" s="143">
        <v>43732</v>
      </c>
      <c r="M29" s="179"/>
      <c r="N29" s="134"/>
      <c r="O29" s="100"/>
      <c r="P29" s="100"/>
    </row>
    <row r="30" spans="2:16" s="69" customFormat="1" ht="45.75" customHeight="1" x14ac:dyDescent="0.2">
      <c r="B30" s="141" t="s">
        <v>210</v>
      </c>
      <c r="C30" s="136" t="s">
        <v>284</v>
      </c>
      <c r="D30" s="136" t="s">
        <v>285</v>
      </c>
      <c r="E30" s="136" t="s">
        <v>286</v>
      </c>
      <c r="F30" s="136" t="s">
        <v>287</v>
      </c>
      <c r="G30" s="136" t="s">
        <v>290</v>
      </c>
      <c r="H30" s="139">
        <f>700+300</f>
        <v>1000</v>
      </c>
      <c r="I30" s="138">
        <f t="shared" si="0"/>
        <v>1000</v>
      </c>
      <c r="J30" s="172">
        <f>1500+330</f>
        <v>1830</v>
      </c>
      <c r="K30" s="138">
        <f t="shared" si="1"/>
        <v>2830</v>
      </c>
      <c r="L30" s="143">
        <v>43734</v>
      </c>
      <c r="M30" s="179"/>
      <c r="N30" s="134"/>
      <c r="O30" s="100"/>
      <c r="P30" s="100"/>
    </row>
    <row r="31" spans="2:16" s="69" customFormat="1" ht="45.75" customHeight="1" x14ac:dyDescent="0.2">
      <c r="B31" s="141" t="s">
        <v>210</v>
      </c>
      <c r="C31" s="141" t="s">
        <v>230</v>
      </c>
      <c r="D31" s="141" t="s">
        <v>231</v>
      </c>
      <c r="E31" s="141" t="s">
        <v>232</v>
      </c>
      <c r="F31" s="137" t="s">
        <v>233</v>
      </c>
      <c r="G31" s="136" t="s">
        <v>469</v>
      </c>
      <c r="H31" s="139">
        <f>2000+400</f>
        <v>2400</v>
      </c>
      <c r="I31" s="138">
        <f t="shared" si="0"/>
        <v>2400</v>
      </c>
      <c r="J31" s="172">
        <v>0</v>
      </c>
      <c r="K31" s="138">
        <f t="shared" si="1"/>
        <v>2400</v>
      </c>
      <c r="L31" s="143">
        <v>43726</v>
      </c>
      <c r="M31" s="179"/>
      <c r="N31" s="134"/>
      <c r="O31" s="100"/>
      <c r="P31" s="100"/>
    </row>
    <row r="32" spans="2:16" s="69" customFormat="1" ht="45.75" customHeight="1" x14ac:dyDescent="0.2">
      <c r="B32" s="141" t="s">
        <v>210</v>
      </c>
      <c r="C32" s="141" t="s">
        <v>230</v>
      </c>
      <c r="D32" s="141" t="s">
        <v>231</v>
      </c>
      <c r="E32" s="141" t="s">
        <v>232</v>
      </c>
      <c r="F32" s="137" t="s">
        <v>233</v>
      </c>
      <c r="G32" s="136" t="s">
        <v>253</v>
      </c>
      <c r="H32" s="139">
        <f>1000+400</f>
        <v>1400</v>
      </c>
      <c r="I32" s="138">
        <f t="shared" si="0"/>
        <v>1400</v>
      </c>
      <c r="J32" s="172">
        <v>0</v>
      </c>
      <c r="K32" s="138">
        <f t="shared" si="1"/>
        <v>1400</v>
      </c>
      <c r="L32" s="143">
        <v>43719</v>
      </c>
      <c r="M32" s="179"/>
      <c r="N32" s="134"/>
      <c r="O32" s="100"/>
      <c r="P32" s="100"/>
    </row>
    <row r="33" spans="1:17" s="69" customFormat="1" ht="60.75" customHeight="1" x14ac:dyDescent="0.2">
      <c r="B33" s="141" t="s">
        <v>210</v>
      </c>
      <c r="C33" s="141" t="s">
        <v>284</v>
      </c>
      <c r="D33" s="141" t="s">
        <v>285</v>
      </c>
      <c r="E33" s="141" t="s">
        <v>286</v>
      </c>
      <c r="F33" s="137" t="s">
        <v>287</v>
      </c>
      <c r="G33" s="136" t="s">
        <v>291</v>
      </c>
      <c r="H33" s="139">
        <v>300</v>
      </c>
      <c r="I33" s="138">
        <f t="shared" si="0"/>
        <v>300</v>
      </c>
      <c r="J33" s="172">
        <v>230</v>
      </c>
      <c r="K33" s="138">
        <f t="shared" si="1"/>
        <v>530</v>
      </c>
      <c r="L33" s="143">
        <v>43738</v>
      </c>
      <c r="M33" s="179"/>
      <c r="N33" s="134"/>
      <c r="O33" s="101"/>
      <c r="P33" s="101"/>
    </row>
    <row r="34" spans="1:17" s="69" customFormat="1" ht="47.25" customHeight="1" x14ac:dyDescent="0.2">
      <c r="B34" s="141" t="s">
        <v>240</v>
      </c>
      <c r="C34" s="136" t="s">
        <v>292</v>
      </c>
      <c r="D34" s="136" t="s">
        <v>293</v>
      </c>
      <c r="E34" s="136" t="s">
        <v>294</v>
      </c>
      <c r="F34" s="136" t="s">
        <v>295</v>
      </c>
      <c r="G34" s="136" t="s">
        <v>296</v>
      </c>
      <c r="H34" s="139">
        <f>2200+400</f>
        <v>2600</v>
      </c>
      <c r="I34" s="138">
        <f t="shared" si="0"/>
        <v>2600</v>
      </c>
      <c r="J34" s="172">
        <v>0</v>
      </c>
      <c r="K34" s="138">
        <f t="shared" si="1"/>
        <v>2600</v>
      </c>
      <c r="L34" s="143">
        <v>43713</v>
      </c>
      <c r="M34" s="179"/>
      <c r="N34" s="134"/>
      <c r="O34" s="101"/>
      <c r="P34" s="101"/>
    </row>
    <row r="35" spans="1:17" s="69" customFormat="1" ht="55.5" customHeight="1" x14ac:dyDescent="0.2">
      <c r="B35" s="141" t="s">
        <v>240</v>
      </c>
      <c r="C35" s="141" t="s">
        <v>297</v>
      </c>
      <c r="D35" s="141" t="s">
        <v>298</v>
      </c>
      <c r="E35" s="136" t="s">
        <v>299</v>
      </c>
      <c r="F35" s="136" t="s">
        <v>219</v>
      </c>
      <c r="G35" s="144" t="s">
        <v>300</v>
      </c>
      <c r="H35" s="139">
        <f>1700+400</f>
        <v>2100</v>
      </c>
      <c r="I35" s="138">
        <f t="shared" si="0"/>
        <v>2100</v>
      </c>
      <c r="J35" s="172">
        <v>0</v>
      </c>
      <c r="K35" s="138">
        <f t="shared" si="1"/>
        <v>2100</v>
      </c>
      <c r="L35" s="143">
        <v>43713</v>
      </c>
      <c r="M35" s="179"/>
      <c r="N35" s="134"/>
      <c r="O35" s="101"/>
      <c r="P35" s="101"/>
    </row>
    <row r="36" spans="1:17" s="69" customFormat="1" ht="55.5" customHeight="1" x14ac:dyDescent="0.2">
      <c r="B36" s="141" t="s">
        <v>240</v>
      </c>
      <c r="C36" s="141" t="s">
        <v>303</v>
      </c>
      <c r="D36" s="141" t="s">
        <v>304</v>
      </c>
      <c r="E36" s="155" t="s">
        <v>301</v>
      </c>
      <c r="F36" s="155" t="s">
        <v>219</v>
      </c>
      <c r="G36" s="144" t="s">
        <v>302</v>
      </c>
      <c r="H36" s="156">
        <f>1700+400</f>
        <v>2100</v>
      </c>
      <c r="I36" s="138">
        <f t="shared" si="0"/>
        <v>2100</v>
      </c>
      <c r="J36" s="172">
        <v>0</v>
      </c>
      <c r="K36" s="138">
        <f t="shared" si="1"/>
        <v>2100</v>
      </c>
      <c r="L36" s="143">
        <v>43713</v>
      </c>
      <c r="M36" s="179"/>
      <c r="N36" s="134"/>
      <c r="O36" s="101"/>
      <c r="P36" s="101"/>
    </row>
    <row r="37" spans="1:17" s="69" customFormat="1" ht="51.75" customHeight="1" x14ac:dyDescent="0.3">
      <c r="B37" s="141" t="s">
        <v>305</v>
      </c>
      <c r="C37" s="157" t="s">
        <v>306</v>
      </c>
      <c r="D37" s="157" t="s">
        <v>307</v>
      </c>
      <c r="E37" s="158" t="s">
        <v>308</v>
      </c>
      <c r="F37" s="157" t="s">
        <v>295</v>
      </c>
      <c r="G37" s="161" t="s">
        <v>309</v>
      </c>
      <c r="H37" s="159">
        <f>1100+400</f>
        <v>1500</v>
      </c>
      <c r="I37" s="138">
        <f t="shared" si="0"/>
        <v>1500</v>
      </c>
      <c r="J37" s="139">
        <f>1206.45+192</f>
        <v>1398.45</v>
      </c>
      <c r="K37" s="138">
        <f t="shared" si="1"/>
        <v>2898.45</v>
      </c>
      <c r="L37" s="160">
        <v>43714</v>
      </c>
      <c r="M37" s="181"/>
      <c r="N37" s="134"/>
      <c r="O37" s="101"/>
      <c r="P37" s="101"/>
    </row>
    <row r="38" spans="1:17" s="69" customFormat="1" ht="47.25" customHeight="1" x14ac:dyDescent="0.3">
      <c r="B38" s="141" t="s">
        <v>313</v>
      </c>
      <c r="C38" s="157" t="s">
        <v>310</v>
      </c>
      <c r="D38" s="157" t="s">
        <v>311</v>
      </c>
      <c r="E38" s="158" t="s">
        <v>312</v>
      </c>
      <c r="F38" s="157" t="s">
        <v>219</v>
      </c>
      <c r="G38" s="161" t="s">
        <v>314</v>
      </c>
      <c r="H38" s="159">
        <f>850+400</f>
        <v>1250</v>
      </c>
      <c r="I38" s="138">
        <f t="shared" si="0"/>
        <v>1250</v>
      </c>
      <c r="J38" s="139">
        <v>0</v>
      </c>
      <c r="K38" s="138">
        <f t="shared" si="1"/>
        <v>1250</v>
      </c>
      <c r="L38" s="160">
        <v>43714</v>
      </c>
      <c r="M38" s="181"/>
      <c r="N38" s="134"/>
      <c r="O38" s="97"/>
      <c r="P38" s="101"/>
    </row>
    <row r="39" spans="1:17" s="69" customFormat="1" ht="50.25" customHeight="1" x14ac:dyDescent="0.3">
      <c r="B39" s="141" t="s">
        <v>305</v>
      </c>
      <c r="C39" s="157" t="s">
        <v>316</v>
      </c>
      <c r="D39" s="157" t="s">
        <v>317</v>
      </c>
      <c r="E39" s="158" t="s">
        <v>315</v>
      </c>
      <c r="F39" s="157" t="s">
        <v>219</v>
      </c>
      <c r="G39" s="161" t="s">
        <v>309</v>
      </c>
      <c r="H39" s="159">
        <f>850+400</f>
        <v>1250</v>
      </c>
      <c r="I39" s="138">
        <f t="shared" si="0"/>
        <v>1250</v>
      </c>
      <c r="J39" s="139">
        <v>0</v>
      </c>
      <c r="K39" s="138">
        <f t="shared" si="1"/>
        <v>1250</v>
      </c>
      <c r="L39" s="160">
        <v>43714</v>
      </c>
      <c r="M39" s="181"/>
      <c r="N39" s="134"/>
      <c r="O39" s="101"/>
      <c r="P39" s="101"/>
    </row>
    <row r="40" spans="1:17" s="69" customFormat="1" ht="64.5" customHeight="1" x14ac:dyDescent="0.3">
      <c r="B40" s="141" t="s">
        <v>313</v>
      </c>
      <c r="C40" s="157" t="s">
        <v>318</v>
      </c>
      <c r="D40" s="157" t="s">
        <v>319</v>
      </c>
      <c r="E40" s="158" t="s">
        <v>320</v>
      </c>
      <c r="F40" s="157" t="s">
        <v>321</v>
      </c>
      <c r="G40" s="161" t="s">
        <v>322</v>
      </c>
      <c r="H40" s="159">
        <v>400</v>
      </c>
      <c r="I40" s="138">
        <f t="shared" si="0"/>
        <v>400</v>
      </c>
      <c r="J40" s="139">
        <v>0</v>
      </c>
      <c r="K40" s="138">
        <f t="shared" si="1"/>
        <v>400</v>
      </c>
      <c r="L40" s="160">
        <v>43714</v>
      </c>
      <c r="M40" s="181"/>
      <c r="N40" s="134"/>
      <c r="O40" s="101"/>
      <c r="P40" s="101"/>
    </row>
    <row r="41" spans="1:17" s="69" customFormat="1" ht="47.25" customHeight="1" x14ac:dyDescent="0.3">
      <c r="B41" s="141" t="s">
        <v>237</v>
      </c>
      <c r="C41" s="157" t="s">
        <v>325</v>
      </c>
      <c r="D41" s="157" t="s">
        <v>323</v>
      </c>
      <c r="E41" s="158" t="s">
        <v>273</v>
      </c>
      <c r="F41" s="157" t="s">
        <v>295</v>
      </c>
      <c r="G41" s="161" t="s">
        <v>324</v>
      </c>
      <c r="H41" s="159">
        <v>400</v>
      </c>
      <c r="I41" s="138">
        <f t="shared" si="0"/>
        <v>400</v>
      </c>
      <c r="J41" s="139">
        <f>1360+158</f>
        <v>1518</v>
      </c>
      <c r="K41" s="138">
        <f t="shared" si="1"/>
        <v>1918</v>
      </c>
      <c r="L41" s="160">
        <v>43714</v>
      </c>
      <c r="M41" s="181"/>
      <c r="N41" s="134"/>
      <c r="O41" s="101"/>
      <c r="P41" s="101"/>
    </row>
    <row r="42" spans="1:17" s="69" customFormat="1" ht="46.5" customHeight="1" x14ac:dyDescent="0.3">
      <c r="B42" s="141" t="s">
        <v>329</v>
      </c>
      <c r="C42" s="157" t="s">
        <v>326</v>
      </c>
      <c r="D42" s="157" t="s">
        <v>327</v>
      </c>
      <c r="E42" s="158" t="s">
        <v>328</v>
      </c>
      <c r="F42" s="157" t="s">
        <v>295</v>
      </c>
      <c r="G42" s="161" t="s">
        <v>330</v>
      </c>
      <c r="H42" s="159">
        <v>400</v>
      </c>
      <c r="I42" s="138">
        <f t="shared" si="0"/>
        <v>400</v>
      </c>
      <c r="J42" s="139">
        <v>0</v>
      </c>
      <c r="K42" s="138">
        <f t="shared" si="1"/>
        <v>400</v>
      </c>
      <c r="L42" s="160">
        <v>43714</v>
      </c>
      <c r="M42" s="181"/>
      <c r="N42" s="134"/>
      <c r="O42" s="97"/>
      <c r="P42" s="101"/>
    </row>
    <row r="43" spans="1:17" s="69" customFormat="1" ht="45" customHeight="1" x14ac:dyDescent="0.3">
      <c r="B43" s="141" t="s">
        <v>333</v>
      </c>
      <c r="C43" s="157" t="s">
        <v>331</v>
      </c>
      <c r="D43" s="157" t="s">
        <v>332</v>
      </c>
      <c r="E43" s="158" t="s">
        <v>312</v>
      </c>
      <c r="F43" s="157" t="s">
        <v>238</v>
      </c>
      <c r="G43" s="161" t="s">
        <v>334</v>
      </c>
      <c r="H43" s="159">
        <v>300</v>
      </c>
      <c r="I43" s="138">
        <f t="shared" si="0"/>
        <v>300</v>
      </c>
      <c r="J43" s="139">
        <v>0</v>
      </c>
      <c r="K43" s="138">
        <f t="shared" si="1"/>
        <v>300</v>
      </c>
      <c r="L43" s="160">
        <v>43714</v>
      </c>
      <c r="M43" s="181"/>
      <c r="N43" s="134"/>
      <c r="O43" s="101"/>
      <c r="P43" s="101"/>
    </row>
    <row r="44" spans="1:17" s="69" customFormat="1" ht="45.75" customHeight="1" x14ac:dyDescent="0.3">
      <c r="B44" s="141" t="s">
        <v>338</v>
      </c>
      <c r="C44" s="157" t="s">
        <v>335</v>
      </c>
      <c r="D44" s="157" t="s">
        <v>336</v>
      </c>
      <c r="E44" s="158" t="s">
        <v>337</v>
      </c>
      <c r="F44" s="157" t="s">
        <v>321</v>
      </c>
      <c r="G44" s="161" t="s">
        <v>339</v>
      </c>
      <c r="H44" s="159">
        <v>400</v>
      </c>
      <c r="I44" s="138">
        <f t="shared" si="0"/>
        <v>400</v>
      </c>
      <c r="J44" s="139">
        <v>0</v>
      </c>
      <c r="K44" s="138">
        <f t="shared" si="1"/>
        <v>400</v>
      </c>
      <c r="L44" s="160">
        <v>43714</v>
      </c>
      <c r="M44" s="181"/>
      <c r="N44" s="134"/>
      <c r="O44" s="101"/>
      <c r="P44" s="101"/>
    </row>
    <row r="45" spans="1:17" s="69" customFormat="1" ht="69" customHeight="1" x14ac:dyDescent="0.3">
      <c r="B45" s="141" t="s">
        <v>343</v>
      </c>
      <c r="C45" s="157" t="s">
        <v>340</v>
      </c>
      <c r="D45" s="157" t="s">
        <v>341</v>
      </c>
      <c r="E45" s="158" t="s">
        <v>342</v>
      </c>
      <c r="F45" s="157" t="s">
        <v>295</v>
      </c>
      <c r="G45" s="161" t="s">
        <v>344</v>
      </c>
      <c r="H45" s="159">
        <v>400</v>
      </c>
      <c r="I45" s="138">
        <f t="shared" si="0"/>
        <v>400</v>
      </c>
      <c r="J45" s="139">
        <v>0</v>
      </c>
      <c r="K45" s="138">
        <f t="shared" si="1"/>
        <v>400</v>
      </c>
      <c r="L45" s="160">
        <v>43714</v>
      </c>
      <c r="M45" s="181"/>
      <c r="N45" s="134"/>
      <c r="O45" s="101"/>
      <c r="P45" s="101"/>
    </row>
    <row r="46" spans="1:17" s="69" customFormat="1" ht="57" customHeight="1" x14ac:dyDescent="0.3">
      <c r="B46" s="141" t="s">
        <v>348</v>
      </c>
      <c r="C46" s="157" t="s">
        <v>345</v>
      </c>
      <c r="D46" s="157" t="s">
        <v>346</v>
      </c>
      <c r="E46" s="158" t="s">
        <v>347</v>
      </c>
      <c r="F46" s="157" t="s">
        <v>349</v>
      </c>
      <c r="G46" s="161" t="s">
        <v>350</v>
      </c>
      <c r="H46" s="159">
        <f>2200+400</f>
        <v>2600</v>
      </c>
      <c r="I46" s="138">
        <f t="shared" si="0"/>
        <v>2600</v>
      </c>
      <c r="J46" s="139">
        <v>0</v>
      </c>
      <c r="K46" s="138">
        <f t="shared" si="1"/>
        <v>2600</v>
      </c>
      <c r="L46" s="160">
        <v>43712</v>
      </c>
      <c r="M46" s="181"/>
      <c r="N46" s="134"/>
      <c r="O46" s="101"/>
      <c r="P46" s="101"/>
    </row>
    <row r="47" spans="1:17" s="69" customFormat="1" ht="62.25" customHeight="1" x14ac:dyDescent="0.3">
      <c r="B47" s="141" t="s">
        <v>305</v>
      </c>
      <c r="C47" s="157" t="s">
        <v>351</v>
      </c>
      <c r="D47" s="157" t="s">
        <v>307</v>
      </c>
      <c r="E47" s="158" t="s">
        <v>308</v>
      </c>
      <c r="F47" s="157" t="s">
        <v>349</v>
      </c>
      <c r="G47" s="161" t="s">
        <v>352</v>
      </c>
      <c r="H47" s="159">
        <f>2200+400</f>
        <v>2600</v>
      </c>
      <c r="I47" s="138">
        <f t="shared" si="0"/>
        <v>2600</v>
      </c>
      <c r="J47" s="139">
        <v>876.42</v>
      </c>
      <c r="K47" s="138">
        <f t="shared" si="1"/>
        <v>3476.42</v>
      </c>
      <c r="L47" s="160">
        <v>43712</v>
      </c>
      <c r="M47" s="181"/>
      <c r="N47" s="134"/>
      <c r="O47" s="101"/>
      <c r="P47" s="101"/>
      <c r="Q47" s="82"/>
    </row>
    <row r="48" spans="1:17" s="131" customFormat="1" ht="54.75" customHeight="1" x14ac:dyDescent="0.3">
      <c r="A48" s="69"/>
      <c r="B48" s="141" t="s">
        <v>353</v>
      </c>
      <c r="C48" s="157" t="s">
        <v>354</v>
      </c>
      <c r="D48" s="157" t="s">
        <v>355</v>
      </c>
      <c r="E48" s="158" t="s">
        <v>356</v>
      </c>
      <c r="F48" s="157" t="s">
        <v>219</v>
      </c>
      <c r="G48" s="161" t="s">
        <v>357</v>
      </c>
      <c r="H48" s="159">
        <f>2550+400</f>
        <v>2950</v>
      </c>
      <c r="I48" s="138">
        <f t="shared" si="0"/>
        <v>2950</v>
      </c>
      <c r="J48" s="142">
        <v>0</v>
      </c>
      <c r="K48" s="138">
        <f t="shared" si="1"/>
        <v>2950</v>
      </c>
      <c r="L48" s="160">
        <v>43711</v>
      </c>
      <c r="M48" s="181"/>
      <c r="N48" s="134"/>
      <c r="O48" s="129"/>
      <c r="P48" s="130"/>
    </row>
    <row r="49" spans="2:16" s="69" customFormat="1" ht="66.75" customHeight="1" x14ac:dyDescent="0.3">
      <c r="B49" s="141" t="s">
        <v>358</v>
      </c>
      <c r="C49" s="157" t="s">
        <v>316</v>
      </c>
      <c r="D49" s="157" t="s">
        <v>317</v>
      </c>
      <c r="E49" s="158" t="s">
        <v>315</v>
      </c>
      <c r="F49" s="157" t="s">
        <v>219</v>
      </c>
      <c r="G49" s="161" t="s">
        <v>352</v>
      </c>
      <c r="H49" s="159">
        <f>1700+400</f>
        <v>2100</v>
      </c>
      <c r="I49" s="138">
        <f t="shared" si="0"/>
        <v>2100</v>
      </c>
      <c r="J49" s="139">
        <v>0</v>
      </c>
      <c r="K49" s="138">
        <f t="shared" si="1"/>
        <v>2100</v>
      </c>
      <c r="L49" s="160">
        <v>43712</v>
      </c>
      <c r="M49" s="181"/>
      <c r="N49" s="134"/>
      <c r="O49" s="97"/>
      <c r="P49" s="101"/>
    </row>
    <row r="50" spans="2:16" s="69" customFormat="1" ht="70.5" customHeight="1" x14ac:dyDescent="0.3">
      <c r="B50" s="141" t="s">
        <v>359</v>
      </c>
      <c r="C50" s="157" t="s">
        <v>360</v>
      </c>
      <c r="D50" s="157" t="s">
        <v>361</v>
      </c>
      <c r="E50" s="158" t="s">
        <v>362</v>
      </c>
      <c r="F50" s="157" t="s">
        <v>363</v>
      </c>
      <c r="G50" s="161" t="s">
        <v>364</v>
      </c>
      <c r="H50" s="159">
        <f>2100+300</f>
        <v>2400</v>
      </c>
      <c r="I50" s="138">
        <f t="shared" si="0"/>
        <v>2400</v>
      </c>
      <c r="J50" s="139">
        <v>0</v>
      </c>
      <c r="K50" s="138">
        <f t="shared" si="1"/>
        <v>2400</v>
      </c>
      <c r="L50" s="160">
        <v>43712</v>
      </c>
      <c r="M50" s="181"/>
      <c r="N50" s="134"/>
      <c r="O50" s="101"/>
      <c r="P50" s="101"/>
    </row>
    <row r="51" spans="2:16" s="69" customFormat="1" ht="51.75" customHeight="1" x14ac:dyDescent="0.3">
      <c r="B51" s="141" t="s">
        <v>343</v>
      </c>
      <c r="C51" s="157" t="s">
        <v>365</v>
      </c>
      <c r="D51" s="157" t="s">
        <v>366</v>
      </c>
      <c r="E51" s="158" t="s">
        <v>367</v>
      </c>
      <c r="F51" s="157" t="s">
        <v>219</v>
      </c>
      <c r="G51" s="137" t="s">
        <v>368</v>
      </c>
      <c r="H51" s="159">
        <f>1700+400</f>
        <v>2100</v>
      </c>
      <c r="I51" s="138">
        <f t="shared" si="0"/>
        <v>2100</v>
      </c>
      <c r="J51" s="139">
        <v>0</v>
      </c>
      <c r="K51" s="138">
        <f t="shared" si="1"/>
        <v>2100</v>
      </c>
      <c r="L51" s="160">
        <v>43717</v>
      </c>
      <c r="M51" s="181"/>
      <c r="N51" s="134"/>
      <c r="O51" s="97"/>
      <c r="P51" s="101"/>
    </row>
    <row r="52" spans="2:16" s="69" customFormat="1" ht="51.75" customHeight="1" x14ac:dyDescent="0.3">
      <c r="B52" s="141" t="s">
        <v>353</v>
      </c>
      <c r="C52" s="157" t="s">
        <v>369</v>
      </c>
      <c r="D52" s="157" t="s">
        <v>370</v>
      </c>
      <c r="E52" s="158" t="s">
        <v>371</v>
      </c>
      <c r="F52" s="157" t="s">
        <v>372</v>
      </c>
      <c r="G52" s="161" t="s">
        <v>373</v>
      </c>
      <c r="H52" s="159">
        <v>400</v>
      </c>
      <c r="I52" s="138">
        <f t="shared" si="0"/>
        <v>400</v>
      </c>
      <c r="J52" s="139">
        <v>0</v>
      </c>
      <c r="K52" s="138">
        <f t="shared" si="1"/>
        <v>400</v>
      </c>
      <c r="L52" s="160">
        <v>43714</v>
      </c>
      <c r="M52" s="181"/>
      <c r="N52" s="134"/>
      <c r="O52" s="97"/>
      <c r="P52" s="101"/>
    </row>
    <row r="53" spans="2:16" s="69" customFormat="1" ht="60.75" customHeight="1" x14ac:dyDescent="0.3">
      <c r="B53" s="141" t="s">
        <v>359</v>
      </c>
      <c r="C53" s="157" t="s">
        <v>374</v>
      </c>
      <c r="D53" s="157" t="s">
        <v>375</v>
      </c>
      <c r="E53" s="158" t="s">
        <v>217</v>
      </c>
      <c r="F53" s="157" t="s">
        <v>238</v>
      </c>
      <c r="G53" s="161" t="s">
        <v>376</v>
      </c>
      <c r="H53" s="159">
        <v>300</v>
      </c>
      <c r="I53" s="138">
        <f t="shared" si="0"/>
        <v>300</v>
      </c>
      <c r="J53" s="139">
        <v>0</v>
      </c>
      <c r="K53" s="138">
        <f t="shared" si="1"/>
        <v>300</v>
      </c>
      <c r="L53" s="160">
        <v>43714</v>
      </c>
      <c r="M53" s="181"/>
      <c r="N53" s="134"/>
      <c r="O53" s="97"/>
      <c r="P53" s="101"/>
    </row>
    <row r="54" spans="2:16" s="69" customFormat="1" ht="54.75" customHeight="1" x14ac:dyDescent="0.3">
      <c r="B54" s="141" t="s">
        <v>359</v>
      </c>
      <c r="C54" s="157" t="s">
        <v>377</v>
      </c>
      <c r="D54" s="157" t="s">
        <v>378</v>
      </c>
      <c r="E54" s="158" t="s">
        <v>379</v>
      </c>
      <c r="F54" s="157" t="s">
        <v>321</v>
      </c>
      <c r="G54" s="161" t="s">
        <v>376</v>
      </c>
      <c r="H54" s="159">
        <v>400</v>
      </c>
      <c r="I54" s="138">
        <f t="shared" si="0"/>
        <v>400</v>
      </c>
      <c r="J54" s="139">
        <v>1934</v>
      </c>
      <c r="K54" s="138">
        <f t="shared" si="1"/>
        <v>2334</v>
      </c>
      <c r="L54" s="160">
        <v>43714</v>
      </c>
      <c r="M54" s="181"/>
      <c r="N54" s="134"/>
      <c r="O54" s="97"/>
      <c r="P54" s="101"/>
    </row>
    <row r="55" spans="2:16" ht="34.5" x14ac:dyDescent="0.3">
      <c r="B55" s="141" t="s">
        <v>343</v>
      </c>
      <c r="C55" s="157" t="s">
        <v>365</v>
      </c>
      <c r="D55" s="157" t="s">
        <v>366</v>
      </c>
      <c r="E55" s="158" t="s">
        <v>367</v>
      </c>
      <c r="F55" s="161" t="s">
        <v>219</v>
      </c>
      <c r="G55" s="161" t="s">
        <v>380</v>
      </c>
      <c r="H55" s="159">
        <f>1700+400</f>
        <v>2100</v>
      </c>
      <c r="I55" s="138">
        <f t="shared" si="0"/>
        <v>2100</v>
      </c>
      <c r="J55" s="173">
        <v>0</v>
      </c>
      <c r="K55" s="138">
        <f t="shared" si="1"/>
        <v>2100</v>
      </c>
      <c r="L55" s="160">
        <v>43712</v>
      </c>
      <c r="M55" s="181"/>
      <c r="N55" s="134"/>
    </row>
    <row r="56" spans="2:16" ht="63.75" customHeight="1" x14ac:dyDescent="0.3">
      <c r="B56" s="141" t="s">
        <v>383</v>
      </c>
      <c r="C56" s="157" t="s">
        <v>381</v>
      </c>
      <c r="D56" s="157" t="s">
        <v>382</v>
      </c>
      <c r="E56" s="158" t="s">
        <v>281</v>
      </c>
      <c r="F56" s="157" t="s">
        <v>384</v>
      </c>
      <c r="G56" s="161" t="s">
        <v>385</v>
      </c>
      <c r="H56" s="159">
        <v>700</v>
      </c>
      <c r="I56" s="138">
        <f t="shared" si="0"/>
        <v>700</v>
      </c>
      <c r="J56" s="173">
        <v>0</v>
      </c>
      <c r="K56" s="138">
        <f t="shared" si="1"/>
        <v>700</v>
      </c>
      <c r="L56" s="160">
        <v>43713</v>
      </c>
      <c r="M56" s="181"/>
      <c r="N56" s="134"/>
    </row>
    <row r="57" spans="2:16" ht="51" customHeight="1" x14ac:dyDescent="0.3">
      <c r="B57" s="141" t="s">
        <v>383</v>
      </c>
      <c r="C57" s="157" t="s">
        <v>381</v>
      </c>
      <c r="D57" s="157" t="s">
        <v>382</v>
      </c>
      <c r="E57" s="158" t="s">
        <v>281</v>
      </c>
      <c r="F57" s="157" t="s">
        <v>384</v>
      </c>
      <c r="G57" s="161" t="s">
        <v>386</v>
      </c>
      <c r="H57" s="159">
        <v>700</v>
      </c>
      <c r="I57" s="138">
        <f t="shared" si="0"/>
        <v>700</v>
      </c>
      <c r="J57" s="173">
        <v>0</v>
      </c>
      <c r="K57" s="138">
        <f t="shared" si="1"/>
        <v>700</v>
      </c>
      <c r="L57" s="160">
        <v>43723</v>
      </c>
      <c r="M57" s="181"/>
      <c r="N57" s="134"/>
    </row>
    <row r="58" spans="2:16" ht="61.5" customHeight="1" x14ac:dyDescent="0.3">
      <c r="B58" s="141" t="s">
        <v>383</v>
      </c>
      <c r="C58" s="157" t="s">
        <v>381</v>
      </c>
      <c r="D58" s="157" t="s">
        <v>382</v>
      </c>
      <c r="E58" s="158" t="s">
        <v>281</v>
      </c>
      <c r="F58" s="157" t="s">
        <v>384</v>
      </c>
      <c r="G58" s="161" t="s">
        <v>387</v>
      </c>
      <c r="H58" s="159">
        <v>300</v>
      </c>
      <c r="I58" s="138">
        <f t="shared" si="0"/>
        <v>300</v>
      </c>
      <c r="J58" s="173">
        <v>0</v>
      </c>
      <c r="K58" s="138">
        <f t="shared" si="1"/>
        <v>300</v>
      </c>
      <c r="L58" s="160">
        <v>43721</v>
      </c>
      <c r="M58" s="160"/>
      <c r="N58" s="134"/>
    </row>
    <row r="59" spans="2:16" ht="51" customHeight="1" x14ac:dyDescent="0.3">
      <c r="B59" s="141" t="s">
        <v>383</v>
      </c>
      <c r="C59" s="157" t="s">
        <v>381</v>
      </c>
      <c r="D59" s="157" t="s">
        <v>382</v>
      </c>
      <c r="E59" s="158" t="s">
        <v>281</v>
      </c>
      <c r="F59" s="157" t="s">
        <v>384</v>
      </c>
      <c r="G59" s="161" t="s">
        <v>388</v>
      </c>
      <c r="H59" s="159">
        <v>1400</v>
      </c>
      <c r="I59" s="138">
        <f t="shared" si="0"/>
        <v>1400</v>
      </c>
      <c r="J59" s="173">
        <v>0</v>
      </c>
      <c r="K59" s="138">
        <f t="shared" si="1"/>
        <v>1400</v>
      </c>
      <c r="L59" s="160">
        <v>43726</v>
      </c>
      <c r="M59" s="181"/>
      <c r="N59" s="134"/>
    </row>
    <row r="60" spans="2:16" ht="51" customHeight="1" x14ac:dyDescent="0.3">
      <c r="B60" s="136" t="s">
        <v>210</v>
      </c>
      <c r="C60" s="157" t="s">
        <v>389</v>
      </c>
      <c r="D60" s="157" t="s">
        <v>342</v>
      </c>
      <c r="E60" s="158" t="s">
        <v>390</v>
      </c>
      <c r="F60" s="157" t="s">
        <v>391</v>
      </c>
      <c r="G60" s="161" t="s">
        <v>392</v>
      </c>
      <c r="H60" s="159">
        <f>6200+400</f>
        <v>6600</v>
      </c>
      <c r="I60" s="138">
        <f t="shared" si="0"/>
        <v>6600</v>
      </c>
      <c r="J60" s="173">
        <v>0</v>
      </c>
      <c r="K60" s="138">
        <f t="shared" si="1"/>
        <v>6600</v>
      </c>
      <c r="L60" s="160">
        <v>43731</v>
      </c>
      <c r="M60" s="181"/>
      <c r="N60" s="134"/>
    </row>
    <row r="61" spans="2:16" ht="51" customHeight="1" x14ac:dyDescent="0.3">
      <c r="B61" s="136" t="s">
        <v>396</v>
      </c>
      <c r="C61" s="157" t="s">
        <v>393</v>
      </c>
      <c r="D61" s="157" t="s">
        <v>394</v>
      </c>
      <c r="E61" s="158" t="s">
        <v>395</v>
      </c>
      <c r="F61" s="157" t="s">
        <v>397</v>
      </c>
      <c r="G61" s="161" t="s">
        <v>398</v>
      </c>
      <c r="H61" s="159">
        <f>4800+300</f>
        <v>5100</v>
      </c>
      <c r="I61" s="138">
        <f t="shared" si="0"/>
        <v>5100</v>
      </c>
      <c r="J61" s="173">
        <v>0</v>
      </c>
      <c r="K61" s="138">
        <f t="shared" si="1"/>
        <v>5100</v>
      </c>
      <c r="L61" s="160">
        <v>43731</v>
      </c>
      <c r="M61" s="181"/>
      <c r="N61" s="134"/>
    </row>
    <row r="62" spans="2:16" ht="51" customHeight="1" x14ac:dyDescent="0.3">
      <c r="B62" s="136" t="s">
        <v>359</v>
      </c>
      <c r="C62" s="157" t="s">
        <v>399</v>
      </c>
      <c r="D62" s="157" t="s">
        <v>400</v>
      </c>
      <c r="E62" s="158" t="s">
        <v>366</v>
      </c>
      <c r="F62" s="157" t="s">
        <v>401</v>
      </c>
      <c r="G62" s="161" t="s">
        <v>402</v>
      </c>
      <c r="H62" s="159">
        <f t="shared" ref="H62:H73" si="2">3800+300</f>
        <v>4100</v>
      </c>
      <c r="I62" s="138">
        <f t="shared" si="0"/>
        <v>4100</v>
      </c>
      <c r="J62" s="173">
        <v>0</v>
      </c>
      <c r="K62" s="138">
        <f t="shared" si="1"/>
        <v>4100</v>
      </c>
      <c r="L62" s="160">
        <v>43731</v>
      </c>
      <c r="M62" s="181"/>
      <c r="N62" s="134"/>
    </row>
    <row r="63" spans="2:16" ht="51" customHeight="1" x14ac:dyDescent="0.3">
      <c r="B63" s="136" t="s">
        <v>348</v>
      </c>
      <c r="C63" s="157" t="s">
        <v>403</v>
      </c>
      <c r="D63" s="157" t="s">
        <v>404</v>
      </c>
      <c r="E63" s="158" t="s">
        <v>405</v>
      </c>
      <c r="F63" s="157" t="s">
        <v>406</v>
      </c>
      <c r="G63" s="161" t="s">
        <v>407</v>
      </c>
      <c r="H63" s="159">
        <f t="shared" si="2"/>
        <v>4100</v>
      </c>
      <c r="I63" s="138">
        <f t="shared" si="0"/>
        <v>4100</v>
      </c>
      <c r="J63" s="173">
        <v>0</v>
      </c>
      <c r="K63" s="138">
        <f t="shared" si="1"/>
        <v>4100</v>
      </c>
      <c r="L63" s="160">
        <v>43732</v>
      </c>
      <c r="M63" s="181"/>
      <c r="N63" s="134"/>
    </row>
    <row r="64" spans="2:16" ht="51" customHeight="1" x14ac:dyDescent="0.3">
      <c r="B64" s="136" t="s">
        <v>343</v>
      </c>
      <c r="C64" s="157" t="s">
        <v>408</v>
      </c>
      <c r="D64" s="157" t="s">
        <v>252</v>
      </c>
      <c r="E64" s="158" t="s">
        <v>409</v>
      </c>
      <c r="F64" s="157" t="s">
        <v>410</v>
      </c>
      <c r="G64" s="161" t="s">
        <v>411</v>
      </c>
      <c r="H64" s="159">
        <f t="shared" si="2"/>
        <v>4100</v>
      </c>
      <c r="I64" s="138">
        <f t="shared" si="0"/>
        <v>4100</v>
      </c>
      <c r="J64" s="173">
        <v>0</v>
      </c>
      <c r="K64" s="138">
        <f t="shared" si="1"/>
        <v>4100</v>
      </c>
      <c r="L64" s="160">
        <v>43731</v>
      </c>
      <c r="M64" s="181"/>
      <c r="N64" s="134"/>
    </row>
    <row r="65" spans="2:14" ht="51" customHeight="1" x14ac:dyDescent="0.3">
      <c r="B65" s="136" t="s">
        <v>338</v>
      </c>
      <c r="C65" s="157" t="s">
        <v>412</v>
      </c>
      <c r="D65" s="157" t="s">
        <v>390</v>
      </c>
      <c r="E65" s="171" t="s">
        <v>413</v>
      </c>
      <c r="F65" s="157" t="s">
        <v>414</v>
      </c>
      <c r="G65" s="161" t="s">
        <v>415</v>
      </c>
      <c r="H65" s="159">
        <f t="shared" si="2"/>
        <v>4100</v>
      </c>
      <c r="I65" s="138">
        <f t="shared" si="0"/>
        <v>4100</v>
      </c>
      <c r="J65" s="173">
        <v>0</v>
      </c>
      <c r="K65" s="138">
        <f t="shared" si="1"/>
        <v>4100</v>
      </c>
      <c r="L65" s="160">
        <v>43731</v>
      </c>
      <c r="M65" s="181"/>
      <c r="N65" s="134"/>
    </row>
    <row r="66" spans="2:14" ht="51" customHeight="1" x14ac:dyDescent="0.3">
      <c r="B66" s="136" t="s">
        <v>416</v>
      </c>
      <c r="C66" s="157" t="s">
        <v>417</v>
      </c>
      <c r="D66" s="157" t="s">
        <v>342</v>
      </c>
      <c r="E66" s="158" t="s">
        <v>418</v>
      </c>
      <c r="F66" s="157" t="s">
        <v>267</v>
      </c>
      <c r="G66" s="161" t="s">
        <v>419</v>
      </c>
      <c r="H66" s="159">
        <f t="shared" si="2"/>
        <v>4100</v>
      </c>
      <c r="I66" s="138">
        <f t="shared" si="0"/>
        <v>4100</v>
      </c>
      <c r="J66" s="173">
        <v>0</v>
      </c>
      <c r="K66" s="138">
        <f t="shared" si="1"/>
        <v>4100</v>
      </c>
      <c r="L66" s="160">
        <v>43732</v>
      </c>
      <c r="M66" s="181"/>
      <c r="N66" s="134"/>
    </row>
    <row r="67" spans="2:14" ht="51" customHeight="1" x14ac:dyDescent="0.3">
      <c r="B67" s="136" t="s">
        <v>383</v>
      </c>
      <c r="C67" s="157" t="s">
        <v>420</v>
      </c>
      <c r="D67" s="157" t="s">
        <v>421</v>
      </c>
      <c r="E67" s="158" t="s">
        <v>394</v>
      </c>
      <c r="F67" s="157" t="s">
        <v>406</v>
      </c>
      <c r="G67" s="161" t="s">
        <v>422</v>
      </c>
      <c r="H67" s="159">
        <f t="shared" si="2"/>
        <v>4100</v>
      </c>
      <c r="I67" s="138">
        <f t="shared" si="0"/>
        <v>4100</v>
      </c>
      <c r="J67" s="173">
        <v>0</v>
      </c>
      <c r="K67" s="138">
        <f t="shared" si="1"/>
        <v>4100</v>
      </c>
      <c r="L67" s="160">
        <v>43732</v>
      </c>
      <c r="M67" s="181"/>
      <c r="N67" s="134"/>
    </row>
    <row r="68" spans="2:14" ht="51" customHeight="1" x14ac:dyDescent="0.3">
      <c r="B68" s="136" t="s">
        <v>329</v>
      </c>
      <c r="C68" s="157" t="s">
        <v>424</v>
      </c>
      <c r="D68" s="157" t="s">
        <v>423</v>
      </c>
      <c r="E68" s="158" t="s">
        <v>281</v>
      </c>
      <c r="F68" s="174" t="s">
        <v>446</v>
      </c>
      <c r="G68" s="161" t="s">
        <v>426</v>
      </c>
      <c r="H68" s="159">
        <f t="shared" si="2"/>
        <v>4100</v>
      </c>
      <c r="I68" s="138">
        <f t="shared" si="0"/>
        <v>4100</v>
      </c>
      <c r="J68" s="173">
        <v>0</v>
      </c>
      <c r="K68" s="138">
        <f t="shared" si="1"/>
        <v>4100</v>
      </c>
      <c r="L68" s="160">
        <v>43731</v>
      </c>
      <c r="M68" s="181"/>
      <c r="N68" s="134"/>
    </row>
    <row r="69" spans="2:14" ht="51" customHeight="1" x14ac:dyDescent="0.3">
      <c r="B69" s="136" t="s">
        <v>353</v>
      </c>
      <c r="C69" s="157" t="s">
        <v>427</v>
      </c>
      <c r="D69" s="157" t="s">
        <v>428</v>
      </c>
      <c r="E69" s="158" t="s">
        <v>429</v>
      </c>
      <c r="F69" s="157" t="s">
        <v>410</v>
      </c>
      <c r="G69" s="161" t="s">
        <v>425</v>
      </c>
      <c r="H69" s="159">
        <f t="shared" si="2"/>
        <v>4100</v>
      </c>
      <c r="I69" s="138">
        <f t="shared" ref="I69" si="3">H69</f>
        <v>4100</v>
      </c>
      <c r="J69" s="173">
        <v>0</v>
      </c>
      <c r="K69" s="138">
        <f t="shared" ref="K69" si="4">I69+J69</f>
        <v>4100</v>
      </c>
      <c r="L69" s="160">
        <v>43732</v>
      </c>
      <c r="M69" s="181"/>
      <c r="N69" s="134"/>
    </row>
    <row r="70" spans="2:14" ht="51" customHeight="1" x14ac:dyDescent="0.3">
      <c r="B70" s="136" t="s">
        <v>333</v>
      </c>
      <c r="C70" s="157" t="s">
        <v>430</v>
      </c>
      <c r="D70" s="157" t="s">
        <v>252</v>
      </c>
      <c r="E70" s="158" t="s">
        <v>431</v>
      </c>
      <c r="F70" s="136" t="s">
        <v>432</v>
      </c>
      <c r="G70" s="161" t="s">
        <v>433</v>
      </c>
      <c r="H70" s="159">
        <f t="shared" si="2"/>
        <v>4100</v>
      </c>
      <c r="I70" s="138">
        <f t="shared" si="0"/>
        <v>4100</v>
      </c>
      <c r="J70" s="173">
        <v>0</v>
      </c>
      <c r="K70" s="138">
        <f t="shared" si="1"/>
        <v>4100</v>
      </c>
      <c r="L70" s="160">
        <v>43731</v>
      </c>
      <c r="M70" s="181"/>
      <c r="N70" s="134"/>
    </row>
    <row r="71" spans="2:14" ht="51" customHeight="1" x14ac:dyDescent="0.3">
      <c r="B71" s="136" t="s">
        <v>305</v>
      </c>
      <c r="C71" s="157" t="s">
        <v>434</v>
      </c>
      <c r="D71" s="157" t="s">
        <v>272</v>
      </c>
      <c r="E71" s="158" t="s">
        <v>435</v>
      </c>
      <c r="F71" s="157" t="s">
        <v>414</v>
      </c>
      <c r="G71" s="161" t="s">
        <v>436</v>
      </c>
      <c r="H71" s="159">
        <f t="shared" si="2"/>
        <v>4100</v>
      </c>
      <c r="I71" s="138">
        <f t="shared" ref="I71:I84" si="5">H71</f>
        <v>4100</v>
      </c>
      <c r="J71" s="173">
        <v>0</v>
      </c>
      <c r="K71" s="138">
        <f t="shared" ref="K71:K84" si="6">I71+J71</f>
        <v>4100</v>
      </c>
      <c r="L71" s="160">
        <v>43731</v>
      </c>
      <c r="M71" s="181"/>
      <c r="N71" s="134"/>
    </row>
    <row r="72" spans="2:14" ht="51.75" x14ac:dyDescent="0.3">
      <c r="B72" s="136" t="s">
        <v>240</v>
      </c>
      <c r="C72" s="174" t="s">
        <v>437</v>
      </c>
      <c r="D72" s="174" t="s">
        <v>438</v>
      </c>
      <c r="E72" s="171" t="s">
        <v>439</v>
      </c>
      <c r="F72" s="174" t="s">
        <v>441</v>
      </c>
      <c r="G72" s="137" t="s">
        <v>440</v>
      </c>
      <c r="H72" s="175">
        <f t="shared" si="2"/>
        <v>4100</v>
      </c>
      <c r="I72" s="138">
        <f t="shared" si="5"/>
        <v>4100</v>
      </c>
      <c r="J72" s="173">
        <v>0</v>
      </c>
      <c r="K72" s="138">
        <f t="shared" si="6"/>
        <v>4100</v>
      </c>
      <c r="L72" s="176">
        <v>43731</v>
      </c>
      <c r="M72" s="182"/>
      <c r="N72" s="134"/>
    </row>
    <row r="73" spans="2:14" ht="34.5" x14ac:dyDescent="0.3">
      <c r="B73" s="136" t="s">
        <v>444</v>
      </c>
      <c r="C73" s="174" t="s">
        <v>442</v>
      </c>
      <c r="D73" s="174" t="s">
        <v>421</v>
      </c>
      <c r="E73" s="171" t="s">
        <v>394</v>
      </c>
      <c r="F73" s="136" t="s">
        <v>443</v>
      </c>
      <c r="G73" s="161" t="s">
        <v>422</v>
      </c>
      <c r="H73" s="159">
        <f t="shared" si="2"/>
        <v>4100</v>
      </c>
      <c r="I73" s="138">
        <f t="shared" si="5"/>
        <v>4100</v>
      </c>
      <c r="J73" s="173">
        <v>0</v>
      </c>
      <c r="K73" s="138">
        <f t="shared" si="6"/>
        <v>4100</v>
      </c>
      <c r="L73" s="176">
        <v>43732</v>
      </c>
      <c r="M73" s="182"/>
      <c r="N73" s="134"/>
    </row>
    <row r="74" spans="2:14" ht="51.75" x14ac:dyDescent="0.3">
      <c r="B74" s="185" t="s">
        <v>237</v>
      </c>
      <c r="C74" s="186" t="s">
        <v>234</v>
      </c>
      <c r="D74" s="186" t="s">
        <v>235</v>
      </c>
      <c r="E74" s="186" t="s">
        <v>236</v>
      </c>
      <c r="F74" s="185" t="s">
        <v>238</v>
      </c>
      <c r="G74" s="191" t="s">
        <v>445</v>
      </c>
      <c r="H74" s="187">
        <f>700+300</f>
        <v>1000</v>
      </c>
      <c r="I74" s="185">
        <f t="shared" si="5"/>
        <v>1000</v>
      </c>
      <c r="J74" s="188">
        <f>1360+158</f>
        <v>1518</v>
      </c>
      <c r="K74" s="138">
        <f t="shared" si="6"/>
        <v>2518</v>
      </c>
      <c r="L74" s="190">
        <v>43727</v>
      </c>
      <c r="M74" s="147"/>
      <c r="N74" s="134"/>
    </row>
    <row r="75" spans="2:14" ht="34.5" x14ac:dyDescent="0.3">
      <c r="B75" s="185" t="s">
        <v>359</v>
      </c>
      <c r="C75" s="186" t="s">
        <v>374</v>
      </c>
      <c r="D75" s="186" t="s">
        <v>375</v>
      </c>
      <c r="E75" s="186" t="s">
        <v>217</v>
      </c>
      <c r="F75" s="185" t="s">
        <v>219</v>
      </c>
      <c r="G75" s="191" t="s">
        <v>447</v>
      </c>
      <c r="H75" s="187">
        <f>1400+300</f>
        <v>1700</v>
      </c>
      <c r="I75" s="185">
        <f t="shared" si="5"/>
        <v>1700</v>
      </c>
      <c r="J75" s="188">
        <v>1934</v>
      </c>
      <c r="K75" s="138">
        <f t="shared" si="6"/>
        <v>3634</v>
      </c>
      <c r="L75" s="190">
        <v>43726</v>
      </c>
      <c r="M75" s="147"/>
      <c r="N75" s="134"/>
    </row>
    <row r="76" spans="2:14" ht="51.75" x14ac:dyDescent="0.3">
      <c r="B76" s="185" t="s">
        <v>353</v>
      </c>
      <c r="C76" s="186" t="s">
        <v>448</v>
      </c>
      <c r="D76" s="186" t="s">
        <v>323</v>
      </c>
      <c r="E76" s="186" t="s">
        <v>449</v>
      </c>
      <c r="F76" s="185" t="s">
        <v>223</v>
      </c>
      <c r="G76" s="191" t="s">
        <v>450</v>
      </c>
      <c r="H76" s="187">
        <f>2100+300</f>
        <v>2400</v>
      </c>
      <c r="I76" s="185">
        <f t="shared" si="5"/>
        <v>2400</v>
      </c>
      <c r="J76" s="188">
        <v>0</v>
      </c>
      <c r="K76" s="189">
        <f t="shared" si="6"/>
        <v>2400</v>
      </c>
      <c r="L76" s="190">
        <v>43725</v>
      </c>
      <c r="M76" s="147"/>
      <c r="N76" s="134"/>
    </row>
    <row r="77" spans="2:14" ht="34.5" x14ac:dyDescent="0.3">
      <c r="B77" s="185" t="s">
        <v>333</v>
      </c>
      <c r="C77" s="186" t="s">
        <v>331</v>
      </c>
      <c r="D77" s="186" t="s">
        <v>332</v>
      </c>
      <c r="E77" s="186" t="s">
        <v>312</v>
      </c>
      <c r="F77" s="185" t="s">
        <v>451</v>
      </c>
      <c r="G77" s="191" t="s">
        <v>452</v>
      </c>
      <c r="H77" s="187">
        <f>1100+400</f>
        <v>1500</v>
      </c>
      <c r="I77" s="185">
        <f t="shared" si="5"/>
        <v>1500</v>
      </c>
      <c r="J77" s="188">
        <v>0</v>
      </c>
      <c r="K77" s="189">
        <f t="shared" si="6"/>
        <v>1500</v>
      </c>
      <c r="L77" s="190">
        <v>43727</v>
      </c>
      <c r="M77" s="147"/>
      <c r="N77" s="134"/>
    </row>
    <row r="78" spans="2:14" ht="34.5" x14ac:dyDescent="0.3">
      <c r="B78" s="185" t="s">
        <v>333</v>
      </c>
      <c r="C78" s="186" t="s">
        <v>453</v>
      </c>
      <c r="D78" s="186" t="s">
        <v>342</v>
      </c>
      <c r="E78" s="186" t="s">
        <v>454</v>
      </c>
      <c r="F78" s="185" t="s">
        <v>223</v>
      </c>
      <c r="G78" s="191" t="s">
        <v>452</v>
      </c>
      <c r="H78" s="187">
        <f>700+300</f>
        <v>1000</v>
      </c>
      <c r="I78" s="185">
        <f t="shared" si="5"/>
        <v>1000</v>
      </c>
      <c r="J78" s="188">
        <v>0</v>
      </c>
      <c r="K78" s="189">
        <f t="shared" si="6"/>
        <v>1000</v>
      </c>
      <c r="L78" s="190">
        <v>43727</v>
      </c>
      <c r="M78" s="147"/>
      <c r="N78" s="134"/>
    </row>
    <row r="79" spans="2:14" ht="34.5" x14ac:dyDescent="0.3">
      <c r="B79" s="185" t="s">
        <v>333</v>
      </c>
      <c r="C79" s="186" t="s">
        <v>455</v>
      </c>
      <c r="D79" s="186" t="s">
        <v>332</v>
      </c>
      <c r="E79" s="186" t="s">
        <v>428</v>
      </c>
      <c r="F79" s="185" t="s">
        <v>287</v>
      </c>
      <c r="G79" s="191" t="s">
        <v>452</v>
      </c>
      <c r="H79" s="187">
        <f>700+300</f>
        <v>1000</v>
      </c>
      <c r="I79" s="185">
        <f t="shared" si="5"/>
        <v>1000</v>
      </c>
      <c r="J79" s="188">
        <v>0</v>
      </c>
      <c r="K79" s="189">
        <f t="shared" si="6"/>
        <v>1000</v>
      </c>
      <c r="L79" s="190">
        <v>43728</v>
      </c>
      <c r="M79" s="147"/>
      <c r="N79" s="134"/>
    </row>
    <row r="80" spans="2:14" ht="34.5" x14ac:dyDescent="0.3">
      <c r="B80" s="185" t="s">
        <v>338</v>
      </c>
      <c r="C80" s="186" t="s">
        <v>456</v>
      </c>
      <c r="D80" s="186" t="s">
        <v>317</v>
      </c>
      <c r="E80" s="186" t="s">
        <v>320</v>
      </c>
      <c r="F80" s="185" t="s">
        <v>219</v>
      </c>
      <c r="G80" s="191" t="s">
        <v>457</v>
      </c>
      <c r="H80" s="187">
        <f>850+400</f>
        <v>1250</v>
      </c>
      <c r="I80" s="185">
        <f t="shared" si="5"/>
        <v>1250</v>
      </c>
      <c r="J80" s="188">
        <v>0</v>
      </c>
      <c r="K80" s="189">
        <f t="shared" si="6"/>
        <v>1250</v>
      </c>
      <c r="L80" s="190">
        <v>43727</v>
      </c>
      <c r="M80" s="147"/>
      <c r="N80" s="134"/>
    </row>
    <row r="81" spans="2:14" ht="34.5" x14ac:dyDescent="0.3">
      <c r="B81" s="185" t="s">
        <v>338</v>
      </c>
      <c r="C81" s="186" t="s">
        <v>458</v>
      </c>
      <c r="D81" s="186" t="s">
        <v>390</v>
      </c>
      <c r="E81" s="186" t="s">
        <v>413</v>
      </c>
      <c r="F81" s="185" t="s">
        <v>401</v>
      </c>
      <c r="G81" s="191" t="s">
        <v>457</v>
      </c>
      <c r="H81" s="187">
        <f>700+300</f>
        <v>1000</v>
      </c>
      <c r="I81" s="185">
        <f t="shared" si="5"/>
        <v>1000</v>
      </c>
      <c r="J81" s="188">
        <v>0</v>
      </c>
      <c r="K81" s="189">
        <f t="shared" si="6"/>
        <v>1000</v>
      </c>
      <c r="L81" s="190">
        <v>43727</v>
      </c>
      <c r="M81" s="147"/>
      <c r="N81" s="134"/>
    </row>
    <row r="82" spans="2:14" ht="34.5" x14ac:dyDescent="0.3">
      <c r="B82" s="185" t="s">
        <v>329</v>
      </c>
      <c r="C82" s="186" t="s">
        <v>459</v>
      </c>
      <c r="D82" s="186" t="s">
        <v>286</v>
      </c>
      <c r="E82" s="186" t="s">
        <v>460</v>
      </c>
      <c r="F82" s="185" t="s">
        <v>223</v>
      </c>
      <c r="G82" s="191" t="s">
        <v>461</v>
      </c>
      <c r="H82" s="187">
        <f>700+300</f>
        <v>1000</v>
      </c>
      <c r="I82" s="185">
        <f t="shared" si="5"/>
        <v>1000</v>
      </c>
      <c r="J82" s="188">
        <v>0</v>
      </c>
      <c r="K82" s="189">
        <f t="shared" si="6"/>
        <v>1000</v>
      </c>
      <c r="L82" s="190">
        <v>43727</v>
      </c>
      <c r="M82" s="147"/>
      <c r="N82" s="134"/>
    </row>
    <row r="83" spans="2:14" ht="34.5" x14ac:dyDescent="0.3">
      <c r="B83" s="185" t="s">
        <v>240</v>
      </c>
      <c r="C83" s="186" t="s">
        <v>216</v>
      </c>
      <c r="D83" s="186" t="s">
        <v>462</v>
      </c>
      <c r="E83" s="186" t="s">
        <v>463</v>
      </c>
      <c r="F83" s="185" t="s">
        <v>277</v>
      </c>
      <c r="G83" s="191" t="s">
        <v>464</v>
      </c>
      <c r="H83" s="187">
        <f>2000+400</f>
        <v>2400</v>
      </c>
      <c r="I83" s="185">
        <f t="shared" si="5"/>
        <v>2400</v>
      </c>
      <c r="J83" s="188">
        <v>0</v>
      </c>
      <c r="K83" s="189">
        <f t="shared" si="6"/>
        <v>2400</v>
      </c>
      <c r="L83" s="190">
        <v>43726</v>
      </c>
      <c r="M83" s="147"/>
      <c r="N83" s="134"/>
    </row>
    <row r="84" spans="2:14" ht="34.5" x14ac:dyDescent="0.3">
      <c r="B84" s="185" t="s">
        <v>240</v>
      </c>
      <c r="C84" s="186" t="s">
        <v>465</v>
      </c>
      <c r="D84" s="186" t="s">
        <v>404</v>
      </c>
      <c r="E84" s="186" t="s">
        <v>449</v>
      </c>
      <c r="F84" s="185" t="s">
        <v>219</v>
      </c>
      <c r="G84" s="191" t="s">
        <v>466</v>
      </c>
      <c r="H84" s="187">
        <f>1700+400</f>
        <v>2100</v>
      </c>
      <c r="I84" s="185">
        <f t="shared" si="5"/>
        <v>2100</v>
      </c>
      <c r="J84" s="188">
        <v>0</v>
      </c>
      <c r="K84" s="189">
        <f t="shared" si="6"/>
        <v>2100</v>
      </c>
      <c r="L84" s="190">
        <v>43726</v>
      </c>
      <c r="M84" s="147"/>
      <c r="N84" s="134"/>
    </row>
    <row r="85" spans="2:14" ht="17.25" x14ac:dyDescent="0.3">
      <c r="B85" s="151"/>
      <c r="C85" s="152"/>
      <c r="D85" s="152"/>
      <c r="E85" s="152"/>
      <c r="F85" s="151"/>
      <c r="G85" s="151"/>
      <c r="H85" s="153"/>
      <c r="I85" s="151"/>
      <c r="J85" s="150"/>
      <c r="K85" s="154"/>
      <c r="L85" s="147"/>
      <c r="M85" s="147"/>
    </row>
    <row r="86" spans="2:14" ht="17.25" x14ac:dyDescent="0.3">
      <c r="B86" s="151"/>
      <c r="C86" s="152"/>
      <c r="D86" s="152"/>
      <c r="E86" s="152"/>
      <c r="F86" s="151"/>
      <c r="G86" s="151"/>
      <c r="H86" s="153"/>
      <c r="I86" s="151"/>
      <c r="J86" s="150"/>
      <c r="K86" s="154"/>
      <c r="L86" s="147"/>
      <c r="M86" s="147"/>
    </row>
    <row r="87" spans="2:14" ht="17.25" x14ac:dyDescent="0.3">
      <c r="B87" s="151"/>
      <c r="C87" s="152"/>
      <c r="D87" s="152"/>
      <c r="E87" s="152"/>
      <c r="F87" s="151"/>
      <c r="G87" s="151"/>
      <c r="H87" s="153"/>
      <c r="I87" s="151"/>
      <c r="J87" s="150"/>
      <c r="K87" s="154"/>
      <c r="L87" s="147"/>
      <c r="M87" s="147"/>
    </row>
    <row r="88" spans="2:14" ht="17.25" x14ac:dyDescent="0.3">
      <c r="B88" s="151"/>
      <c r="C88" s="152"/>
      <c r="D88" s="152"/>
      <c r="E88" s="152"/>
      <c r="F88" s="151"/>
      <c r="G88" s="151"/>
      <c r="H88" s="153"/>
      <c r="I88" s="151"/>
      <c r="J88" s="150"/>
      <c r="K88" s="154"/>
      <c r="L88" s="147"/>
      <c r="M88" s="147"/>
    </row>
    <row r="89" spans="2:14" ht="17.25" x14ac:dyDescent="0.3">
      <c r="B89" s="151"/>
      <c r="C89" s="152"/>
      <c r="D89" s="152"/>
      <c r="E89" s="152"/>
      <c r="F89" s="151"/>
      <c r="G89" s="151"/>
      <c r="H89" s="153"/>
      <c r="I89" s="151"/>
      <c r="J89" s="150"/>
      <c r="K89" s="154"/>
      <c r="L89" s="147"/>
      <c r="M89" s="147"/>
    </row>
    <row r="90" spans="2:14" ht="17.25" x14ac:dyDescent="0.3">
      <c r="B90" s="151"/>
      <c r="C90" s="152"/>
      <c r="D90" s="152"/>
      <c r="E90" s="152"/>
      <c r="F90" s="151"/>
      <c r="G90" s="151"/>
      <c r="H90" s="153"/>
      <c r="I90" s="151"/>
      <c r="J90" s="150"/>
      <c r="K90" s="154"/>
      <c r="L90" s="147"/>
      <c r="M90" s="147"/>
    </row>
    <row r="91" spans="2:14" ht="17.25" x14ac:dyDescent="0.3">
      <c r="B91" s="151"/>
      <c r="C91" s="152"/>
      <c r="D91" s="152"/>
      <c r="E91" s="152"/>
      <c r="F91" s="151"/>
      <c r="G91" s="151"/>
      <c r="H91" s="153"/>
      <c r="I91" s="151"/>
      <c r="J91" s="150"/>
      <c r="K91" s="154"/>
      <c r="L91" s="147"/>
      <c r="M91" s="147"/>
    </row>
    <row r="92" spans="2:14" ht="17.25" x14ac:dyDescent="0.3">
      <c r="B92" s="151"/>
      <c r="C92" s="152"/>
      <c r="D92" s="152"/>
      <c r="E92" s="152"/>
      <c r="F92" s="151"/>
      <c r="G92" s="151"/>
      <c r="H92" s="153"/>
      <c r="I92" s="151"/>
      <c r="J92" s="150"/>
      <c r="K92" s="154"/>
      <c r="L92" s="147"/>
      <c r="M92" s="147"/>
    </row>
    <row r="93" spans="2:14" ht="15.75" x14ac:dyDescent="0.25">
      <c r="B93" s="107"/>
      <c r="C93" s="112"/>
      <c r="D93" s="112"/>
      <c r="E93" s="112"/>
      <c r="F93" s="107"/>
      <c r="G93" s="107"/>
      <c r="H93" s="111"/>
      <c r="I93" s="107"/>
      <c r="J93" s="146"/>
      <c r="K93" s="149"/>
      <c r="L93" s="147"/>
      <c r="M93" s="147"/>
    </row>
    <row r="1048575" spans="14:14" x14ac:dyDescent="0.2">
      <c r="N1048575" s="134"/>
    </row>
  </sheetData>
  <autoFilter ref="C1:C84"/>
  <mergeCells count="5">
    <mergeCell ref="C1:K1"/>
    <mergeCell ref="C2:K2"/>
    <mergeCell ref="C3:K3"/>
    <mergeCell ref="C6:E6"/>
    <mergeCell ref="C4:D4"/>
  </mergeCells>
  <pageMargins left="0.98425196850393704" right="0.19685039370078741" top="0.39370078740157483" bottom="0.39370078740157483" header="0.31496062992125984" footer="0.31496062992125984"/>
  <pageSetup scale="45" orientation="landscape" r:id="rId1"/>
  <rowBreaks count="2" manualBreakCount="2">
    <brk id="48" min="1" max="11" man="1"/>
    <brk id="67"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GASTOS DE CAMINO SEPT 2019 -1</vt:lpstr>
      <vt:lpstr>'GASTOS DE CAMINO ENERO 2019'!Área_de_impresión</vt:lpstr>
      <vt:lpstr>'GASTOS DE CAMINO FEBRERO 2019'!Área_de_impresión</vt:lpstr>
      <vt:lpstr>'GASTOS DE CAMINO SEPT 2019 -1'!Área_de_impresión</vt:lpstr>
      <vt:lpstr>'VIATICOS ENERO 2019'!Área_de_impresión</vt:lpstr>
      <vt:lpstr>'VIATICOS FEBRERO 2019'!Área_de_impresión</vt:lpstr>
      <vt:lpstr>'GASTOS DE CAMINO ENERO 2019'!Títulos_a_imprimir</vt:lpstr>
      <vt:lpstr>'GASTOS DE CAMINO FEBRERO 2019'!Títulos_a_imprimir</vt:lpstr>
      <vt:lpstr>'GASTOS DE CAMINO SEPT 2019 -1'!Títulos_a_imprimir</vt:lpstr>
      <vt:lpstr>'VIATICOS ENERO 2019'!Títulos_a_imprimir</vt:lpstr>
      <vt:lpstr>'VIATICOS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2019-10-21T23:03:29Z</cp:lastPrinted>
  <dcterms:created xsi:type="dcterms:W3CDTF">2012-08-15T19:06:55Z</dcterms:created>
  <dcterms:modified xsi:type="dcterms:W3CDTF">2019-10-22T18:33:28Z</dcterms:modified>
</cp:coreProperties>
</file>