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7430" windowHeight="784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NOV 2019 -1" sheetId="43" r:id="rId7"/>
  </sheets>
  <definedNames>
    <definedName name="_xlnm._FilterDatabase" localSheetId="6" hidden="1">'GASTOS DE CAMINO NOV 2019 -1'!$C$1:$C$88</definedName>
    <definedName name="_xlnm.Print_Area" localSheetId="2">'GASTOS DE CAMINO ENERO 2019'!$A$1:$I$43</definedName>
    <definedName name="_xlnm.Print_Area" localSheetId="5">'GASTOS DE CAMINO FEBRERO 2019'!$A$1:$I$56</definedName>
    <definedName name="_xlnm.Print_Area" localSheetId="6">'GASTOS DE CAMINO NOV 2019 -1'!$A$1:$L$162</definedName>
    <definedName name="_xlnm.Print_Area" localSheetId="1">'VIATICOS ENERO 2019'!$A$1:$I$38</definedName>
    <definedName name="_xlnm.Print_Area" localSheetId="4">'VIATICOS FEBRERO 2019'!$A$1:$I$48</definedName>
    <definedName name="_xlnm.Print_Titles" localSheetId="2">'GASTOS DE CAMINO ENERO 2019'!$1:$6</definedName>
    <definedName name="_xlnm.Print_Titles" localSheetId="5">'GASTOS DE CAMINO FEBRERO 2019'!$1:$6</definedName>
    <definedName name="_xlnm.Print_Titles" localSheetId="6">'GASTOS DE CAMINO NOV 2019 -1'!$1:$6</definedName>
    <definedName name="_xlnm.Print_Titles" localSheetId="1">'VIATICOS ENERO 2019'!$1:$6</definedName>
    <definedName name="_xlnm.Print_Titles" localSheetId="4">'VIATICOS FEBRERO 2019'!$1:$6</definedName>
  </definedNames>
  <calcPr calcId="152511"/>
</workbook>
</file>

<file path=xl/calcChain.xml><?xml version="1.0" encoding="utf-8"?>
<calcChain xmlns="http://schemas.openxmlformats.org/spreadsheetml/2006/main">
  <c r="A9" i="43" l="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8" i="43"/>
  <c r="I90" i="43" l="1"/>
  <c r="K90" i="43" s="1"/>
  <c r="N8" i="43" l="1"/>
  <c r="N9" i="43" s="1"/>
  <c r="N10" i="43" s="1"/>
  <c r="N11" i="43" s="1"/>
  <c r="N12" i="43" s="1"/>
  <c r="N13" i="43" s="1"/>
  <c r="N14" i="43" s="1"/>
  <c r="N15" i="43" s="1"/>
  <c r="N16" i="43" s="1"/>
  <c r="N17" i="43" s="1"/>
  <c r="N18" i="43" s="1"/>
  <c r="N19" i="43" s="1"/>
  <c r="N20" i="43" s="1"/>
  <c r="N21" i="43" s="1"/>
  <c r="N22" i="43" s="1"/>
  <c r="N23" i="43" s="1"/>
  <c r="N24" i="43" s="1"/>
  <c r="N25" i="43" s="1"/>
  <c r="N26" i="43" s="1"/>
  <c r="N27" i="43" s="1"/>
  <c r="N28" i="43" s="1"/>
  <c r="N29" i="43" s="1"/>
  <c r="N30" i="43" s="1"/>
  <c r="N31" i="43" s="1"/>
  <c r="N32" i="43" s="1"/>
  <c r="N33" i="43" s="1"/>
  <c r="N34" i="43" s="1"/>
  <c r="N35" i="43" s="1"/>
  <c r="N36" i="43" s="1"/>
  <c r="N37" i="43" s="1"/>
  <c r="N38" i="43" s="1"/>
  <c r="N39" i="43" s="1"/>
  <c r="N40" i="43" s="1"/>
  <c r="N41" i="43" s="1"/>
  <c r="N42" i="43" s="1"/>
  <c r="N43" i="43" s="1"/>
  <c r="N44" i="43" s="1"/>
  <c r="N45" i="43" s="1"/>
  <c r="N46" i="43" s="1"/>
  <c r="N47" i="43" s="1"/>
  <c r="N48" i="43" s="1"/>
  <c r="N49" i="43" s="1"/>
  <c r="N50" i="43" s="1"/>
  <c r="N51" i="43" s="1"/>
  <c r="N52" i="43" s="1"/>
  <c r="N53" i="43" s="1"/>
  <c r="N54" i="43" s="1"/>
  <c r="N55" i="43" s="1"/>
  <c r="N56" i="43" s="1"/>
  <c r="N57" i="43" s="1"/>
  <c r="N58" i="43" s="1"/>
  <c r="N59" i="43" s="1"/>
  <c r="N60" i="43" s="1"/>
  <c r="N61" i="43" s="1"/>
  <c r="N62" i="43" s="1"/>
  <c r="N63" i="43" s="1"/>
  <c r="N64" i="43" s="1"/>
  <c r="N65" i="43" s="1"/>
  <c r="N66" i="43" s="1"/>
  <c r="N67" i="43" s="1"/>
  <c r="N68" i="43" s="1"/>
  <c r="N69" i="43" s="1"/>
  <c r="N70" i="43" s="1"/>
  <c r="N71" i="43" s="1"/>
  <c r="N72" i="43" s="1"/>
  <c r="N73" i="43" s="1"/>
  <c r="N74" i="43" s="1"/>
  <c r="N75" i="43" s="1"/>
  <c r="N76" i="43" s="1"/>
  <c r="N77" i="43" s="1"/>
  <c r="N78" i="43" s="1"/>
  <c r="N79" i="43" s="1"/>
  <c r="N80" i="43" s="1"/>
  <c r="N81" i="43" s="1"/>
  <c r="N82" i="43" s="1"/>
  <c r="N83" i="43" s="1"/>
  <c r="N84" i="43" s="1"/>
  <c r="N85" i="43" s="1"/>
  <c r="N86" i="43" s="1"/>
  <c r="N87" i="43" s="1"/>
  <c r="N88" i="43" s="1"/>
  <c r="N89" i="43" s="1"/>
  <c r="N90" i="43" s="1"/>
  <c r="N91" i="43" s="1"/>
  <c r="N92" i="43" s="1"/>
  <c r="N93" i="43" s="1"/>
  <c r="N94" i="43" s="1"/>
  <c r="N95" i="43" s="1"/>
  <c r="N96" i="43" s="1"/>
  <c r="N97" i="43" s="1"/>
  <c r="N98" i="43" s="1"/>
  <c r="N99" i="43" s="1"/>
  <c r="N100" i="43" s="1"/>
  <c r="N101" i="43" s="1"/>
  <c r="N102" i="43" s="1"/>
  <c r="N103" i="43" s="1"/>
  <c r="N104" i="43" s="1"/>
  <c r="N105" i="43" s="1"/>
  <c r="N106" i="43" s="1"/>
  <c r="N107" i="43" s="1"/>
  <c r="N108" i="43" s="1"/>
  <c r="N109" i="43" s="1"/>
  <c r="N110" i="43" s="1"/>
  <c r="N111" i="43" s="1"/>
  <c r="N112" i="43" s="1"/>
  <c r="N113" i="43" s="1"/>
  <c r="N114" i="43" s="1"/>
  <c r="N115" i="43" s="1"/>
  <c r="N116" i="43" s="1"/>
  <c r="N117" i="43" s="1"/>
  <c r="N118" i="43" s="1"/>
  <c r="N119" i="43" s="1"/>
  <c r="N120" i="43" s="1"/>
  <c r="N121" i="43" s="1"/>
  <c r="N122" i="43" s="1"/>
  <c r="N123" i="43" s="1"/>
  <c r="N124" i="43" s="1"/>
  <c r="N125" i="43" s="1"/>
  <c r="N126" i="43" s="1"/>
  <c r="N127" i="43" s="1"/>
  <c r="N128" i="43" s="1"/>
  <c r="N129" i="43" s="1"/>
  <c r="N130" i="43" s="1"/>
  <c r="N131" i="43" s="1"/>
  <c r="N132" i="43" s="1"/>
  <c r="N133" i="43" s="1"/>
  <c r="N134" i="43" s="1"/>
  <c r="N135" i="43" s="1"/>
  <c r="N136" i="43" s="1"/>
  <c r="N137" i="43" s="1"/>
  <c r="N138" i="43" s="1"/>
  <c r="N139" i="43" s="1"/>
  <c r="N140" i="43" s="1"/>
  <c r="N141" i="43" s="1"/>
  <c r="N142" i="43" s="1"/>
  <c r="N143" i="43" s="1"/>
  <c r="N144" i="43" s="1"/>
  <c r="I144" i="43"/>
  <c r="K144" i="43" s="1"/>
  <c r="I143" i="43"/>
  <c r="K143" i="43" s="1"/>
  <c r="I142" i="43"/>
  <c r="K142" i="43" s="1"/>
  <c r="I141" i="43"/>
  <c r="K141" i="43" s="1"/>
  <c r="I140" i="43"/>
  <c r="K140" i="43" s="1"/>
  <c r="I139" i="43"/>
  <c r="K139" i="43" s="1"/>
  <c r="I138" i="43"/>
  <c r="K138" i="43" s="1"/>
  <c r="I137" i="43"/>
  <c r="K137" i="43" s="1"/>
  <c r="I136" i="43"/>
  <c r="K136" i="43" s="1"/>
  <c r="I135" i="43"/>
  <c r="K135" i="43" s="1"/>
  <c r="I134" i="43"/>
  <c r="K134" i="43" s="1"/>
  <c r="I133" i="43"/>
  <c r="K133" i="43" s="1"/>
  <c r="I132" i="43"/>
  <c r="K132" i="43" s="1"/>
  <c r="I131" i="43"/>
  <c r="K131" i="43" s="1"/>
  <c r="I130" i="43"/>
  <c r="K130" i="43" s="1"/>
  <c r="I129" i="43"/>
  <c r="K129" i="43" s="1"/>
  <c r="I128" i="43"/>
  <c r="K128" i="43" s="1"/>
  <c r="I127" i="43"/>
  <c r="K127" i="43" s="1"/>
  <c r="J126" i="43"/>
  <c r="J125" i="43"/>
  <c r="I126" i="43"/>
  <c r="K126" i="43" s="1"/>
  <c r="I125" i="43"/>
  <c r="K125" i="43" s="1"/>
  <c r="I124" i="43"/>
  <c r="K124" i="43" s="1"/>
  <c r="I123" i="43"/>
  <c r="K123" i="43" s="1"/>
  <c r="I122" i="43"/>
  <c r="K122" i="43" s="1"/>
  <c r="I121" i="43"/>
  <c r="K121" i="43" s="1"/>
  <c r="H120" i="43"/>
  <c r="I120" i="43" s="1"/>
  <c r="K120" i="43" s="1"/>
  <c r="I119" i="43"/>
  <c r="K119" i="43" s="1"/>
  <c r="I118" i="43"/>
  <c r="K118" i="43" s="1"/>
  <c r="H118" i="43"/>
  <c r="I117" i="43"/>
  <c r="K117" i="43" s="1"/>
  <c r="I116" i="43"/>
  <c r="K116" i="43" s="1"/>
  <c r="I115" i="43"/>
  <c r="K115" i="43" s="1"/>
  <c r="H104" i="43"/>
  <c r="I104" i="43" s="1"/>
  <c r="K104" i="43" s="1"/>
  <c r="I114" i="43"/>
  <c r="K114" i="43" s="1"/>
  <c r="I113" i="43"/>
  <c r="K113" i="43" s="1"/>
  <c r="I112" i="43"/>
  <c r="K112" i="43" s="1"/>
  <c r="I111" i="43"/>
  <c r="K111" i="43" s="1"/>
  <c r="I110" i="43"/>
  <c r="K110" i="43" s="1"/>
  <c r="I109" i="43"/>
  <c r="K109" i="43" s="1"/>
  <c r="I108" i="43"/>
  <c r="K108" i="43" s="1"/>
  <c r="I107" i="43"/>
  <c r="K107" i="43" s="1"/>
  <c r="I106" i="43"/>
  <c r="K106" i="43" s="1"/>
  <c r="I105" i="43"/>
  <c r="K105" i="43" s="1"/>
  <c r="I103" i="43"/>
  <c r="K103" i="43" s="1"/>
  <c r="I102" i="43"/>
  <c r="K102" i="43" s="1"/>
  <c r="I101" i="43"/>
  <c r="K101" i="43" s="1"/>
  <c r="I100" i="43"/>
  <c r="K100" i="43" s="1"/>
  <c r="I99" i="43"/>
  <c r="K99" i="43" s="1"/>
  <c r="I98" i="43"/>
  <c r="K98" i="43" s="1"/>
  <c r="I97" i="43" l="1"/>
  <c r="K97" i="43" s="1"/>
  <c r="I96" i="43"/>
  <c r="K96" i="43" s="1"/>
  <c r="I95" i="43"/>
  <c r="K95" i="43" s="1"/>
  <c r="I94" i="43"/>
  <c r="K94" i="43" s="1"/>
  <c r="I93" i="43"/>
  <c r="K93" i="43" s="1"/>
  <c r="I92" i="43"/>
  <c r="K92" i="43" s="1"/>
  <c r="I91" i="43"/>
  <c r="K91" i="43" s="1"/>
  <c r="I89" i="43"/>
  <c r="K89" i="43" s="1"/>
  <c r="I88" i="43"/>
  <c r="K88" i="43" s="1"/>
  <c r="I87" i="43"/>
  <c r="K87" i="43" s="1"/>
  <c r="I86" i="43"/>
  <c r="K86" i="43" s="1"/>
  <c r="I85" i="43"/>
  <c r="K85" i="43" s="1"/>
  <c r="H85" i="43"/>
  <c r="I84" i="43"/>
  <c r="K84" i="43" s="1"/>
  <c r="I83" i="43"/>
  <c r="K83" i="43" s="1"/>
  <c r="I82" i="43"/>
  <c r="K82" i="43" s="1"/>
  <c r="I81" i="43"/>
  <c r="K81" i="43" s="1"/>
  <c r="H80" i="43"/>
  <c r="I80" i="43" s="1"/>
  <c r="K80" i="43" s="1"/>
  <c r="I79" i="43"/>
  <c r="K79" i="43" s="1"/>
  <c r="I78" i="43"/>
  <c r="K78" i="43" s="1"/>
  <c r="I77" i="43"/>
  <c r="K77" i="43" s="1"/>
  <c r="I76" i="43"/>
  <c r="K76" i="43" s="1"/>
  <c r="I75" i="43"/>
  <c r="K75" i="43" s="1"/>
  <c r="I74" i="43"/>
  <c r="K74" i="43" s="1"/>
  <c r="I73" i="43"/>
  <c r="K73" i="43" s="1"/>
  <c r="I72" i="43"/>
  <c r="K72" i="43" s="1"/>
  <c r="I71" i="43"/>
  <c r="K71" i="43" s="1"/>
  <c r="I70" i="43"/>
  <c r="K70" i="43" s="1"/>
  <c r="H69" i="43"/>
  <c r="I69" i="43" s="1"/>
  <c r="K69" i="43" s="1"/>
  <c r="H67" i="43" l="1"/>
  <c r="I67" i="43" s="1"/>
  <c r="K67" i="43" s="1"/>
  <c r="H63" i="43"/>
  <c r="I51" i="43" l="1"/>
  <c r="K51" i="43" s="1"/>
  <c r="H43" i="43"/>
  <c r="H39" i="43"/>
  <c r="H37" i="43"/>
  <c r="H36" i="43"/>
  <c r="H33" i="43"/>
  <c r="H30" i="43"/>
  <c r="H27" i="43"/>
  <c r="H24" i="43"/>
  <c r="J23" i="43"/>
  <c r="H20" i="43"/>
  <c r="H19" i="43"/>
  <c r="H17" i="43" l="1"/>
  <c r="H15" i="43"/>
  <c r="H12" i="43"/>
  <c r="H11" i="43"/>
  <c r="H9" i="43" l="1"/>
  <c r="I68" i="43"/>
  <c r="K68" i="43" s="1"/>
  <c r="I66" i="43"/>
  <c r="K66" i="43" s="1"/>
  <c r="I65" i="43"/>
  <c r="K65" i="43" s="1"/>
  <c r="I64" i="43"/>
  <c r="K64" i="43" s="1"/>
  <c r="I63" i="43"/>
  <c r="K63" i="43" s="1"/>
  <c r="I62" i="43"/>
  <c r="K62" i="43" s="1"/>
  <c r="I61" i="43"/>
  <c r="K61" i="43" s="1"/>
  <c r="I60" i="43"/>
  <c r="K60" i="43" s="1"/>
  <c r="I59" i="43"/>
  <c r="K59" i="43" s="1"/>
  <c r="I58" i="43"/>
  <c r="K58" i="43" s="1"/>
  <c r="I57" i="43"/>
  <c r="K57" i="43" s="1"/>
  <c r="I56" i="43"/>
  <c r="K56" i="43" s="1"/>
  <c r="I55" i="43"/>
  <c r="K55" i="43" s="1"/>
  <c r="I54" i="43"/>
  <c r="K54" i="43" s="1"/>
  <c r="I53" i="43"/>
  <c r="K53" i="43" s="1"/>
  <c r="I52" i="43"/>
  <c r="K52" i="43" s="1"/>
  <c r="I50" i="43"/>
  <c r="K50" i="43" s="1"/>
  <c r="I49" i="43"/>
  <c r="K49" i="43" s="1"/>
  <c r="I48" i="43"/>
  <c r="K48" i="43" s="1"/>
  <c r="I47" i="43"/>
  <c r="K47" i="43" s="1"/>
  <c r="I46" i="43"/>
  <c r="K46" i="43" s="1"/>
  <c r="I45" i="43"/>
  <c r="K45" i="43" s="1"/>
  <c r="I44" i="43"/>
  <c r="K44" i="43" s="1"/>
  <c r="I43" i="43"/>
  <c r="K43" i="43" s="1"/>
  <c r="I42" i="43"/>
  <c r="K42" i="43" s="1"/>
  <c r="I41" i="43"/>
  <c r="K41" i="43" s="1"/>
  <c r="I40" i="43"/>
  <c r="K40" i="43" s="1"/>
  <c r="I39" i="43"/>
  <c r="K39" i="43" s="1"/>
  <c r="I38" i="43"/>
  <c r="K38" i="43" s="1"/>
  <c r="I37" i="43"/>
  <c r="K37" i="43" s="1"/>
  <c r="I36" i="43"/>
  <c r="K36" i="43" s="1"/>
  <c r="I35" i="43"/>
  <c r="K35" i="43" s="1"/>
  <c r="I34" i="43"/>
  <c r="K34" i="43" s="1"/>
  <c r="I33" i="43"/>
  <c r="K33" i="43" s="1"/>
  <c r="I32" i="43"/>
  <c r="K32" i="43" s="1"/>
  <c r="I31" i="43"/>
  <c r="K31" i="43" s="1"/>
  <c r="I30" i="43"/>
  <c r="K30" i="43" s="1"/>
  <c r="I29" i="43"/>
  <c r="K29" i="43" s="1"/>
  <c r="I28" i="43"/>
  <c r="K28" i="43" s="1"/>
  <c r="I27" i="43"/>
  <c r="K27" i="43" s="1"/>
  <c r="I26" i="43"/>
  <c r="K26" i="43" s="1"/>
  <c r="I25" i="43"/>
  <c r="K25" i="43" s="1"/>
  <c r="I24" i="43"/>
  <c r="K24" i="43" s="1"/>
  <c r="I23" i="43"/>
  <c r="K23" i="43" s="1"/>
  <c r="I22" i="43"/>
  <c r="K22" i="43" s="1"/>
  <c r="I21" i="43"/>
  <c r="K21" i="43" s="1"/>
  <c r="I20" i="43"/>
  <c r="K20" i="43" s="1"/>
  <c r="I19" i="43"/>
  <c r="K19" i="43" s="1"/>
  <c r="I18" i="43"/>
  <c r="K18" i="43" s="1"/>
  <c r="I17" i="43"/>
  <c r="K17" i="43" s="1"/>
  <c r="I16" i="43"/>
  <c r="K16" i="43" s="1"/>
  <c r="I15" i="43"/>
  <c r="K15" i="43" s="1"/>
  <c r="I14" i="43"/>
  <c r="K14" i="43" s="1"/>
  <c r="I13" i="43"/>
  <c r="K13" i="43" s="1"/>
  <c r="I12" i="43"/>
  <c r="K12" i="43" s="1"/>
  <c r="I11" i="43"/>
  <c r="K11" i="43" s="1"/>
  <c r="I10" i="43"/>
  <c r="K10" i="43" s="1"/>
  <c r="I9" i="43"/>
  <c r="K9" i="43" s="1"/>
  <c r="H8" i="43"/>
  <c r="I8" i="43" s="1"/>
  <c r="K8" i="43" s="1"/>
  <c r="I7" i="43"/>
  <c r="K7" i="43"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s="1"/>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H12" i="3" s="1"/>
  <c r="F8" i="3"/>
  <c r="F5" i="3"/>
  <c r="F4" i="3"/>
  <c r="H4" i="3" s="1"/>
  <c r="F3" i="3"/>
  <c r="H3" i="3" s="1"/>
  <c r="F77" i="3"/>
  <c r="H77" i="3" s="1"/>
  <c r="F76" i="3"/>
  <c r="H76" i="3" s="1"/>
  <c r="F75" i="3"/>
  <c r="H75" i="3" s="1"/>
  <c r="F74" i="3"/>
  <c r="H74" i="3" s="1"/>
  <c r="F73" i="3"/>
  <c r="H73" i="3"/>
  <c r="F72" i="3"/>
  <c r="H72" i="3" s="1"/>
  <c r="F71" i="3"/>
  <c r="H71" i="3" s="1"/>
  <c r="F70" i="3"/>
  <c r="H70" i="3" s="1"/>
  <c r="F69" i="3"/>
  <c r="H69" i="3"/>
  <c r="F68" i="3"/>
  <c r="H68" i="3" s="1"/>
  <c r="F67" i="3"/>
  <c r="H67" i="3" s="1"/>
  <c r="F66" i="3"/>
  <c r="H66" i="3" s="1"/>
  <c r="F65" i="3"/>
  <c r="H65" i="3"/>
  <c r="F64" i="3"/>
  <c r="H64" i="3" s="1"/>
  <c r="F63" i="3"/>
  <c r="H63" i="3" s="1"/>
  <c r="F62" i="3"/>
  <c r="H62" i="3" s="1"/>
  <c r="F61" i="3"/>
  <c r="H61" i="3" s="1"/>
  <c r="F60" i="3"/>
  <c r="H60" i="3" s="1"/>
  <c r="F59" i="3"/>
  <c r="H59" i="3" s="1"/>
  <c r="F58" i="3"/>
  <c r="H58" i="3" s="1"/>
  <c r="F57" i="3"/>
  <c r="H57" i="3" s="1"/>
  <c r="F56" i="3"/>
  <c r="H56" i="3" s="1"/>
  <c r="F55" i="3"/>
  <c r="H55" i="3" s="1"/>
  <c r="F54" i="3"/>
  <c r="H54" i="3" s="1"/>
  <c r="F53" i="3"/>
  <c r="H53" i="3" s="1"/>
  <c r="F52" i="3"/>
  <c r="H52" i="3" s="1"/>
  <c r="F51" i="3"/>
  <c r="H51" i="3" s="1"/>
  <c r="F50" i="3"/>
  <c r="H50" i="3" s="1"/>
  <c r="F49" i="3"/>
  <c r="H49" i="3" s="1"/>
  <c r="F48" i="3"/>
  <c r="H48" i="3" s="1"/>
  <c r="F47" i="3"/>
  <c r="H47" i="3" s="1"/>
  <c r="F46" i="3"/>
  <c r="H46" i="3" s="1"/>
  <c r="F45" i="3"/>
  <c r="H45" i="3" s="1"/>
  <c r="F44" i="3"/>
  <c r="H44" i="3" s="1"/>
  <c r="F43" i="3"/>
  <c r="H43" i="3" s="1"/>
  <c r="F42" i="3"/>
  <c r="H42" i="3" s="1"/>
  <c r="F41" i="3"/>
  <c r="H41" i="3" s="1"/>
  <c r="F40" i="3"/>
  <c r="H40" i="3" s="1"/>
  <c r="F39" i="3"/>
  <c r="H39" i="3" s="1"/>
  <c r="F38" i="3"/>
  <c r="H38" i="3" s="1"/>
  <c r="F37" i="3"/>
  <c r="H37" i="3"/>
  <c r="F36" i="3"/>
  <c r="H36" i="3" s="1"/>
  <c r="F35" i="3"/>
  <c r="H35" i="3" s="1"/>
  <c r="F34" i="3"/>
  <c r="H34" i="3" s="1"/>
  <c r="F33" i="3"/>
  <c r="H33" i="3" s="1"/>
  <c r="F32" i="3"/>
  <c r="H32" i="3" s="1"/>
  <c r="F31" i="3"/>
  <c r="H31" i="3" s="1"/>
  <c r="F30" i="3"/>
  <c r="H30" i="3" s="1"/>
  <c r="F29" i="3"/>
  <c r="H29" i="3"/>
  <c r="F28" i="3"/>
  <c r="H28" i="3" s="1"/>
  <c r="F27" i="3"/>
  <c r="H27" i="3" s="1"/>
  <c r="H26" i="3"/>
  <c r="H25" i="3"/>
  <c r="F24" i="3"/>
  <c r="H24" i="3" s="1"/>
  <c r="F23" i="3"/>
  <c r="H23" i="3" s="1"/>
  <c r="F22" i="3"/>
  <c r="H22" i="3"/>
  <c r="F21" i="3"/>
  <c r="H21" i="3" s="1"/>
  <c r="F20" i="3"/>
  <c r="H20" i="3" s="1"/>
  <c r="F19" i="3"/>
  <c r="H19" i="3" s="1"/>
  <c r="H16" i="3"/>
  <c r="F14" i="3"/>
  <c r="H14" i="3" s="1"/>
  <c r="F13" i="3"/>
  <c r="H13" i="3" s="1"/>
  <c r="F11" i="3"/>
  <c r="H11" i="3"/>
  <c r="F10" i="3"/>
  <c r="H10" i="3" s="1"/>
  <c r="F9" i="3"/>
  <c r="H9" i="3" s="1"/>
  <c r="H8" i="3"/>
  <c r="F7" i="3"/>
  <c r="H7" i="3" s="1"/>
  <c r="F6" i="3"/>
  <c r="H6" i="3" s="1"/>
  <c r="H5" i="3"/>
  <c r="F8" i="1"/>
  <c r="H8" i="1" s="1"/>
  <c r="F9" i="1"/>
  <c r="H9" i="1" s="1"/>
  <c r="F10" i="1"/>
  <c r="F11" i="1"/>
  <c r="F12" i="1"/>
  <c r="H12" i="1" s="1"/>
  <c r="F13" i="1"/>
  <c r="H13" i="1" s="1"/>
  <c r="F14" i="1"/>
  <c r="F15" i="1"/>
  <c r="F16" i="1"/>
  <c r="H16" i="1" s="1"/>
  <c r="F17" i="1"/>
  <c r="F18" i="1"/>
  <c r="F19" i="1"/>
  <c r="F20" i="1"/>
  <c r="H20" i="1" s="1"/>
  <c r="F21" i="1"/>
  <c r="H21" i="1" s="1"/>
  <c r="F22" i="1"/>
  <c r="F23" i="1"/>
  <c r="H23" i="1" s="1"/>
  <c r="F24" i="1"/>
  <c r="H24" i="1" s="1"/>
  <c r="F25" i="1"/>
  <c r="H25" i="1" s="1"/>
  <c r="F26" i="1"/>
  <c r="F27" i="1"/>
  <c r="F28" i="1"/>
  <c r="H28" i="1" s="1"/>
  <c r="F29" i="1"/>
  <c r="H29" i="1" s="1"/>
  <c r="F30" i="1"/>
  <c r="F31" i="1"/>
  <c r="F32" i="1"/>
  <c r="H32" i="1" s="1"/>
  <c r="F33" i="1"/>
  <c r="F34" i="1"/>
  <c r="F35" i="1"/>
  <c r="F36" i="1"/>
  <c r="H36" i="1" s="1"/>
  <c r="F37" i="1"/>
  <c r="H37" i="1" s="1"/>
  <c r="F38" i="1"/>
  <c r="F39" i="1"/>
  <c r="H39" i="1" s="1"/>
  <c r="F40" i="1"/>
  <c r="H40" i="1" s="1"/>
  <c r="F41" i="1"/>
  <c r="H41" i="1" s="1"/>
  <c r="F42" i="1"/>
  <c r="F43" i="1"/>
  <c r="F44" i="1"/>
  <c r="H44" i="1" s="1"/>
  <c r="F45" i="1"/>
  <c r="H45" i="1" s="1"/>
  <c r="F46" i="1"/>
  <c r="F47" i="1"/>
  <c r="F48" i="1"/>
  <c r="H48" i="1" s="1"/>
  <c r="F49" i="1"/>
  <c r="F50" i="1"/>
  <c r="F51" i="1"/>
  <c r="F52" i="1"/>
  <c r="H52" i="1" s="1"/>
  <c r="F53" i="1"/>
  <c r="H53" i="1" s="1"/>
  <c r="F54" i="1"/>
  <c r="F55" i="1"/>
  <c r="H55" i="1" s="1"/>
  <c r="F56" i="1"/>
  <c r="H56" i="1" s="1"/>
  <c r="F57" i="1"/>
  <c r="H57" i="1" s="1"/>
  <c r="F58" i="1"/>
  <c r="F59" i="1"/>
  <c r="F60" i="1"/>
  <c r="H60" i="1" s="1"/>
  <c r="F61" i="1"/>
  <c r="H61" i="1" s="1"/>
  <c r="F62" i="1"/>
  <c r="F63" i="1"/>
  <c r="F64" i="1"/>
  <c r="H64" i="1" s="1"/>
  <c r="F65" i="1"/>
  <c r="F66" i="1"/>
  <c r="F67" i="1"/>
  <c r="F68" i="1"/>
  <c r="H68" i="1" s="1"/>
  <c r="F69" i="1"/>
  <c r="H69" i="1" s="1"/>
  <c r="F70" i="1"/>
  <c r="F71" i="1"/>
  <c r="H71" i="1" s="1"/>
  <c r="F72" i="1"/>
  <c r="H72" i="1" s="1"/>
  <c r="F73" i="1"/>
  <c r="H73" i="1" s="1"/>
  <c r="F74" i="1"/>
  <c r="F4" i="1"/>
  <c r="F5" i="1"/>
  <c r="H5" i="1" s="1"/>
  <c r="F6" i="1"/>
  <c r="H6" i="1" s="1"/>
  <c r="F7" i="1"/>
  <c r="H7" i="1" s="1"/>
  <c r="H10" i="1"/>
  <c r="H11" i="1"/>
  <c r="H14" i="1"/>
  <c r="H15" i="1"/>
  <c r="H17" i="1"/>
  <c r="H18" i="1"/>
  <c r="H19" i="1"/>
  <c r="H22" i="1"/>
  <c r="H26" i="1"/>
  <c r="H27" i="1"/>
  <c r="H30" i="1"/>
  <c r="H31" i="1"/>
  <c r="H33" i="1"/>
  <c r="H34" i="1"/>
  <c r="H35" i="1"/>
  <c r="H38" i="1"/>
  <c r="H42" i="1"/>
  <c r="H43" i="1"/>
  <c r="H46" i="1"/>
  <c r="H47" i="1"/>
  <c r="H49" i="1"/>
  <c r="H50" i="1"/>
  <c r="H51" i="1"/>
  <c r="H54" i="1"/>
  <c r="H58" i="1"/>
  <c r="H59" i="1"/>
  <c r="H62" i="1"/>
  <c r="H63" i="1"/>
  <c r="H65" i="1"/>
  <c r="H66" i="1"/>
  <c r="H67" i="1"/>
  <c r="H70" i="1"/>
  <c r="H74" i="1"/>
  <c r="H4" i="1"/>
  <c r="F3" i="1"/>
  <c r="H3" i="1" s="1"/>
</calcChain>
</file>

<file path=xl/sharedStrings.xml><?xml version="1.0" encoding="utf-8"?>
<sst xmlns="http://schemas.openxmlformats.org/spreadsheetml/2006/main" count="1440" uniqueCount="571">
  <si>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</si>
  <si>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</si>
  <si>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</si>
  <si>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</si>
  <si>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</si>
  <si>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</si>
  <si>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</si>
  <si>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</si>
  <si>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</si>
  <si>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</si>
  <si>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</si>
  <si>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</si>
  <si>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</si>
  <si>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</si>
  <si>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</si>
  <si>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</si>
  <si>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</si>
  <si>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</si>
  <si>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</si>
  <si>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</si>
  <si>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</si>
  <si>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</si>
  <si>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</si>
  <si>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</si>
  <si>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</si>
  <si>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</si>
  <si>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</si>
  <si>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</si>
  <si>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</si>
  <si>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</si>
  <si>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</si>
  <si>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</si>
  <si>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</si>
  <si>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</si>
  <si>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</si>
  <si>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</si>
  <si>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</si>
  <si>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</si>
  <si>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</si>
  <si>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</si>
  <si>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</si>
  <si>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</si>
  <si>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</si>
  <si>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</si>
  <si>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</si>
  <si>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</si>
  <si>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</si>
  <si>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</si>
  <si>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</si>
  <si>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</si>
  <si>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</si>
  <si>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</si>
  <si>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</si>
  <si>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</si>
  <si>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</si>
  <si>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</si>
  <si>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</si>
  <si>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</si>
  <si>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</si>
  <si>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</si>
  <si>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</si>
  <si>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</si>
  <si>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</si>
  <si>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</si>
  <si>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</si>
  <si>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</si>
  <si>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</si>
  <si>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</si>
  <si>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</si>
  <si>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</si>
  <si>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</si>
  <si>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</si>
  <si>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</si>
  <si>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</si>
  <si>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</si>
  <si>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</si>
  <si>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</si>
  <si>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</si>
  <si>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</si>
  <si>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</si>
  <si>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</si>
  <si>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</si>
  <si>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</si>
  <si>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</si>
  <si>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</si>
  <si>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</si>
  <si>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</si>
  <si>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</si>
  <si>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</si>
  <si>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</si>
  <si>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</si>
  <si>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</si>
  <si>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</si>
  <si>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</si>
  <si>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</si>
  <si>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</si>
  <si>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</si>
  <si>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</si>
  <si>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</si>
  <si>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</si>
  <si>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</si>
  <si>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</si>
  <si>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</si>
  <si>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</si>
  <si>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</si>
  <si>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</si>
  <si>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</si>
  <si>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</si>
  <si>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</si>
  <si>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</si>
  <si>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</si>
  <si>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</si>
  <si>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</si>
  <si>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</si>
  <si>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</si>
  <si>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</si>
  <si>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</si>
  <si>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</si>
  <si>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</si>
  <si>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</si>
  <si>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</si>
  <si>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</si>
  <si>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</si>
  <si>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</si>
  <si>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</si>
  <si>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</si>
  <si>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</si>
  <si>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</si>
  <si>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</si>
  <si>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</si>
  <si>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</si>
  <si>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</si>
  <si>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</si>
  <si>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</si>
  <si>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</si>
  <si>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</si>
  <si>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</si>
  <si>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</si>
  <si>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</si>
  <si>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</si>
  <si>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</si>
  <si>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</si>
  <si>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</si>
  <si>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</si>
  <si>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</si>
  <si>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</si>
  <si>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</si>
  <si>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</si>
  <si>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</si>
  <si>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</si>
  <si>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</si>
  <si>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</si>
  <si>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</si>
  <si>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</si>
  <si>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</si>
  <si>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</si>
  <si>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</si>
  <si>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</si>
  <si>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</si>
  <si>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</si>
  <si>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</si>
  <si>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</si>
  <si>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</si>
  <si>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</si>
  <si>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</si>
  <si>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</si>
  <si>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</si>
  <si>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</si>
  <si>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</si>
  <si>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</si>
  <si>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</si>
  <si>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</si>
  <si>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</si>
  <si>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</si>
  <si>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</si>
  <si>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</si>
  <si>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</si>
  <si>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</si>
  <si>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</si>
  <si>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</si>
  <si>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</si>
  <si>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</si>
  <si>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</si>
  <si>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</si>
  <si>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</si>
  <si>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</si>
  <si>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</si>
  <si>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</si>
  <si>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</si>
  <si>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</si>
  <si>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</si>
  <si>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</si>
  <si>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</si>
  <si>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</si>
  <si>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</si>
  <si>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</si>
  <si>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</si>
  <si>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</si>
  <si>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</si>
  <si>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</si>
  <si>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</si>
  <si>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</si>
  <si>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</si>
  <si>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</si>
  <si>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</si>
  <si>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</si>
  <si>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</si>
  <si>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   </t>
  </si>
  <si>
    <t xml:space="preserve">VIATICOS  </t>
  </si>
  <si>
    <t xml:space="preserve">GASTOS DE CAMINO </t>
  </si>
  <si>
    <t>Alma Berenice</t>
  </si>
  <si>
    <t>Bustamante</t>
  </si>
  <si>
    <t>Alvarez</t>
  </si>
  <si>
    <t>Jefe de Proyecto</t>
  </si>
  <si>
    <t>Gilda Vianey</t>
  </si>
  <si>
    <t>Gutierrez</t>
  </si>
  <si>
    <t>Nieblas</t>
  </si>
  <si>
    <t>Francisco Carlos</t>
  </si>
  <si>
    <t>Silva</t>
  </si>
  <si>
    <t>Toledo</t>
  </si>
  <si>
    <t>Director General</t>
  </si>
  <si>
    <t>Coordinador Ejecutivo</t>
  </si>
  <si>
    <t>Periodo comprendido: NOVIEMBRE 2019</t>
  </si>
  <si>
    <t>Fecha de Actualización:  NOVIEMBRE 2019</t>
  </si>
  <si>
    <t xml:space="preserve"> Dirección General</t>
  </si>
  <si>
    <t>Acude a realizar proceso de evaluación EC0217 con fines de Certificación a Personal ITSON Guaymas, Sonora.</t>
  </si>
  <si>
    <t>Asistir a la Reunión Nacional de Trabajo y Estrategia de Capacitación CONALEP en la Cd. de Querétaro, Querétaro.</t>
  </si>
  <si>
    <t>Acude a la conferencia magistral impartida por el Boxeador Julio César Chavez, prevención de adicciones en Hotel Marina Terra en San Calos Sonora.</t>
  </si>
  <si>
    <t>Acude a rueda de prensa del alumno Saúl Alejandro Torres Valenzuela, Ganador en el premio nacional de ensayo 2019. Rueda de prensa en la cd. de Navojoa, Sonora.</t>
  </si>
  <si>
    <t xml:space="preserve">María Silvia </t>
  </si>
  <si>
    <t>Gastelum</t>
  </si>
  <si>
    <t>Ramírez</t>
  </si>
  <si>
    <t>Director de área</t>
  </si>
  <si>
    <t>Carlos Alberto</t>
  </si>
  <si>
    <t xml:space="preserve">Xibillé </t>
  </si>
  <si>
    <t>Visita a la Auditora Superior de la Federación en la Cd. de México</t>
  </si>
  <si>
    <t>Plaza</t>
  </si>
  <si>
    <t>Ruíz</t>
  </si>
  <si>
    <t>Supervisor de Mantenimiento</t>
  </si>
  <si>
    <t>Trasladar al Profr. Heleodoro Pacheco Vásquez al Plantel Conalep Guaymas y Huatabampo</t>
  </si>
  <si>
    <t>Jesús Enrique</t>
  </si>
  <si>
    <t>Gallego</t>
  </si>
  <si>
    <t>Avechuco</t>
  </si>
  <si>
    <t>Subcoordinador Administrativo</t>
  </si>
  <si>
    <t>Acudir a la Cd. de México, Seguros Afirme para ver el tema relacionado con el pago de defunciones</t>
  </si>
  <si>
    <t>Heleodoro</t>
  </si>
  <si>
    <t>Pacheco</t>
  </si>
  <si>
    <t>Vásquez</t>
  </si>
  <si>
    <t>Acudirá a planteles Huaymas y Huatabampoa presentar a los encargados del mismo</t>
  </si>
  <si>
    <t xml:space="preserve">Norma </t>
  </si>
  <si>
    <t>Lara</t>
  </si>
  <si>
    <t>López</t>
  </si>
  <si>
    <t xml:space="preserve">Leopoldo </t>
  </si>
  <si>
    <t>Ruiz</t>
  </si>
  <si>
    <t>Apoyo para construccion de cerca perimetral para control de acceso en el plantel Conalep Magdalena</t>
  </si>
  <si>
    <t>Acudir a planteles: Guaymas, Obregon, Navojoa y Huatabampo a entrega de mobiliario</t>
  </si>
  <si>
    <t>Ericka Karina</t>
  </si>
  <si>
    <t>Leyva</t>
  </si>
  <si>
    <t>Torres</t>
  </si>
  <si>
    <t>Asistencia a firma de convenio en el Plantel Guaymas con Sentit Nobis, S.C.</t>
  </si>
  <si>
    <t xml:space="preserve">Rene </t>
  </si>
  <si>
    <t>Santacruz</t>
  </si>
  <si>
    <t>Luna</t>
  </si>
  <si>
    <t>Auxiliar de Servicios Generales</t>
  </si>
  <si>
    <t>Trasladar a personal de Vinculacion a Conalep Guaymas</t>
  </si>
  <si>
    <t>Asistir al municipio de San Luis Rio Colorado, a fin de llevar acabo reunion con estudiantes del 5to semestre de todas las carreras, para reforzar las estrategias de matematicas de lenguaje y de comunicacion.</t>
  </si>
  <si>
    <t>Trasladar a personal de Vinculacion a Conalep Navojoa</t>
  </si>
  <si>
    <t>Francisco Manuel</t>
  </si>
  <si>
    <t>Martinez</t>
  </si>
  <si>
    <t>Lopez</t>
  </si>
  <si>
    <t>Asistir al plantel Conalep Gauymas, para checar instalacion de archivo y comentar sobre la Ley Archivistica.</t>
  </si>
  <si>
    <t>Armando</t>
  </si>
  <si>
    <t>Quintero</t>
  </si>
  <si>
    <t>Nogales</t>
  </si>
  <si>
    <t>Docente</t>
  </si>
  <si>
    <t>Reunion con el objetivo de compartir la convocatoria sobre el proximo concurso de ingles.</t>
  </si>
  <si>
    <t>Caborca</t>
  </si>
  <si>
    <t>Agua Prieta</t>
  </si>
  <si>
    <t>Alejandro</t>
  </si>
  <si>
    <t>Laureano</t>
  </si>
  <si>
    <t>Herrera</t>
  </si>
  <si>
    <t>Se le cita en la Cd. De Hermosillo, Sonora el dia 25 de noviembre para participar en reunion de Docentes de Ingles de Conalep Sonora.</t>
  </si>
  <si>
    <t xml:space="preserve">Reginaldo </t>
  </si>
  <si>
    <t>Moran</t>
  </si>
  <si>
    <t>Salas</t>
  </si>
  <si>
    <t>Asistira a la Cd de Hermosillo para de ahí trasladarse a la Cd. De México para recibir la presea Bernardo Quintana Arrioja 2019 a realizarse el día 28 de noviembre.</t>
  </si>
  <si>
    <t xml:space="preserve">Luis </t>
  </si>
  <si>
    <t xml:space="preserve">Magallon </t>
  </si>
  <si>
    <t>Hermosillo II</t>
  </si>
  <si>
    <t>Auxilar Administrativo</t>
  </si>
  <si>
    <t>Apoyar en el traslador del Director General al Municipio de San Luis Rio Colorado</t>
  </si>
  <si>
    <t>Obregón</t>
  </si>
  <si>
    <t>Martha Teresa</t>
  </si>
  <si>
    <t xml:space="preserve">Perez </t>
  </si>
  <si>
    <t>Cazares</t>
  </si>
  <si>
    <t>Encargada de Plantel</t>
  </si>
  <si>
    <t>Reunión de trabajo para exponer trabajos de rehabilitación de áreas en Plantel Obregón en Dirección General en la Cd de Hermosillo, Sonora</t>
  </si>
  <si>
    <t>Jorge Luis</t>
  </si>
  <si>
    <t>Cardoza</t>
  </si>
  <si>
    <t>Meza</t>
  </si>
  <si>
    <t>San Luis Rio Colorado</t>
  </si>
  <si>
    <t>Secretario C</t>
  </si>
  <si>
    <t>Acudir a la Cd de Hermosillo, Sonora el día 28 de noviembre a oficinas de Dirección General (reunión con jurídico)</t>
  </si>
  <si>
    <t>Jesús Gilberto</t>
  </si>
  <si>
    <t>Marquez</t>
  </si>
  <si>
    <t>Gomez</t>
  </si>
  <si>
    <t>Navojoa</t>
  </si>
  <si>
    <t>Participar como evaluador del programa Aca Prepa Sonora en CBTIS 207 y CBTIS 129</t>
  </si>
  <si>
    <t>Jesús Armando</t>
  </si>
  <si>
    <t xml:space="preserve">López </t>
  </si>
  <si>
    <t>Huatabampo</t>
  </si>
  <si>
    <t>Comisionado como encargado de Dirección de Plantel Conalep Huatabampo</t>
  </si>
  <si>
    <t>Roberto</t>
  </si>
  <si>
    <t>Hernández</t>
  </si>
  <si>
    <t>Madrigal</t>
  </si>
  <si>
    <t>Auxiliar de Seguridad</t>
  </si>
  <si>
    <t>Reunión en Dirección General con titular del área jurídica en Hermosillo, Sonora.</t>
  </si>
  <si>
    <t>Alfredo Rabel</t>
  </si>
  <si>
    <t>Larreta</t>
  </si>
  <si>
    <t>Castañeda</t>
  </si>
  <si>
    <t>Director de Plantel</t>
  </si>
  <si>
    <t>Trasladarse a la Cd. De Cananea, Sonora a las instalaciones que ocupa Conalep Nogales, extención Cananea el día Jueves 27 de noviembre 2019, para realizar labores de supervición como Director de Plantel en todo lo concerniente a dicha etención.</t>
  </si>
  <si>
    <t>Oscar Genaro</t>
  </si>
  <si>
    <t>Valenzuela</t>
  </si>
  <si>
    <t>Subjefe Técnico Especialista</t>
  </si>
  <si>
    <t>Acudir a la Cd de Hermosillo, Sonora el día 22 de noviembre a oficinas de Dirección General a presentación de trabajo de orientación educativa.</t>
  </si>
  <si>
    <t xml:space="preserve">Asistir a la presentación de la carrera PTB en Pilotaje de Drones en la sala de juntas de  Dirección General </t>
  </si>
  <si>
    <t>Francisco Alberto</t>
  </si>
  <si>
    <t>Mendoza</t>
  </si>
  <si>
    <t>Otero</t>
  </si>
  <si>
    <t>Magdalena</t>
  </si>
  <si>
    <t>Comisionado a la Cd de Hermosillo Sonora a una visita escolara a las instalaciones de la empresa "Seguros Qualitas" el día 22 de noviembre, acompañado por los alumnos de V semestre de la carrera de contabilidad.</t>
  </si>
  <si>
    <t>Fernanda</t>
  </si>
  <si>
    <t>Villalobos</t>
  </si>
  <si>
    <t>Robles</t>
  </si>
  <si>
    <t>Trasladarse a la Cd de Cananea Sonora a las instalaciones que ocupa Conalep Nogales extensión Cananea los días miercoles 20 y jueves 21 de noviembre 2019, para supervisar todo lo concerniente al área de informatica.</t>
  </si>
  <si>
    <t>Carlos Hernan</t>
  </si>
  <si>
    <t>Ortiz</t>
  </si>
  <si>
    <t>Flores</t>
  </si>
  <si>
    <t>Nacozari</t>
  </si>
  <si>
    <t>Comisionado para asistir a la plática de servidores públicos estatales de la región sierra alta que se llevará acabo en la Cd de Agua Prieta Sonora el día 15 de noviembre del año en curso en instalaciones en el Auditorio del Instituto Técnologico de Agua Prieta que se ubica en carretera a Janos y Ave Tecnologico s/n col. progreso a las 11:00 am.</t>
  </si>
  <si>
    <t>Karla Marcela</t>
  </si>
  <si>
    <t>Córdova</t>
  </si>
  <si>
    <t>Andrade</t>
  </si>
  <si>
    <t>Juan Ariel</t>
  </si>
  <si>
    <t>Enríquez</t>
  </si>
  <si>
    <t>Visita a empresas CG Automatización en la Cd de Hermosillo, Sonora Acompañando a 35 alumnos de la carrera de electromecanica.</t>
  </si>
  <si>
    <t>Reunión en Dirección General con el área académica, seguimiento al segundo corte de calificaciones y proyección de matrícula 2.1920</t>
  </si>
  <si>
    <t>Zarina</t>
  </si>
  <si>
    <t>Sepulveda</t>
  </si>
  <si>
    <t>Comisionado a la Cd de Hermosillo Sonora a un curso de capacitación de Verificación de Seguridad e Higiene en los centros de trabajo, los días 21 y 22 de noviembre en las instalaciones del Hotel San Sebastian.</t>
  </si>
  <si>
    <t>María Olivia</t>
  </si>
  <si>
    <t>Aguirre</t>
  </si>
  <si>
    <t>Rendón</t>
  </si>
  <si>
    <t>Héctor Antonio</t>
  </si>
  <si>
    <t>Urrea</t>
  </si>
  <si>
    <t>Francisco Javier</t>
  </si>
  <si>
    <t xml:space="preserve">Castro </t>
  </si>
  <si>
    <t>Arreguin</t>
  </si>
  <si>
    <t>Bertha Alicia</t>
  </si>
  <si>
    <t>Valdez</t>
  </si>
  <si>
    <t>Navarro</t>
  </si>
  <si>
    <t xml:space="preserve">Se le comisiona para participar en un curso de capacitación denominado Verificación de Seguridad e Higiene en los centros de trabajo los días 21 y 22 de noviembre 2019. </t>
  </si>
  <si>
    <t>Alvaro</t>
  </si>
  <si>
    <t>Clemente</t>
  </si>
  <si>
    <t>De Jesús</t>
  </si>
  <si>
    <t xml:space="preserve">Jorge </t>
  </si>
  <si>
    <t>Guerrero</t>
  </si>
  <si>
    <t>Mendez</t>
  </si>
  <si>
    <t>Renato Cuautémoc</t>
  </si>
  <si>
    <t xml:space="preserve">García </t>
  </si>
  <si>
    <t>Reyes David</t>
  </si>
  <si>
    <t>Vasquez</t>
  </si>
  <si>
    <t>Chavez</t>
  </si>
  <si>
    <t>Comisionado para asistir a curso de capacitación Verificación de las condiciones de seguridad e higiene en los centros de trabajo que tendrá lugar en las instalaciones del Hotel San Sebastian en Hermosillo, Sonora los días 21 y 22 de noviembre 2019</t>
  </si>
  <si>
    <t>Arnoldo Guadalupe</t>
  </si>
  <si>
    <t>Martínez</t>
  </si>
  <si>
    <t>Asistente de Servicios Básicos</t>
  </si>
  <si>
    <t>María Lorena</t>
  </si>
  <si>
    <t>Othón</t>
  </si>
  <si>
    <t>Bonicichi</t>
  </si>
  <si>
    <t>Se le cita en la Cd de Hermosillo, Sonora el día 27 de noviembre con motivo de la convocatoria " Servidor Público Integro 2019"</t>
  </si>
  <si>
    <t>Andres Alfredo</t>
  </si>
  <si>
    <t>Bañez</t>
  </si>
  <si>
    <t>Chollet</t>
  </si>
  <si>
    <t>Acudir a la Cd de Hermosillo Sonora los días 26,27, 28 de noviembre a oficinas de Dirección General (varias reuniones y a evento del día internacional contra la corrupción).</t>
  </si>
  <si>
    <t>Alfonso</t>
  </si>
  <si>
    <t>Cervantes</t>
  </si>
  <si>
    <t>Vidal Valente</t>
  </si>
  <si>
    <t>Cid</t>
  </si>
  <si>
    <t>Manríquez</t>
  </si>
  <si>
    <t>Agripina</t>
  </si>
  <si>
    <t>Gonzalez</t>
  </si>
  <si>
    <t>Romero</t>
  </si>
  <si>
    <t>Asistir al curso de capacitación Verificación de las condiciones de seguridad e higiene en los centros de trabajo, que tendrá lugar los días 21 y 22 de noviembre de 2019 a las 09:00 hrs en las instalaciones del Hotel San Sebastian en Hermosillo, Sonora</t>
  </si>
  <si>
    <t>Guaymas</t>
  </si>
  <si>
    <t>Karina Edith</t>
  </si>
  <si>
    <t>Ontiveros</t>
  </si>
  <si>
    <t>Asistir a curso de formación de liderazgo y gestión directiva en la Cd. De Hermosillo, Sonora.</t>
  </si>
  <si>
    <t>Irma Guadalupe</t>
  </si>
  <si>
    <t>Higuera</t>
  </si>
  <si>
    <t>Tellez</t>
  </si>
  <si>
    <t>Segundo curso de formación para el desarrollo de liderazgo y gestión directiva, convocado por la sunsecretaría de educación media superior en la Cd de Hermosillo, Sonora</t>
  </si>
  <si>
    <t>Cecilia del Carmen</t>
  </si>
  <si>
    <t>Camacho</t>
  </si>
  <si>
    <t>Sandoval</t>
  </si>
  <si>
    <t>Empalme</t>
  </si>
  <si>
    <t xml:space="preserve">Danya Edlin </t>
  </si>
  <si>
    <t>Hassard</t>
  </si>
  <si>
    <t>Rodriguez</t>
  </si>
  <si>
    <t>Participar en el cusrso para formación de liderazgo y gestión directiva, convocado por la subsecretaria de educación media superior a llevarse a cabo en modalidad mixta con horas presenciales y en línea del 26 de octubre al 30 de noviembre de 2019, siendo esta ocasion el día 09 de nov de 2019 en la Cd. de Magdalena Sonora</t>
  </si>
  <si>
    <t xml:space="preserve">Victor </t>
  </si>
  <si>
    <t>Zamora</t>
  </si>
  <si>
    <t>Asistir a la Cd. De Magdalena de Kino., Sonora a Formación para el desarrollo de liderazgo y gestión directiva.</t>
  </si>
  <si>
    <t>José Jesús</t>
  </si>
  <si>
    <t>Ortega</t>
  </si>
  <si>
    <t>Piña</t>
  </si>
  <si>
    <t>Diaz</t>
  </si>
  <si>
    <t>Eva Dinorah</t>
  </si>
  <si>
    <t xml:space="preserve">Calderon </t>
  </si>
  <si>
    <t>Se le comisiona para participar en el curso de Formación paral el Desarrollo y Gestion Directiva a realizarse en la Cd. De Magdalena de Kino el día 09 de noviembre de 2019</t>
  </si>
  <si>
    <t>Oscar Francisco</t>
  </si>
  <si>
    <t>Ochoa</t>
  </si>
  <si>
    <t>Carranza</t>
  </si>
  <si>
    <t>Acudir a la Cd de Magdalena, Sonora el día 09 de noviembre 2019, a curso de Formación para el Desarrollo de Liderazgo y Gestión Directiva</t>
  </si>
  <si>
    <t>Luis Edmundo</t>
  </si>
  <si>
    <t>Pino</t>
  </si>
  <si>
    <t>Cordova</t>
  </si>
  <si>
    <t>Comisionador para asistir al curso de capacitación  "verificación de las condiciones de seguridad e higiene en los centros de trabajo" que tendrá lugar en las instalaciones del Hotel San Sebastian en Hermosillo, Sonora</t>
  </si>
  <si>
    <t xml:space="preserve">Hassard </t>
  </si>
  <si>
    <t>Aldredo Rabel</t>
  </si>
  <si>
    <t>J.Loreto</t>
  </si>
  <si>
    <t>Rangel</t>
  </si>
  <si>
    <t>Director de plantel</t>
  </si>
  <si>
    <t>Asistir al curso de Magdalena de Kino a Curso de Formación para el Desarrollo de Liderazgo y Gestión Directiva.</t>
  </si>
  <si>
    <t>Coordinador</t>
  </si>
  <si>
    <t>Acudir a la Cd de Magdalena, Sonora el día 23 de noviembre 2019, a curso de Formación para el Desarrollo de Liderazgo y Gestión Directiva</t>
  </si>
  <si>
    <t>Asistir al Curso de Formación para el Desarrollo de Liderazgo y Gestion Directiva en la Cd. De Hermosillo, Sonora.</t>
  </si>
  <si>
    <t>Cuarto Modulo de Curso de Formación para el Desarrrollo de Liderazgo y Gestion Directiva, convocado por la subsecretaria de educación media superior en la Cd de Hermosillo, Sonora.</t>
  </si>
  <si>
    <t>Acudir a la Cd de Magdalena Sonora el dia 30 de noviembre a curso de formación para el desarrollo de liderazgo y gestión directiva</t>
  </si>
  <si>
    <t>Participar en el cusrso para formación de liderazgo y gestión directiva, convocado por la subsecretaria de educación media superior a llevarse a cabo en modalidad mixta con horas presenciales y en línea del 26 de octubre al 30 de noviembre de 2019, siendo esta ocasión el dia 30 de noviembre en la Cd. de Magdalena, Sonora.</t>
  </si>
  <si>
    <t>Se le comisiona para dar continuidad al Curso de Formación para el Desarrollo de Liderazgo y Gestión Directiva, a realizarse en la Cd. De Magdalena de Kino el 30 de noviembre de 2019.</t>
  </si>
  <si>
    <t>Curso de Formación para el Desarrollo de Liderazgo y Gestión Directiva</t>
  </si>
  <si>
    <t>Curso de Formación para el Desarrollo de Liderazgo y Gestión Directiva, convocado por la subsecretaria de edución media superior en la Cd de Hermosillo, Sonora</t>
  </si>
  <si>
    <t>Lizeth Angelica</t>
  </si>
  <si>
    <t xml:space="preserve">Vanegas </t>
  </si>
  <si>
    <t>Osorio</t>
  </si>
  <si>
    <t>Capacitación "Verificacion de las Condiciones de Seguridad e Higiene en los Centros de Trabajo" en Hermosillo, Sonora</t>
  </si>
  <si>
    <t>Ricardo Arnulfo</t>
  </si>
  <si>
    <t>Yeomans</t>
  </si>
  <si>
    <t>Orozco</t>
  </si>
  <si>
    <t>Encargado de Direccion</t>
  </si>
  <si>
    <t>Manuel Rodolfo</t>
  </si>
  <si>
    <t>Edgar Edmundo</t>
  </si>
  <si>
    <t>Garcia</t>
  </si>
  <si>
    <t>Acuña</t>
  </si>
  <si>
    <t>Acudir a la Cd de Hermosillo, Sonora los dias 21 y 22 de noviembre del 2019. a Curso de Capacitación de Seguridad e Hiiene</t>
  </si>
  <si>
    <t>Marco Antonio</t>
  </si>
  <si>
    <t>Camarena</t>
  </si>
  <si>
    <t>Acudir a la Cd. De Hermosillo, Sonora 21 y 22 de noviembre a Curso de Capacitación de Seguridad e Higiene.</t>
  </si>
  <si>
    <t>Jesús Antonio</t>
  </si>
  <si>
    <t>Palomares</t>
  </si>
  <si>
    <t>Cortez</t>
  </si>
  <si>
    <t xml:space="preserve">José Manuel </t>
  </si>
  <si>
    <t>Urraga</t>
  </si>
  <si>
    <t>Millanes</t>
  </si>
  <si>
    <t>Julia Berenice</t>
  </si>
  <si>
    <t xml:space="preserve">Brenda Patricia </t>
  </si>
  <si>
    <t>Hector tadeo</t>
  </si>
  <si>
    <t xml:space="preserve">Portillo </t>
  </si>
  <si>
    <t>Asistir a la Cd de Hermosillo Sonora a reunión con docentes de ingles</t>
  </si>
  <si>
    <t>Comisionado a la Cd de Hermosillo, Sonora a relacionada con el proximo concurso en el área de ingles, el dia 25 de noviembre de 2019, en las instalaciones de Dirección General de Conalep Sonora.</t>
  </si>
  <si>
    <t>Nora Patricia</t>
  </si>
  <si>
    <t>Sitten</t>
  </si>
  <si>
    <t>Ayala</t>
  </si>
  <si>
    <t>Comisionada para participar en una reunion para el proximo lunes 25 de noviembre del 2019, a las 11:00 hrs en la sala de juntas de la Direccion General en la Cd de Hermosillo, Sonora.</t>
  </si>
  <si>
    <t>Carlos Armando</t>
  </si>
  <si>
    <t>Asistir a reunion con docentes para tratar temas inherentes a concurso en el area de ingles.</t>
  </si>
  <si>
    <t>Alejandrina</t>
  </si>
  <si>
    <t>Siraitare</t>
  </si>
  <si>
    <t>Se le comisiona para asistir a reunion en el area de ingles el proximo 25 de noviembre de 2019 a las 11:00 hrs en sala de juntas de la Dir Gral de Conalep Sonora en Hermosillo.</t>
  </si>
  <si>
    <t>Ruben Alfonso</t>
  </si>
  <si>
    <t>Acudir a la Cd de Hermosillo, Sonora el dia 25 de noviembre a oficinas de la Dir. General platicas de Ingles</t>
  </si>
  <si>
    <t>Miriam Patricia</t>
  </si>
  <si>
    <t>Acosta</t>
  </si>
  <si>
    <t>Cananea</t>
  </si>
  <si>
    <t>Zeida Selene</t>
  </si>
  <si>
    <t xml:space="preserve">Priscila </t>
  </si>
  <si>
    <t>Durazo</t>
  </si>
  <si>
    <t>Othon</t>
  </si>
  <si>
    <t>Comisionada para asistir a la IV jornada estatal de evaluacion y planeacion de programas y acciones estrategicas que se realizara los dias 14 y 15 de noviembre del año en curso en los salones I y II del Hotel San Sebastian en la Cd. De Hermosillo, Sonora.</t>
  </si>
  <si>
    <t>Comisionada para asistir a la jornada estatal de evaluacion y planeacion de programas y acciones estrategicas en la Cd de  Hermosillo, Sonora.</t>
  </si>
  <si>
    <t>Danes David</t>
  </si>
  <si>
    <t>Reyes</t>
  </si>
  <si>
    <t>Arturo Ivan</t>
  </si>
  <si>
    <t>Arredondo</t>
  </si>
  <si>
    <t>Villegas</t>
  </si>
  <si>
    <t>Reunion de Directores IV jornada estatal de evaluacion y planeacion de programas y acciones estrategicas, a celebrarse en la Cd de Hermosillo, Sonora los dias 14 y 15 de noviembre de 2019</t>
  </si>
  <si>
    <t xml:space="preserve"> IV jornada estatal de evaluacion y planeacion de programas y acciones estrategicas en la Cd de Hermosillo, Sonora.</t>
  </si>
  <si>
    <t>Encargado de plantel</t>
  </si>
  <si>
    <t>Pedro</t>
  </si>
  <si>
    <t xml:space="preserve">Jose Rolando </t>
  </si>
  <si>
    <t>Figueroa</t>
  </si>
  <si>
    <t>Se le comisiona a la Cd de Hermosillo Sonora a las instalaciones de Dir. Gral de Conalep Sonora a reunion de trabajo en relacion a la elaboracion de estructuras academicas.</t>
  </si>
  <si>
    <t xml:space="preserve">Alejandro </t>
  </si>
  <si>
    <t>Reunion de trabajo actividades del proceso de elaboracion de estructuras academicas 2019-2020 en Hermosillo, Sonora</t>
  </si>
  <si>
    <t>Reunion de trabajo en la sala de juntas de Dir Gral en la Cd de Hermosillo, Sonora. (Elaboracion de estructuras)</t>
  </si>
  <si>
    <t>Jorge Rene</t>
  </si>
  <si>
    <t>Aquino</t>
  </si>
  <si>
    <t>Fong</t>
  </si>
  <si>
    <t>Alejandra</t>
  </si>
  <si>
    <t>Denver Arturo</t>
  </si>
  <si>
    <t>Terminel</t>
  </si>
  <si>
    <t>Angelita</t>
  </si>
  <si>
    <t>Reunion para iniciar con las actividades de elaboracion de estructuras academicas 2019-2020</t>
  </si>
  <si>
    <t xml:space="preserve">Jesus Alfredo </t>
  </si>
  <si>
    <t>Contreras</t>
  </si>
  <si>
    <t>Se le cita a la Cd de Hermosillo, Sonora el dia 6 de noviembre, para dar inicio a las actividades del proceso de elaboracion de estructuras academicas 2019-2020</t>
  </si>
  <si>
    <t>Dianey Guadalupe</t>
  </si>
  <si>
    <t>Corral</t>
  </si>
  <si>
    <t>Asistir a la Cd de Hermosillo Sonora al proceso de elaboracion de estructuras academicas 2019-2020</t>
  </si>
  <si>
    <t>Ericka Maria</t>
  </si>
  <si>
    <t>Murrieta</t>
  </si>
  <si>
    <t>Molina</t>
  </si>
  <si>
    <t>Reunion de trabajo a efectos de dar inicio con las actividades del proceso de elaboracion de estructuras academicas 2019-2020.2 a llevarse a cabo en la sala de juntas de la Direccion General de Conalep Sonora el dia miercoles 6 de noviembre en Hermosillo Sonora</t>
  </si>
  <si>
    <t>Carmen Emilia</t>
  </si>
  <si>
    <t>Montoya</t>
  </si>
  <si>
    <t>Castro</t>
  </si>
  <si>
    <t>Maria de Jesus</t>
  </si>
  <si>
    <t>Asistir a capacitacion "Diseño e implementacion de la capacitacion para el personal que opera el modelo mexicano de formacion dual, en la Cd de Toluca, Estado de Mexico</t>
  </si>
  <si>
    <t xml:space="preserve">Martin </t>
  </si>
  <si>
    <t>Arreola</t>
  </si>
  <si>
    <t>Capacitacion de integrantes de la Comision Mixta de Seguridad e Higiene Local en la Cd de Hermosillo, Sonora</t>
  </si>
  <si>
    <t xml:space="preserve">Armando </t>
  </si>
  <si>
    <t xml:space="preserve">Sigifrido </t>
  </si>
  <si>
    <t>Encinas</t>
  </si>
  <si>
    <t>Yocupicio</t>
  </si>
  <si>
    <t xml:space="preserve">Moises </t>
  </si>
  <si>
    <t>Beltran</t>
  </si>
  <si>
    <t>Ramon Rene</t>
  </si>
  <si>
    <t>Cantu</t>
  </si>
  <si>
    <t>Asistir a la Cd de Hermosillo, Sonora a participar en el curso de capacitacion "Verificacion de las condiciones de seguridad e higiene en los centros de trabajo"</t>
  </si>
  <si>
    <t>Campoy</t>
  </si>
  <si>
    <t>Gil</t>
  </si>
  <si>
    <t>Pedro Erik</t>
  </si>
  <si>
    <t>Rosas</t>
  </si>
  <si>
    <t>Soriano</t>
  </si>
  <si>
    <t>Jesus Jose</t>
  </si>
  <si>
    <t>Alcantar</t>
  </si>
  <si>
    <t>Roman</t>
  </si>
  <si>
    <t>Larrinaga</t>
  </si>
  <si>
    <t>Talamantes</t>
  </si>
  <si>
    <t>Juan Jesus</t>
  </si>
  <si>
    <t>Miramontes</t>
  </si>
  <si>
    <t>Martin Antonio</t>
  </si>
  <si>
    <t>Ramos</t>
  </si>
  <si>
    <t>Victor Hugo</t>
  </si>
  <si>
    <t>Morales</t>
  </si>
  <si>
    <t>Merce</t>
  </si>
  <si>
    <t>Atwell</t>
  </si>
  <si>
    <t>Nolasco</t>
  </si>
  <si>
    <t>Orientador Educativo</t>
  </si>
  <si>
    <t>Salvador</t>
  </si>
  <si>
    <t>Sanchez</t>
  </si>
  <si>
    <t>Melendres</t>
  </si>
  <si>
    <t>Abraham</t>
  </si>
  <si>
    <t>Peña</t>
  </si>
  <si>
    <t>Ana Silvia</t>
  </si>
  <si>
    <t>Asistir a reunion (Docentes del area de ingles) en la sala de juntas de Dir. Gral en la Cd de Hermosillo, Son.</t>
  </si>
  <si>
    <t>Reunión de Capacitación del Modelo Mexicano de Formación Dual en Toluca Estado de México.</t>
  </si>
  <si>
    <t>Participar en el curso para formación de liderazgo y gestión directiva, convocado por la subsecretaria de educación media superior a llevarse a cabo en modalidad mixta con horas presenciales y en línea del 26 de octubre al 30 de noviembre de 2019, siendo esta ocasion el 30 de noviembre de 2019 en la Cd. de Magdalena, Sonora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</si>
</sst>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6"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3"/>
      <color theme="1"/>
      <name val="Calibri"/>
      <family val="2"/>
      <scheme val="minor"/>
    </font>
    <font>
      <b/>
      <sz val="13"/>
      <color theme="1"/>
      <name val="Calibri"/>
      <family val="2"/>
      <scheme val="minor"/>
    </font>
    <font>
      <b/>
      <sz val="10"/>
      <color theme="1"/>
      <name val="Arial"/>
      <family val="2"/>
    </font>
    <font>
      <b/>
      <sz val="13"/>
      <color theme="1"/>
      <name val="Arial"/>
      <family val="2"/>
    </font>
    <font>
      <sz val="13"/>
      <color theme="1"/>
      <name val="Arial"/>
      <family val="2"/>
    </font>
    <font>
      <sz val="13"/>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200">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14" fontId="3" fillId="11" borderId="0" xfId="0" applyNumberFormat="1" applyFont="1" applyFill="1" applyBorder="1" applyAlignment="1">
      <alignment horizontal="center" vertical="distributed" wrapText="1"/>
    </xf>
    <xf numFmtId="14" fontId="3" fillId="11" borderId="0" xfId="0" applyNumberFormat="1" applyFont="1" applyFill="1" applyBorder="1"/>
    <xf numFmtId="0" fontId="3" fillId="11" borderId="0" xfId="0" applyFont="1" applyFill="1"/>
    <xf numFmtId="0" fontId="3" fillId="0" borderId="0" xfId="0" applyFont="1" applyFill="1" applyAlignment="1">
      <alignment horizontal="center" vertical="center"/>
    </xf>
    <xf numFmtId="1" fontId="3" fillId="8" borderId="0" xfId="0" applyNumberFormat="1" applyFont="1" applyFill="1"/>
    <xf numFmtId="1" fontId="19" fillId="8" borderId="0" xfId="0" applyNumberFormat="1" applyFont="1" applyFill="1" applyBorder="1" applyAlignment="1">
      <alignment horizontal="center" vertical="center" wrapText="1"/>
    </xf>
    <xf numFmtId="14" fontId="14" fillId="8" borderId="0" xfId="0" applyNumberFormat="1" applyFont="1" applyFill="1"/>
    <xf numFmtId="0" fontId="20" fillId="8" borderId="0" xfId="0" applyFont="1" applyFill="1" applyAlignment="1">
      <alignment horizontal="center" vertical="center"/>
    </xf>
    <xf numFmtId="0" fontId="20" fillId="0" borderId="0" xfId="0" applyFont="1" applyAlignment="1">
      <alignment horizontal="center"/>
    </xf>
    <xf numFmtId="0" fontId="21" fillId="10" borderId="0" xfId="0" applyFont="1" applyFill="1" applyAlignment="1">
      <alignment horizontal="left"/>
    </xf>
    <xf numFmtId="4" fontId="21" fillId="10" borderId="0" xfId="0" applyNumberFormat="1" applyFont="1" applyFill="1" applyAlignment="1">
      <alignment horizontal="center"/>
    </xf>
    <xf numFmtId="0" fontId="21" fillId="8" borderId="0" xfId="0" applyFont="1" applyFill="1" applyAlignment="1">
      <alignment horizontal="center"/>
    </xf>
    <xf numFmtId="0" fontId="21" fillId="0" borderId="0" xfId="0" applyFont="1" applyFill="1" applyAlignment="1">
      <alignment horizontal="center"/>
    </xf>
    <xf numFmtId="4" fontId="21" fillId="0" borderId="0" xfId="0" applyNumberFormat="1" applyFont="1" applyFill="1" applyAlignment="1">
      <alignment horizontal="center"/>
    </xf>
    <xf numFmtId="0" fontId="21" fillId="10" borderId="0" xfId="0" applyFont="1" applyFill="1" applyAlignment="1"/>
    <xf numFmtId="14" fontId="20" fillId="8" borderId="0" xfId="0" applyNumberFormat="1" applyFont="1" applyFill="1"/>
    <xf numFmtId="0" fontId="21" fillId="10" borderId="0" xfId="0" applyFont="1" applyFill="1" applyAlignment="1">
      <alignment horizontal="center"/>
    </xf>
    <xf numFmtId="1" fontId="22" fillId="8" borderId="0" xfId="0" applyNumberFormat="1" applyFont="1" applyFill="1" applyBorder="1" applyAlignment="1">
      <alignment horizontal="center" vertical="center" wrapText="1"/>
    </xf>
    <xf numFmtId="14" fontId="22" fillId="8" borderId="16" xfId="0" applyNumberFormat="1" applyFont="1" applyFill="1" applyBorder="1" applyAlignment="1">
      <alignment horizontal="center" vertical="center" wrapText="1"/>
    </xf>
    <xf numFmtId="14" fontId="4" fillId="8" borderId="16" xfId="0" applyNumberFormat="1" applyFont="1" applyFill="1" applyBorder="1" applyAlignment="1">
      <alignment horizontal="center" vertical="center" wrapText="1"/>
    </xf>
    <xf numFmtId="14" fontId="4" fillId="8" borderId="16" xfId="0" applyNumberFormat="1" applyFont="1" applyFill="1" applyBorder="1" applyAlignment="1">
      <alignment horizontal="center" vertical="distributed" wrapText="1"/>
    </xf>
    <xf numFmtId="14" fontId="4" fillId="0" borderId="16" xfId="0" applyNumberFormat="1" applyFont="1" applyFill="1" applyBorder="1" applyAlignment="1">
      <alignment horizontal="center" vertical="distributed" wrapText="1"/>
    </xf>
    <xf numFmtId="14" fontId="4" fillId="0" borderId="16" xfId="0" applyNumberFormat="1" applyFont="1" applyBorder="1"/>
    <xf numFmtId="14" fontId="4" fillId="0" borderId="16" xfId="0" applyNumberFormat="1" applyFont="1" applyFill="1" applyBorder="1"/>
    <xf numFmtId="14" fontId="4" fillId="8" borderId="16" xfId="0" applyNumberFormat="1" applyFont="1" applyFill="1" applyBorder="1"/>
    <xf numFmtId="14" fontId="4" fillId="8" borderId="0" xfId="0" applyNumberFormat="1" applyFont="1" applyFill="1"/>
    <xf numFmtId="0" fontId="23" fillId="8"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14" fontId="23" fillId="8" borderId="2" xfId="0" applyNumberFormat="1"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2" xfId="0" applyFont="1" applyFill="1" applyBorder="1" applyAlignment="1">
      <alignment vertical="center" wrapText="1"/>
    </xf>
    <xf numFmtId="0" fontId="24" fillId="0" borderId="2" xfId="0" applyFont="1" applyFill="1" applyBorder="1" applyAlignment="1">
      <alignment horizontal="left" vertical="center" wrapText="1"/>
    </xf>
    <xf numFmtId="4" fontId="24" fillId="8" borderId="2" xfId="0" applyNumberFormat="1" applyFont="1" applyFill="1" applyBorder="1" applyAlignment="1">
      <alignment horizontal="center" vertical="distributed" wrapText="1"/>
    </xf>
    <xf numFmtId="4" fontId="24" fillId="0" borderId="2" xfId="0" applyNumberFormat="1" applyFont="1" applyFill="1" applyBorder="1" applyAlignment="1">
      <alignment horizontal="center" vertical="center" wrapText="1"/>
    </xf>
    <xf numFmtId="4" fontId="24" fillId="8" borderId="2" xfId="0" applyNumberFormat="1" applyFont="1" applyFill="1" applyBorder="1" applyAlignment="1">
      <alignment horizontal="center" vertical="center" wrapText="1"/>
    </xf>
    <xf numFmtId="14" fontId="24" fillId="8" borderId="2" xfId="0" applyNumberFormat="1" applyFont="1" applyFill="1" applyBorder="1" applyAlignment="1">
      <alignment horizontal="center" vertical="center" wrapText="1"/>
    </xf>
    <xf numFmtId="0" fontId="24" fillId="8" borderId="2" xfId="0" applyFont="1" applyFill="1" applyBorder="1" applyAlignment="1">
      <alignment horizontal="left" vertical="center" wrapText="1"/>
    </xf>
    <xf numFmtId="4" fontId="24" fillId="0" borderId="2" xfId="0" applyNumberFormat="1" applyFont="1" applyFill="1" applyBorder="1" applyAlignment="1">
      <alignment horizontal="center" vertical="distributed" wrapText="1"/>
    </xf>
    <xf numFmtId="0" fontId="24" fillId="0" borderId="2" xfId="0" applyFont="1" applyFill="1" applyBorder="1" applyAlignment="1">
      <alignment horizontal="center" vertical="center" wrapText="1"/>
    </xf>
    <xf numFmtId="14" fontId="24" fillId="8" borderId="2" xfId="0" applyNumberFormat="1" applyFont="1" applyFill="1" applyBorder="1" applyAlignment="1">
      <alignment horizontal="center" vertical="distributed" wrapText="1"/>
    </xf>
    <xf numFmtId="0" fontId="24" fillId="0" borderId="2" xfId="0" applyFont="1" applyBorder="1" applyAlignment="1">
      <alignment horizontal="left" vertical="center" wrapText="1"/>
    </xf>
    <xf numFmtId="0" fontId="24" fillId="8" borderId="2" xfId="0" applyFont="1" applyFill="1" applyBorder="1" applyAlignment="1">
      <alignment horizontal="left" vertical="distributed" wrapText="1"/>
    </xf>
    <xf numFmtId="14" fontId="24" fillId="0" borderId="2" xfId="0" applyNumberFormat="1" applyFont="1" applyFill="1" applyBorder="1" applyAlignment="1">
      <alignment horizontal="center" vertical="distributed" wrapText="1"/>
    </xf>
    <xf numFmtId="0" fontId="24" fillId="8" borderId="2" xfId="0" applyFont="1" applyFill="1" applyBorder="1" applyAlignment="1">
      <alignment horizontal="center" vertical="center"/>
    </xf>
    <xf numFmtId="0" fontId="25" fillId="8" borderId="2" xfId="0" applyFont="1" applyFill="1" applyBorder="1" applyAlignment="1">
      <alignment horizontal="center" vertical="center" wrapText="1"/>
    </xf>
    <xf numFmtId="4" fontId="25" fillId="8" borderId="2" xfId="0" applyNumberFormat="1" applyFont="1" applyFill="1" applyBorder="1" applyAlignment="1">
      <alignment horizontal="center" vertical="center" wrapText="1"/>
    </xf>
    <xf numFmtId="0" fontId="24" fillId="0" borderId="2" xfId="0" applyFont="1" applyBorder="1" applyAlignment="1">
      <alignment horizontal="center" vertical="center"/>
    </xf>
    <xf numFmtId="0" fontId="24" fillId="0" borderId="2" xfId="0" applyFont="1" applyBorder="1" applyAlignment="1">
      <alignment horizontal="center"/>
    </xf>
    <xf numFmtId="0" fontId="24" fillId="0" borderId="2" xfId="0" applyFont="1" applyBorder="1" applyAlignment="1">
      <alignment horizontal="center" vertical="center" wrapText="1"/>
    </xf>
    <xf numFmtId="4" fontId="24" fillId="0" borderId="2" xfId="0" applyNumberFormat="1" applyFont="1" applyBorder="1" applyAlignment="1">
      <alignment horizontal="center" vertical="center"/>
    </xf>
    <xf numFmtId="14" fontId="24" fillId="0" borderId="2" xfId="0" applyNumberFormat="1" applyFont="1" applyBorder="1"/>
    <xf numFmtId="0" fontId="24" fillId="0" borderId="2" xfId="0" applyFont="1" applyFill="1" applyBorder="1" applyAlignment="1">
      <alignment horizontal="center"/>
    </xf>
    <xf numFmtId="0" fontId="24" fillId="0" borderId="2" xfId="0" applyFont="1" applyFill="1" applyBorder="1" applyAlignment="1">
      <alignment horizontal="center" vertical="center"/>
    </xf>
    <xf numFmtId="4" fontId="24" fillId="8" borderId="2" xfId="0" applyNumberFormat="1" applyFont="1" applyFill="1" applyBorder="1" applyAlignment="1">
      <alignment horizontal="center" vertical="center"/>
    </xf>
    <xf numFmtId="4" fontId="24" fillId="0" borderId="2" xfId="0" applyNumberFormat="1" applyFont="1" applyFill="1" applyBorder="1" applyAlignment="1">
      <alignment horizontal="center" vertical="center"/>
    </xf>
    <xf numFmtId="14" fontId="24" fillId="0" borderId="2" xfId="0" applyNumberFormat="1" applyFont="1" applyFill="1" applyBorder="1"/>
    <xf numFmtId="14" fontId="24" fillId="8" borderId="2" xfId="0" applyNumberFormat="1" applyFont="1" applyFill="1" applyBorder="1"/>
    <xf numFmtId="4" fontId="24" fillId="0" borderId="2" xfId="0" applyNumberFormat="1" applyFont="1" applyBorder="1" applyAlignment="1">
      <alignment horizontal="center" vertical="center" wrapText="1"/>
    </xf>
    <xf numFmtId="0" fontId="24" fillId="0" borderId="2" xfId="0" applyFont="1" applyBorder="1" applyAlignment="1">
      <alignment horizontal="left" wrapText="1"/>
    </xf>
    <xf numFmtId="0" fontId="20" fillId="0" borderId="0" xfId="0" applyFont="1" applyAlignment="1">
      <alignment horizontal="center" vertical="center"/>
    </xf>
    <xf numFmtId="4" fontId="20" fillId="0" borderId="0" xfId="0" applyNumberFormat="1" applyFont="1" applyAlignment="1">
      <alignment horizontal="center" vertical="center"/>
    </xf>
    <xf numFmtId="0" fontId="20" fillId="0" borderId="0" xfId="0" applyFont="1" applyFill="1" applyAlignment="1">
      <alignment horizontal="center" vertical="center"/>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1" fillId="0" borderId="0" xfId="0" applyFont="1" applyAlignment="1">
      <alignment horizontal="center"/>
    </xf>
    <xf numFmtId="0" fontId="21" fillId="10" borderId="0" xfId="0" applyFont="1" applyFill="1" applyAlignment="1">
      <alignment horizontal="center"/>
    </xf>
    <xf numFmtId="0" fontId="21" fillId="10" borderId="0" xfId="0" applyFont="1" applyFill="1" applyAlignment="1">
      <alignment horizontal="left" vertical="center"/>
    </xf>
    <xf numFmtId="0" fontId="23" fillId="8" borderId="2"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697761</xdr:colOff>
      <xdr:row>149</xdr:row>
      <xdr:rowOff>199361</xdr:rowOff>
    </xdr:from>
    <xdr:to>
      <xdr:col>10</xdr:col>
      <xdr:colOff>15015</xdr:colOff>
      <xdr:row>161</xdr:row>
      <xdr:rowOff>63501</xdr:rowOff>
    </xdr:to>
    <xdr:sp macro="" textlink="">
      <xdr:nvSpPr>
        <xdr:cNvPr id="2" name="1 CuadroTexto"/>
        <xdr:cNvSpPr txBox="1"/>
      </xdr:nvSpPr>
      <xdr:spPr>
        <a:xfrm>
          <a:off x="996802" y="105904710"/>
          <a:ext cx="14967050" cy="196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                                  </a:t>
          </a:r>
          <a:r>
            <a:rPr lang="es-MX" sz="1100" b="1" baseline="0"/>
            <a:t>                   </a:t>
          </a:r>
          <a:r>
            <a:rPr lang="es-MX" sz="1100" b="1"/>
            <a:t> </a:t>
          </a:r>
          <a:r>
            <a:rPr lang="es-MX" sz="1100" b="1">
              <a:solidFill>
                <a:schemeClr val="dk1"/>
              </a:solidFill>
              <a:effectLst/>
              <a:latin typeface="+mn-lt"/>
              <a:ea typeface="+mn-ea"/>
              <a:cs typeface="+mn-cs"/>
            </a:rPr>
            <a:t>____________________________________                                      __________________________________________</a:t>
          </a:r>
          <a:endParaRPr lang="es-MX" b="1">
            <a:effectLst/>
          </a:endParaRPr>
        </a:p>
        <a:p>
          <a:r>
            <a:rPr lang="es-MX" sz="1200" b="1"/>
            <a:t>                                         C.P.</a:t>
          </a:r>
          <a:r>
            <a:rPr lang="es-MX" sz="1200" b="1" baseline="0"/>
            <a:t> CINTHIA GPE. LOPEZ VALENCIA                     	                        LIC. JESUS ENRIQUE GALLEGO AVECHUCO	                              LIC. CARLOS ALBERTO XIBILLÉ BUSTAMANTE</a:t>
          </a:r>
          <a:endParaRPr lang="es-MX" sz="1200" b="1"/>
        </a:p>
        <a:p>
          <a:r>
            <a:rPr lang="es-MX" sz="1200" b="1"/>
            <a:t>            </a:t>
          </a:r>
          <a:r>
            <a:rPr lang="es-MX" sz="1200" b="1" baseline="0"/>
            <a:t>                                                  Elaboró                                                                      	                        Revisó                                                                                                          Autorizó	</a:t>
          </a:r>
          <a:endParaRPr lang="es-MX" sz="12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92" t="s">
        <v>12</v>
      </c>
      <c r="B1" s="192"/>
      <c r="C1" s="192"/>
      <c r="D1" s="192"/>
      <c r="E1" s="192"/>
      <c r="F1" s="192"/>
      <c r="G1" s="192"/>
      <c r="H1" s="192"/>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3" t="s">
        <v>90</v>
      </c>
      <c r="C1" s="193"/>
      <c r="D1" s="193"/>
      <c r="E1" s="193"/>
      <c r="F1" s="193"/>
      <c r="G1" s="193"/>
      <c r="H1" s="193"/>
      <c r="I1" s="88"/>
      <c r="J1" s="89"/>
    </row>
    <row r="2" spans="1:10" s="69" customFormat="1" ht="27" customHeight="1" x14ac:dyDescent="0.3">
      <c r="A2" s="87"/>
      <c r="B2" s="194" t="s">
        <v>91</v>
      </c>
      <c r="C2" s="194"/>
      <c r="D2" s="194"/>
      <c r="E2" s="194"/>
      <c r="F2" s="194"/>
      <c r="G2" s="194"/>
      <c r="H2" s="194"/>
      <c r="I2" s="88"/>
      <c r="J2" s="89"/>
    </row>
    <row r="3" spans="1:10" s="69" customFormat="1" ht="20.100000000000001" customHeight="1" x14ac:dyDescent="0.3">
      <c r="A3" s="87"/>
      <c r="B3" s="195" t="s">
        <v>123</v>
      </c>
      <c r="C3" s="195"/>
      <c r="D3" s="195"/>
      <c r="E3" s="195"/>
      <c r="F3" s="195"/>
      <c r="G3" s="195"/>
      <c r="H3" s="195"/>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93" t="s">
        <v>90</v>
      </c>
      <c r="C1" s="193"/>
      <c r="D1" s="193"/>
      <c r="E1" s="193"/>
      <c r="F1" s="193"/>
      <c r="G1" s="193"/>
      <c r="H1" s="193"/>
      <c r="I1" s="88"/>
      <c r="J1" s="89"/>
    </row>
    <row r="2" spans="1:11" s="69" customFormat="1" ht="27" customHeight="1" x14ac:dyDescent="0.3">
      <c r="A2" s="87"/>
      <c r="B2" s="194" t="s">
        <v>94</v>
      </c>
      <c r="C2" s="194"/>
      <c r="D2" s="194"/>
      <c r="E2" s="194"/>
      <c r="F2" s="194"/>
      <c r="G2" s="194"/>
      <c r="H2" s="194"/>
      <c r="I2" s="88"/>
      <c r="J2" s="89"/>
    </row>
    <row r="3" spans="1:11" s="69" customFormat="1" ht="20.100000000000001" customHeight="1" x14ac:dyDescent="0.3">
      <c r="A3" s="87"/>
      <c r="B3" s="195" t="s">
        <v>123</v>
      </c>
      <c r="C3" s="195"/>
      <c r="D3" s="195"/>
      <c r="E3" s="195"/>
      <c r="F3" s="195"/>
      <c r="G3" s="195"/>
      <c r="H3" s="195"/>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92" t="s">
        <v>12</v>
      </c>
      <c r="B1" s="192"/>
      <c r="C1" s="192"/>
      <c r="D1" s="192"/>
      <c r="E1" s="192"/>
      <c r="F1" s="192"/>
      <c r="G1" s="192"/>
      <c r="H1" s="192"/>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93" t="s">
        <v>90</v>
      </c>
      <c r="C1" s="193"/>
      <c r="D1" s="193"/>
      <c r="E1" s="193"/>
      <c r="F1" s="193"/>
      <c r="G1" s="193"/>
      <c r="H1" s="193"/>
      <c r="I1" s="88"/>
      <c r="J1" s="89"/>
    </row>
    <row r="2" spans="1:10" s="69" customFormat="1" ht="27" customHeight="1" x14ac:dyDescent="0.3">
      <c r="A2" s="87"/>
      <c r="B2" s="194" t="s">
        <v>91</v>
      </c>
      <c r="C2" s="194"/>
      <c r="D2" s="194"/>
      <c r="E2" s="194"/>
      <c r="F2" s="194"/>
      <c r="G2" s="194"/>
      <c r="H2" s="194"/>
      <c r="I2" s="88"/>
      <c r="J2" s="89"/>
    </row>
    <row r="3" spans="1:10" s="69" customFormat="1" ht="20.100000000000001" customHeight="1" x14ac:dyDescent="0.3">
      <c r="A3" s="87"/>
      <c r="B3" s="195" t="s">
        <v>154</v>
      </c>
      <c r="C3" s="195"/>
      <c r="D3" s="195"/>
      <c r="E3" s="195"/>
      <c r="F3" s="195"/>
      <c r="G3" s="195"/>
      <c r="H3" s="195"/>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93" t="s">
        <v>90</v>
      </c>
      <c r="C1" s="193"/>
      <c r="D1" s="193"/>
      <c r="E1" s="193"/>
      <c r="F1" s="193"/>
      <c r="G1" s="193"/>
      <c r="H1" s="193"/>
      <c r="I1" s="88"/>
      <c r="J1" s="99"/>
      <c r="K1" s="100"/>
    </row>
    <row r="2" spans="1:11" s="69" customFormat="1" ht="27" customHeight="1" x14ac:dyDescent="0.3">
      <c r="A2" s="87"/>
      <c r="B2" s="194" t="s">
        <v>94</v>
      </c>
      <c r="C2" s="194"/>
      <c r="D2" s="194"/>
      <c r="E2" s="194"/>
      <c r="F2" s="194"/>
      <c r="G2" s="194"/>
      <c r="H2" s="194"/>
      <c r="I2" s="88"/>
      <c r="J2" s="99"/>
      <c r="K2" s="100"/>
    </row>
    <row r="3" spans="1:11" s="69" customFormat="1" ht="20.100000000000001" customHeight="1" x14ac:dyDescent="0.3">
      <c r="A3" s="87"/>
      <c r="B3" s="195" t="s">
        <v>154</v>
      </c>
      <c r="C3" s="195"/>
      <c r="D3" s="195"/>
      <c r="E3" s="195"/>
      <c r="F3" s="195"/>
      <c r="G3" s="195"/>
      <c r="H3" s="195"/>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48576"/>
  <sheetViews>
    <sheetView tabSelected="1" view="pageBreakPreview" topLeftCell="H1" zoomScale="86" zoomScaleNormal="70" zoomScaleSheetLayoutView="86" workbookViewId="0">
      <selection activeCell="V108" sqref="V108"/>
    </sheetView>
  </sheetViews>
  <sheetFormatPr baseColWidth="10" defaultRowHeight="12.75" x14ac:dyDescent="0.2"/>
  <cols>
    <col min="1" max="1" width="4.42578125" style="1" customWidth="1"/>
    <col min="2" max="2" width="27.5703125" style="71" customWidth="1"/>
    <col min="3" max="3" width="22.5703125" style="81" customWidth="1"/>
    <col min="4" max="4" width="16.28515625" style="81" customWidth="1"/>
    <col min="5" max="5" width="15.42578125" style="81" customWidth="1"/>
    <col min="6" max="6" width="27.85546875" style="71" customWidth="1"/>
    <col min="7" max="7" width="86.28515625" style="71" customWidth="1"/>
    <col min="8" max="8" width="12.5703125" style="72" customWidth="1"/>
    <col min="9" max="9" width="12.85546875" style="71" customWidth="1"/>
    <col min="10" max="10" width="13.28515625" style="68" customWidth="1"/>
    <col min="11" max="11" width="13" style="132" customWidth="1"/>
    <col min="12" max="12" width="15" style="82" bestFit="1" customWidth="1"/>
    <col min="13" max="13" width="15" style="82" customWidth="1"/>
    <col min="14" max="14" width="15" style="133" customWidth="1"/>
    <col min="15" max="15" width="11.85546875" style="102" bestFit="1" customWidth="1"/>
    <col min="16" max="16" width="11.42578125" style="102"/>
    <col min="17" max="16384" width="11.42578125" style="1"/>
  </cols>
  <sheetData>
    <row r="1" spans="1:16" s="69" customFormat="1" ht="27.75" customHeight="1" x14ac:dyDescent="0.3">
      <c r="B1" s="136"/>
      <c r="C1" s="196" t="s">
        <v>90</v>
      </c>
      <c r="D1" s="196"/>
      <c r="E1" s="196"/>
      <c r="F1" s="196"/>
      <c r="G1" s="196"/>
      <c r="H1" s="196"/>
      <c r="I1" s="196"/>
      <c r="J1" s="196"/>
      <c r="K1" s="196"/>
      <c r="L1" s="144"/>
      <c r="M1" s="135"/>
      <c r="N1" s="133"/>
      <c r="O1" s="100"/>
      <c r="P1" s="100"/>
    </row>
    <row r="2" spans="1:16" s="69" customFormat="1" ht="27" customHeight="1" x14ac:dyDescent="0.3">
      <c r="B2" s="136"/>
      <c r="C2" s="197" t="s">
        <v>207</v>
      </c>
      <c r="D2" s="197"/>
      <c r="E2" s="197"/>
      <c r="F2" s="197"/>
      <c r="G2" s="197"/>
      <c r="H2" s="197"/>
      <c r="I2" s="197"/>
      <c r="J2" s="197"/>
      <c r="K2" s="197"/>
      <c r="L2" s="144"/>
      <c r="M2" s="135"/>
      <c r="N2" s="133"/>
      <c r="O2" s="100"/>
      <c r="P2" s="100"/>
    </row>
    <row r="3" spans="1:16" s="69" customFormat="1" ht="20.100000000000001" customHeight="1" x14ac:dyDescent="0.3">
      <c r="B3" s="136"/>
      <c r="C3" s="198" t="s">
        <v>222</v>
      </c>
      <c r="D3" s="198"/>
      <c r="E3" s="198"/>
      <c r="F3" s="198"/>
      <c r="G3" s="198"/>
      <c r="H3" s="198"/>
      <c r="I3" s="198"/>
      <c r="J3" s="198"/>
      <c r="K3" s="198"/>
      <c r="L3" s="144"/>
      <c r="M3" s="135"/>
      <c r="N3" s="133"/>
      <c r="O3" s="100"/>
      <c r="P3" s="100"/>
    </row>
    <row r="4" spans="1:16" s="69" customFormat="1" ht="20.100000000000001" customHeight="1" x14ac:dyDescent="0.3">
      <c r="B4" s="136"/>
      <c r="C4" s="143" t="s">
        <v>223</v>
      </c>
      <c r="D4" s="143"/>
      <c r="E4" s="138"/>
      <c r="F4" s="145"/>
      <c r="G4" s="145"/>
      <c r="H4" s="139"/>
      <c r="I4" s="145"/>
      <c r="J4" s="140"/>
      <c r="K4" s="141"/>
      <c r="L4" s="144"/>
      <c r="M4" s="135"/>
      <c r="N4" s="133"/>
      <c r="O4" s="100"/>
      <c r="P4" s="100"/>
    </row>
    <row r="5" spans="1:16" s="69" customFormat="1" ht="20.100000000000001" customHeight="1" x14ac:dyDescent="0.3">
      <c r="B5" s="136"/>
      <c r="C5" s="145"/>
      <c r="D5" s="145"/>
      <c r="E5" s="145"/>
      <c r="F5" s="145"/>
      <c r="G5" s="145"/>
      <c r="H5" s="139"/>
      <c r="I5" s="145"/>
      <c r="J5" s="140"/>
      <c r="K5" s="142"/>
      <c r="L5" s="144"/>
      <c r="M5" s="135"/>
      <c r="N5" s="133"/>
      <c r="O5" s="100"/>
      <c r="P5" s="100"/>
    </row>
    <row r="6" spans="1:16" s="69" customFormat="1" ht="45.75" customHeight="1" x14ac:dyDescent="0.2">
      <c r="B6" s="155" t="s">
        <v>98</v>
      </c>
      <c r="C6" s="199" t="s">
        <v>0</v>
      </c>
      <c r="D6" s="199"/>
      <c r="E6" s="199"/>
      <c r="F6" s="155" t="s">
        <v>92</v>
      </c>
      <c r="G6" s="156" t="s">
        <v>93</v>
      </c>
      <c r="H6" s="157" t="s">
        <v>208</v>
      </c>
      <c r="I6" s="156" t="s">
        <v>97</v>
      </c>
      <c r="J6" s="155" t="s">
        <v>209</v>
      </c>
      <c r="K6" s="156" t="s">
        <v>96</v>
      </c>
      <c r="L6" s="158" t="s">
        <v>100</v>
      </c>
      <c r="M6" s="147"/>
      <c r="N6" s="146"/>
      <c r="O6" s="100"/>
      <c r="P6" s="100"/>
    </row>
    <row r="7" spans="1:16" s="69" customFormat="1" ht="53.25" customHeight="1" x14ac:dyDescent="0.2">
      <c r="A7" s="69">
        <v>1</v>
      </c>
      <c r="B7" s="159" t="s">
        <v>224</v>
      </c>
      <c r="C7" s="159" t="s">
        <v>214</v>
      </c>
      <c r="D7" s="159" t="s">
        <v>215</v>
      </c>
      <c r="E7" s="159" t="s">
        <v>216</v>
      </c>
      <c r="F7" s="160" t="s">
        <v>221</v>
      </c>
      <c r="G7" s="161" t="s">
        <v>569</v>
      </c>
      <c r="H7" s="162">
        <v>400</v>
      </c>
      <c r="I7" s="163">
        <f>H7</f>
        <v>400</v>
      </c>
      <c r="J7" s="164">
        <v>0</v>
      </c>
      <c r="K7" s="163">
        <f>I7+J7</f>
        <v>400</v>
      </c>
      <c r="L7" s="165">
        <v>43793</v>
      </c>
      <c r="M7" s="148">
        <v>43795</v>
      </c>
      <c r="N7" s="146">
        <v>1</v>
      </c>
      <c r="O7" s="100"/>
      <c r="P7" s="100"/>
    </row>
    <row r="8" spans="1:16" s="69" customFormat="1" ht="45.75" customHeight="1" x14ac:dyDescent="0.2">
      <c r="A8" s="69">
        <f>A7+1</f>
        <v>2</v>
      </c>
      <c r="B8" s="159" t="s">
        <v>224</v>
      </c>
      <c r="C8" s="159" t="s">
        <v>214</v>
      </c>
      <c r="D8" s="159" t="s">
        <v>215</v>
      </c>
      <c r="E8" s="159" t="s">
        <v>216</v>
      </c>
      <c r="F8" s="160" t="s">
        <v>221</v>
      </c>
      <c r="G8" s="161" t="s">
        <v>225</v>
      </c>
      <c r="H8" s="162">
        <f>1000+400</f>
        <v>1400</v>
      </c>
      <c r="I8" s="163">
        <f t="shared" ref="I8:I85" si="0">H8</f>
        <v>1400</v>
      </c>
      <c r="J8" s="164">
        <v>0</v>
      </c>
      <c r="K8" s="163">
        <f t="shared" ref="K8:K71" si="1">I8+J8</f>
        <v>1400</v>
      </c>
      <c r="L8" s="165">
        <v>43777</v>
      </c>
      <c r="M8" s="148">
        <v>43778</v>
      </c>
      <c r="N8" s="146">
        <f>N7+1</f>
        <v>2</v>
      </c>
      <c r="O8" s="100"/>
      <c r="P8" s="100"/>
    </row>
    <row r="9" spans="1:16" s="69" customFormat="1" ht="63" customHeight="1" x14ac:dyDescent="0.2">
      <c r="A9" s="69">
        <f t="shared" ref="A9:A72" si="2">A8+1</f>
        <v>3</v>
      </c>
      <c r="B9" s="159" t="s">
        <v>224</v>
      </c>
      <c r="C9" s="159" t="s">
        <v>217</v>
      </c>
      <c r="D9" s="159" t="s">
        <v>218</v>
      </c>
      <c r="E9" s="159" t="s">
        <v>219</v>
      </c>
      <c r="F9" s="160" t="s">
        <v>220</v>
      </c>
      <c r="G9" s="166" t="s">
        <v>226</v>
      </c>
      <c r="H9" s="167">
        <f>5250+500</f>
        <v>5750</v>
      </c>
      <c r="I9" s="163">
        <f t="shared" si="0"/>
        <v>5750</v>
      </c>
      <c r="J9" s="164">
        <v>0</v>
      </c>
      <c r="K9" s="163">
        <f t="shared" si="1"/>
        <v>5750</v>
      </c>
      <c r="L9" s="165">
        <v>43782</v>
      </c>
      <c r="M9" s="148">
        <v>43785</v>
      </c>
      <c r="N9" s="146">
        <f t="shared" ref="N9:N72" si="3">N8+1</f>
        <v>3</v>
      </c>
      <c r="O9" s="100"/>
      <c r="P9" s="100"/>
    </row>
    <row r="10" spans="1:16" s="69" customFormat="1" ht="65.25" customHeight="1" x14ac:dyDescent="0.2">
      <c r="A10" s="69">
        <f t="shared" si="2"/>
        <v>4</v>
      </c>
      <c r="B10" s="159" t="s">
        <v>224</v>
      </c>
      <c r="C10" s="159" t="s">
        <v>210</v>
      </c>
      <c r="D10" s="159" t="s">
        <v>211</v>
      </c>
      <c r="E10" s="159" t="s">
        <v>212</v>
      </c>
      <c r="F10" s="160" t="s">
        <v>213</v>
      </c>
      <c r="G10" s="166" t="s">
        <v>227</v>
      </c>
      <c r="H10" s="162">
        <v>400</v>
      </c>
      <c r="I10" s="163">
        <f t="shared" si="0"/>
        <v>400</v>
      </c>
      <c r="J10" s="164">
        <v>0</v>
      </c>
      <c r="K10" s="163">
        <f t="shared" si="1"/>
        <v>400</v>
      </c>
      <c r="L10" s="165">
        <v>43797</v>
      </c>
      <c r="M10" s="148">
        <v>43797</v>
      </c>
      <c r="N10" s="146">
        <f t="shared" si="3"/>
        <v>4</v>
      </c>
      <c r="O10" s="100"/>
      <c r="P10" s="100"/>
    </row>
    <row r="11" spans="1:16" s="69" customFormat="1" ht="57" customHeight="1" x14ac:dyDescent="0.2">
      <c r="A11" s="69">
        <f t="shared" si="2"/>
        <v>5</v>
      </c>
      <c r="B11" s="159" t="s">
        <v>224</v>
      </c>
      <c r="C11" s="159" t="s">
        <v>210</v>
      </c>
      <c r="D11" s="159" t="s">
        <v>211</v>
      </c>
      <c r="E11" s="159" t="s">
        <v>212</v>
      </c>
      <c r="F11" s="160" t="s">
        <v>213</v>
      </c>
      <c r="G11" s="166" t="s">
        <v>228</v>
      </c>
      <c r="H11" s="162">
        <f>850+400</f>
        <v>1250</v>
      </c>
      <c r="I11" s="163">
        <f t="shared" si="0"/>
        <v>1250</v>
      </c>
      <c r="J11" s="164">
        <v>0</v>
      </c>
      <c r="K11" s="163">
        <f t="shared" si="1"/>
        <v>1250</v>
      </c>
      <c r="L11" s="165">
        <v>43774</v>
      </c>
      <c r="M11" s="148">
        <v>43775</v>
      </c>
      <c r="N11" s="146">
        <f t="shared" si="3"/>
        <v>5</v>
      </c>
      <c r="O11" s="100"/>
      <c r="P11" s="100"/>
    </row>
    <row r="12" spans="1:16" s="69" customFormat="1" ht="68.25" customHeight="1" x14ac:dyDescent="0.2">
      <c r="A12" s="69">
        <f t="shared" si="2"/>
        <v>6</v>
      </c>
      <c r="B12" s="159" t="s">
        <v>224</v>
      </c>
      <c r="C12" s="159" t="s">
        <v>229</v>
      </c>
      <c r="D12" s="159" t="s">
        <v>230</v>
      </c>
      <c r="E12" s="159" t="s">
        <v>231</v>
      </c>
      <c r="F12" s="160" t="s">
        <v>232</v>
      </c>
      <c r="G12" s="166" t="s">
        <v>228</v>
      </c>
      <c r="H12" s="162">
        <f>1100+400</f>
        <v>1500</v>
      </c>
      <c r="I12" s="163">
        <f t="shared" si="0"/>
        <v>1500</v>
      </c>
      <c r="J12" s="164">
        <v>0</v>
      </c>
      <c r="K12" s="163">
        <f t="shared" si="1"/>
        <v>1500</v>
      </c>
      <c r="L12" s="165">
        <v>43774</v>
      </c>
      <c r="M12" s="148">
        <v>43775</v>
      </c>
      <c r="N12" s="146">
        <f t="shared" si="3"/>
        <v>6</v>
      </c>
      <c r="O12" s="100"/>
      <c r="P12" s="100"/>
    </row>
    <row r="13" spans="1:16" s="69" customFormat="1" ht="45.75" customHeight="1" x14ac:dyDescent="0.2">
      <c r="A13" s="69">
        <f t="shared" si="2"/>
        <v>7</v>
      </c>
      <c r="B13" s="159" t="s">
        <v>224</v>
      </c>
      <c r="C13" s="168" t="s">
        <v>233</v>
      </c>
      <c r="D13" s="168" t="s">
        <v>234</v>
      </c>
      <c r="E13" s="168" t="s">
        <v>211</v>
      </c>
      <c r="F13" s="160" t="s">
        <v>232</v>
      </c>
      <c r="G13" s="166" t="s">
        <v>235</v>
      </c>
      <c r="H13" s="162">
        <v>1550</v>
      </c>
      <c r="I13" s="163">
        <f t="shared" si="0"/>
        <v>1550</v>
      </c>
      <c r="J13" s="164">
        <v>0</v>
      </c>
      <c r="K13" s="163">
        <f t="shared" si="1"/>
        <v>1550</v>
      </c>
      <c r="L13" s="169">
        <v>43789</v>
      </c>
      <c r="M13" s="149">
        <v>43790</v>
      </c>
      <c r="N13" s="146">
        <f t="shared" si="3"/>
        <v>7</v>
      </c>
      <c r="O13" s="100"/>
      <c r="P13" s="100"/>
    </row>
    <row r="14" spans="1:16" s="69" customFormat="1" ht="45.75" customHeight="1" x14ac:dyDescent="0.2">
      <c r="A14" s="69">
        <f t="shared" si="2"/>
        <v>8</v>
      </c>
      <c r="B14" s="159" t="s">
        <v>224</v>
      </c>
      <c r="C14" s="168" t="s">
        <v>229</v>
      </c>
      <c r="D14" s="168" t="s">
        <v>230</v>
      </c>
      <c r="E14" s="168" t="s">
        <v>231</v>
      </c>
      <c r="F14" s="160" t="s">
        <v>232</v>
      </c>
      <c r="G14" s="166" t="s">
        <v>227</v>
      </c>
      <c r="H14" s="162">
        <v>400</v>
      </c>
      <c r="I14" s="163">
        <f t="shared" si="0"/>
        <v>400</v>
      </c>
      <c r="J14" s="164">
        <v>0</v>
      </c>
      <c r="K14" s="163">
        <f t="shared" si="1"/>
        <v>400</v>
      </c>
      <c r="L14" s="169">
        <v>43797</v>
      </c>
      <c r="M14" s="149">
        <v>43797</v>
      </c>
      <c r="N14" s="146">
        <f t="shared" si="3"/>
        <v>8</v>
      </c>
      <c r="O14" s="100"/>
      <c r="P14" s="100"/>
    </row>
    <row r="15" spans="1:16" s="69" customFormat="1" ht="45.75" customHeight="1" x14ac:dyDescent="0.2">
      <c r="A15" s="69">
        <f t="shared" si="2"/>
        <v>9</v>
      </c>
      <c r="B15" s="159" t="s">
        <v>224</v>
      </c>
      <c r="C15" s="159" t="s">
        <v>252</v>
      </c>
      <c r="D15" s="159" t="s">
        <v>236</v>
      </c>
      <c r="E15" s="159" t="s">
        <v>237</v>
      </c>
      <c r="F15" s="160" t="s">
        <v>238</v>
      </c>
      <c r="G15" s="166" t="s">
        <v>239</v>
      </c>
      <c r="H15" s="162">
        <f>700+300</f>
        <v>1000</v>
      </c>
      <c r="I15" s="163">
        <f t="shared" si="0"/>
        <v>1000</v>
      </c>
      <c r="J15" s="164">
        <v>528</v>
      </c>
      <c r="K15" s="163">
        <f t="shared" si="1"/>
        <v>1528</v>
      </c>
      <c r="L15" s="169">
        <v>43789</v>
      </c>
      <c r="M15" s="149">
        <v>43790</v>
      </c>
      <c r="N15" s="146">
        <f t="shared" si="3"/>
        <v>9</v>
      </c>
      <c r="O15" s="100"/>
      <c r="P15" s="100"/>
    </row>
    <row r="16" spans="1:16" s="69" customFormat="1" ht="45.75" customHeight="1" x14ac:dyDescent="0.2">
      <c r="A16" s="69">
        <f t="shared" si="2"/>
        <v>10</v>
      </c>
      <c r="B16" s="159" t="s">
        <v>224</v>
      </c>
      <c r="C16" s="159" t="s">
        <v>240</v>
      </c>
      <c r="D16" s="159" t="s">
        <v>241</v>
      </c>
      <c r="E16" s="159" t="s">
        <v>242</v>
      </c>
      <c r="F16" s="160" t="s">
        <v>243</v>
      </c>
      <c r="G16" s="166" t="s">
        <v>244</v>
      </c>
      <c r="H16" s="162">
        <v>3000</v>
      </c>
      <c r="I16" s="163">
        <f t="shared" si="0"/>
        <v>3000</v>
      </c>
      <c r="J16" s="164">
        <v>0</v>
      </c>
      <c r="K16" s="163">
        <f t="shared" si="1"/>
        <v>3000</v>
      </c>
      <c r="L16" s="169">
        <v>43780</v>
      </c>
      <c r="M16" s="149">
        <v>43781</v>
      </c>
      <c r="N16" s="146">
        <f t="shared" si="3"/>
        <v>10</v>
      </c>
      <c r="O16" s="100"/>
      <c r="P16" s="100"/>
    </row>
    <row r="17" spans="1:16" s="69" customFormat="1" ht="52.5" customHeight="1" x14ac:dyDescent="0.2">
      <c r="A17" s="69">
        <f t="shared" si="2"/>
        <v>11</v>
      </c>
      <c r="B17" s="159" t="s">
        <v>224</v>
      </c>
      <c r="C17" s="159" t="s">
        <v>245</v>
      </c>
      <c r="D17" s="159" t="s">
        <v>246</v>
      </c>
      <c r="E17" s="159" t="s">
        <v>247</v>
      </c>
      <c r="F17" s="160" t="s">
        <v>232</v>
      </c>
      <c r="G17" s="166" t="s">
        <v>248</v>
      </c>
      <c r="H17" s="162">
        <f>1100+400</f>
        <v>1500</v>
      </c>
      <c r="I17" s="163">
        <f t="shared" si="0"/>
        <v>1500</v>
      </c>
      <c r="J17" s="164">
        <v>0</v>
      </c>
      <c r="K17" s="163">
        <f t="shared" si="1"/>
        <v>1500</v>
      </c>
      <c r="L17" s="169">
        <v>43789</v>
      </c>
      <c r="M17" s="149">
        <v>43790</v>
      </c>
      <c r="N17" s="146">
        <f t="shared" si="3"/>
        <v>11</v>
      </c>
      <c r="O17" s="100"/>
      <c r="P17" s="100"/>
    </row>
    <row r="18" spans="1:16" s="69" customFormat="1" ht="45.75" customHeight="1" x14ac:dyDescent="0.2">
      <c r="A18" s="69">
        <f t="shared" si="2"/>
        <v>12</v>
      </c>
      <c r="B18" s="159" t="s">
        <v>224</v>
      </c>
      <c r="C18" s="159" t="s">
        <v>249</v>
      </c>
      <c r="D18" s="159" t="s">
        <v>250</v>
      </c>
      <c r="E18" s="159" t="s">
        <v>251</v>
      </c>
      <c r="F18" s="160" t="s">
        <v>213</v>
      </c>
      <c r="G18" s="170" t="s">
        <v>235</v>
      </c>
      <c r="H18" s="162">
        <v>1200</v>
      </c>
      <c r="I18" s="163">
        <f t="shared" si="0"/>
        <v>1200</v>
      </c>
      <c r="J18" s="164">
        <v>0</v>
      </c>
      <c r="K18" s="163">
        <f t="shared" si="1"/>
        <v>1200</v>
      </c>
      <c r="L18" s="169">
        <v>43789</v>
      </c>
      <c r="M18" s="149">
        <v>43790</v>
      </c>
      <c r="N18" s="146">
        <f t="shared" si="3"/>
        <v>12</v>
      </c>
      <c r="O18" s="100"/>
      <c r="P18" s="100"/>
    </row>
    <row r="19" spans="1:16" s="69" customFormat="1" ht="56.25" customHeight="1" x14ac:dyDescent="0.2">
      <c r="A19" s="69">
        <f t="shared" si="2"/>
        <v>13</v>
      </c>
      <c r="B19" s="159" t="s">
        <v>224</v>
      </c>
      <c r="C19" s="159" t="s">
        <v>252</v>
      </c>
      <c r="D19" s="159" t="s">
        <v>236</v>
      </c>
      <c r="E19" s="159" t="s">
        <v>253</v>
      </c>
      <c r="F19" s="160" t="s">
        <v>238</v>
      </c>
      <c r="G19" s="171" t="s">
        <v>254</v>
      </c>
      <c r="H19" s="167">
        <f>1400+300</f>
        <v>1700</v>
      </c>
      <c r="I19" s="163">
        <f t="shared" si="0"/>
        <v>1700</v>
      </c>
      <c r="J19" s="164">
        <v>56</v>
      </c>
      <c r="K19" s="163">
        <f t="shared" si="1"/>
        <v>1756</v>
      </c>
      <c r="L19" s="169">
        <v>43782</v>
      </c>
      <c r="M19" s="149">
        <v>43784</v>
      </c>
      <c r="N19" s="146">
        <f t="shared" si="3"/>
        <v>13</v>
      </c>
      <c r="O19" s="100"/>
      <c r="P19" s="100"/>
    </row>
    <row r="20" spans="1:16" s="69" customFormat="1" ht="33" customHeight="1" x14ac:dyDescent="0.2">
      <c r="A20" s="69">
        <f t="shared" si="2"/>
        <v>14</v>
      </c>
      <c r="B20" s="159" t="s">
        <v>224</v>
      </c>
      <c r="C20" s="159" t="s">
        <v>252</v>
      </c>
      <c r="D20" s="159" t="s">
        <v>236</v>
      </c>
      <c r="E20" s="159" t="s">
        <v>253</v>
      </c>
      <c r="F20" s="160" t="s">
        <v>238</v>
      </c>
      <c r="G20" s="171" t="s">
        <v>255</v>
      </c>
      <c r="H20" s="167">
        <f>700+300</f>
        <v>1000</v>
      </c>
      <c r="I20" s="163">
        <f t="shared" si="0"/>
        <v>1000</v>
      </c>
      <c r="J20" s="164">
        <v>528</v>
      </c>
      <c r="K20" s="163">
        <f t="shared" si="1"/>
        <v>1528</v>
      </c>
      <c r="L20" s="169">
        <v>43776</v>
      </c>
      <c r="M20" s="149">
        <v>43777</v>
      </c>
      <c r="N20" s="146">
        <f t="shared" si="3"/>
        <v>14</v>
      </c>
      <c r="O20" s="100"/>
      <c r="P20" s="100"/>
    </row>
    <row r="21" spans="1:16" s="69" customFormat="1" ht="49.5" customHeight="1" x14ac:dyDescent="0.2">
      <c r="A21" s="69">
        <f t="shared" si="2"/>
        <v>15</v>
      </c>
      <c r="B21" s="159" t="s">
        <v>224</v>
      </c>
      <c r="C21" s="159" t="s">
        <v>256</v>
      </c>
      <c r="D21" s="159" t="s">
        <v>257</v>
      </c>
      <c r="E21" s="159" t="s">
        <v>258</v>
      </c>
      <c r="F21" s="160" t="s">
        <v>213</v>
      </c>
      <c r="G21" s="166" t="s">
        <v>259</v>
      </c>
      <c r="H21" s="167">
        <v>400</v>
      </c>
      <c r="I21" s="163">
        <f t="shared" si="0"/>
        <v>400</v>
      </c>
      <c r="J21" s="164">
        <v>0</v>
      </c>
      <c r="K21" s="163">
        <f t="shared" si="1"/>
        <v>400</v>
      </c>
      <c r="L21" s="172">
        <v>43777</v>
      </c>
      <c r="M21" s="150">
        <v>43777</v>
      </c>
      <c r="N21" s="146">
        <f t="shared" si="3"/>
        <v>15</v>
      </c>
      <c r="O21" s="100"/>
      <c r="P21" s="100"/>
    </row>
    <row r="22" spans="1:16" s="69" customFormat="1" ht="45.75" customHeight="1" x14ac:dyDescent="0.2">
      <c r="A22" s="69">
        <f t="shared" si="2"/>
        <v>16</v>
      </c>
      <c r="B22" s="159" t="s">
        <v>224</v>
      </c>
      <c r="C22" s="159" t="s">
        <v>260</v>
      </c>
      <c r="D22" s="159" t="s">
        <v>261</v>
      </c>
      <c r="E22" s="159" t="s">
        <v>262</v>
      </c>
      <c r="F22" s="166" t="s">
        <v>263</v>
      </c>
      <c r="G22" s="166" t="s">
        <v>264</v>
      </c>
      <c r="H22" s="162">
        <v>300</v>
      </c>
      <c r="I22" s="163">
        <f t="shared" si="0"/>
        <v>300</v>
      </c>
      <c r="J22" s="164">
        <v>0</v>
      </c>
      <c r="K22" s="163">
        <f t="shared" si="1"/>
        <v>300</v>
      </c>
      <c r="L22" s="172">
        <v>43777</v>
      </c>
      <c r="M22" s="150">
        <v>43777</v>
      </c>
      <c r="N22" s="146">
        <f t="shared" si="3"/>
        <v>16</v>
      </c>
      <c r="O22" s="100"/>
      <c r="P22" s="100"/>
    </row>
    <row r="23" spans="1:16" s="69" customFormat="1" ht="56.25" customHeight="1" x14ac:dyDescent="0.2">
      <c r="A23" s="69">
        <f t="shared" si="2"/>
        <v>17</v>
      </c>
      <c r="B23" s="159" t="s">
        <v>224</v>
      </c>
      <c r="C23" s="159" t="s">
        <v>217</v>
      </c>
      <c r="D23" s="159" t="s">
        <v>218</v>
      </c>
      <c r="E23" s="159" t="s">
        <v>219</v>
      </c>
      <c r="F23" s="166" t="s">
        <v>220</v>
      </c>
      <c r="G23" s="171" t="s">
        <v>265</v>
      </c>
      <c r="H23" s="162">
        <v>2700</v>
      </c>
      <c r="I23" s="163">
        <f t="shared" si="0"/>
        <v>2700</v>
      </c>
      <c r="J23" s="164">
        <f>2914.28+286</f>
        <v>3200.28</v>
      </c>
      <c r="K23" s="163">
        <f t="shared" si="1"/>
        <v>5900.2800000000007</v>
      </c>
      <c r="L23" s="169">
        <v>43776</v>
      </c>
      <c r="M23" s="149">
        <v>43778</v>
      </c>
      <c r="N23" s="146">
        <f t="shared" si="3"/>
        <v>17</v>
      </c>
      <c r="O23" s="100"/>
      <c r="P23" s="100"/>
    </row>
    <row r="24" spans="1:16" s="69" customFormat="1" ht="51" customHeight="1" x14ac:dyDescent="0.2">
      <c r="A24" s="69">
        <f t="shared" si="2"/>
        <v>18</v>
      </c>
      <c r="B24" s="159" t="s">
        <v>224</v>
      </c>
      <c r="C24" s="159" t="s">
        <v>252</v>
      </c>
      <c r="D24" s="159" t="s">
        <v>236</v>
      </c>
      <c r="E24" s="159" t="s">
        <v>253</v>
      </c>
      <c r="F24" s="166" t="s">
        <v>238</v>
      </c>
      <c r="G24" s="171" t="s">
        <v>266</v>
      </c>
      <c r="H24" s="162">
        <f>700+300</f>
        <v>1000</v>
      </c>
      <c r="I24" s="163">
        <f t="shared" si="0"/>
        <v>1000</v>
      </c>
      <c r="J24" s="164">
        <v>528</v>
      </c>
      <c r="K24" s="163">
        <f t="shared" si="1"/>
        <v>1528</v>
      </c>
      <c r="L24" s="169">
        <v>43774</v>
      </c>
      <c r="M24" s="149">
        <v>43775</v>
      </c>
      <c r="N24" s="146">
        <f t="shared" si="3"/>
        <v>18</v>
      </c>
      <c r="O24" s="100"/>
      <c r="P24" s="100"/>
    </row>
    <row r="25" spans="1:16" s="69" customFormat="1" ht="54" customHeight="1" x14ac:dyDescent="0.2">
      <c r="A25" s="69">
        <f t="shared" si="2"/>
        <v>19</v>
      </c>
      <c r="B25" s="159" t="s">
        <v>224</v>
      </c>
      <c r="C25" s="159" t="s">
        <v>267</v>
      </c>
      <c r="D25" s="159" t="s">
        <v>268</v>
      </c>
      <c r="E25" s="159" t="s">
        <v>269</v>
      </c>
      <c r="F25" s="166" t="s">
        <v>213</v>
      </c>
      <c r="G25" s="171" t="s">
        <v>270</v>
      </c>
      <c r="H25" s="162">
        <v>400</v>
      </c>
      <c r="I25" s="163">
        <f t="shared" si="0"/>
        <v>400</v>
      </c>
      <c r="J25" s="164">
        <v>0</v>
      </c>
      <c r="K25" s="163">
        <f t="shared" si="1"/>
        <v>400</v>
      </c>
      <c r="L25" s="169">
        <v>43773</v>
      </c>
      <c r="M25" s="149">
        <v>43773</v>
      </c>
      <c r="N25" s="146">
        <f t="shared" si="3"/>
        <v>19</v>
      </c>
      <c r="O25" s="100"/>
      <c r="P25" s="100"/>
    </row>
    <row r="26" spans="1:16" s="69" customFormat="1" ht="45.75" customHeight="1" x14ac:dyDescent="0.2">
      <c r="A26" s="69">
        <f t="shared" si="2"/>
        <v>20</v>
      </c>
      <c r="B26" s="159" t="s">
        <v>276</v>
      </c>
      <c r="C26" s="159" t="s">
        <v>271</v>
      </c>
      <c r="D26" s="159" t="s">
        <v>272</v>
      </c>
      <c r="E26" s="159" t="s">
        <v>273</v>
      </c>
      <c r="F26" s="166" t="s">
        <v>274</v>
      </c>
      <c r="G26" s="171" t="s">
        <v>275</v>
      </c>
      <c r="H26" s="162">
        <v>300</v>
      </c>
      <c r="I26" s="163">
        <f t="shared" si="0"/>
        <v>300</v>
      </c>
      <c r="J26" s="164">
        <v>0</v>
      </c>
      <c r="K26" s="163">
        <f t="shared" si="1"/>
        <v>300</v>
      </c>
      <c r="L26" s="169">
        <v>43794</v>
      </c>
      <c r="M26" s="149">
        <v>43794</v>
      </c>
      <c r="N26" s="146">
        <f t="shared" si="3"/>
        <v>20</v>
      </c>
      <c r="O26" s="100"/>
      <c r="P26" s="100"/>
    </row>
    <row r="27" spans="1:16" s="69" customFormat="1" ht="45.75" customHeight="1" x14ac:dyDescent="0.2">
      <c r="A27" s="69">
        <f t="shared" si="2"/>
        <v>21</v>
      </c>
      <c r="B27" s="173" t="s">
        <v>277</v>
      </c>
      <c r="C27" s="159" t="s">
        <v>278</v>
      </c>
      <c r="D27" s="159" t="s">
        <v>279</v>
      </c>
      <c r="E27" s="159" t="s">
        <v>280</v>
      </c>
      <c r="F27" s="166" t="s">
        <v>274</v>
      </c>
      <c r="G27" s="171" t="s">
        <v>281</v>
      </c>
      <c r="H27" s="162">
        <f>700+300</f>
        <v>1000</v>
      </c>
      <c r="I27" s="163">
        <f t="shared" si="0"/>
        <v>1000</v>
      </c>
      <c r="J27" s="164">
        <v>0</v>
      </c>
      <c r="K27" s="163">
        <f t="shared" si="1"/>
        <v>1000</v>
      </c>
      <c r="L27" s="169">
        <v>43793</v>
      </c>
      <c r="M27" s="149">
        <v>43794</v>
      </c>
      <c r="N27" s="146">
        <f t="shared" si="3"/>
        <v>21</v>
      </c>
      <c r="O27" s="100"/>
      <c r="P27" s="100"/>
    </row>
    <row r="28" spans="1:16" s="69" customFormat="1" ht="57.75" customHeight="1" x14ac:dyDescent="0.2">
      <c r="A28" s="69">
        <f t="shared" si="2"/>
        <v>22</v>
      </c>
      <c r="B28" s="173" t="s">
        <v>277</v>
      </c>
      <c r="C28" s="159" t="s">
        <v>282</v>
      </c>
      <c r="D28" s="159" t="s">
        <v>283</v>
      </c>
      <c r="E28" s="159" t="s">
        <v>284</v>
      </c>
      <c r="F28" s="166" t="s">
        <v>274</v>
      </c>
      <c r="G28" s="171" t="s">
        <v>285</v>
      </c>
      <c r="H28" s="162">
        <v>300</v>
      </c>
      <c r="I28" s="163">
        <f t="shared" si="0"/>
        <v>300</v>
      </c>
      <c r="J28" s="164">
        <v>0</v>
      </c>
      <c r="K28" s="163">
        <f t="shared" si="1"/>
        <v>300</v>
      </c>
      <c r="L28" s="169">
        <v>43795</v>
      </c>
      <c r="M28" s="149">
        <v>43798</v>
      </c>
      <c r="N28" s="146">
        <f t="shared" si="3"/>
        <v>22</v>
      </c>
      <c r="O28" s="100"/>
      <c r="P28" s="100"/>
    </row>
    <row r="29" spans="1:16" s="69" customFormat="1" ht="45.75" customHeight="1" x14ac:dyDescent="0.2">
      <c r="A29" s="69">
        <f t="shared" si="2"/>
        <v>23</v>
      </c>
      <c r="B29" s="173" t="s">
        <v>288</v>
      </c>
      <c r="C29" s="159" t="s">
        <v>286</v>
      </c>
      <c r="D29" s="159" t="s">
        <v>287</v>
      </c>
      <c r="E29" s="159" t="s">
        <v>231</v>
      </c>
      <c r="F29" s="159" t="s">
        <v>289</v>
      </c>
      <c r="G29" s="171" t="s">
        <v>290</v>
      </c>
      <c r="H29" s="162">
        <v>1400</v>
      </c>
      <c r="I29" s="163">
        <f t="shared" si="0"/>
        <v>1400</v>
      </c>
      <c r="J29" s="164">
        <v>0</v>
      </c>
      <c r="K29" s="163">
        <f t="shared" si="1"/>
        <v>1400</v>
      </c>
      <c r="L29" s="169">
        <v>43776</v>
      </c>
      <c r="M29" s="149">
        <v>43778</v>
      </c>
      <c r="N29" s="146">
        <f t="shared" si="3"/>
        <v>23</v>
      </c>
      <c r="O29" s="100"/>
      <c r="P29" s="100"/>
    </row>
    <row r="30" spans="1:16" s="69" customFormat="1" ht="57.75" customHeight="1" x14ac:dyDescent="0.2">
      <c r="A30" s="69">
        <f t="shared" si="2"/>
        <v>24</v>
      </c>
      <c r="B30" s="173" t="s">
        <v>291</v>
      </c>
      <c r="C30" s="173" t="s">
        <v>292</v>
      </c>
      <c r="D30" s="173" t="s">
        <v>293</v>
      </c>
      <c r="E30" s="173" t="s">
        <v>294</v>
      </c>
      <c r="F30" s="168" t="s">
        <v>295</v>
      </c>
      <c r="G30" s="166" t="s">
        <v>296</v>
      </c>
      <c r="H30" s="162">
        <f>2200+400</f>
        <v>2600</v>
      </c>
      <c r="I30" s="163">
        <f t="shared" si="0"/>
        <v>2600</v>
      </c>
      <c r="J30" s="164">
        <v>0</v>
      </c>
      <c r="K30" s="163">
        <f t="shared" si="1"/>
        <v>2600</v>
      </c>
      <c r="L30" s="169">
        <v>43789</v>
      </c>
      <c r="M30" s="149">
        <v>43791</v>
      </c>
      <c r="N30" s="146">
        <f t="shared" si="3"/>
        <v>24</v>
      </c>
      <c r="O30" s="100"/>
      <c r="P30" s="100"/>
    </row>
    <row r="31" spans="1:16" s="69" customFormat="1" ht="45.75" customHeight="1" x14ac:dyDescent="0.2">
      <c r="A31" s="69">
        <f t="shared" si="2"/>
        <v>25</v>
      </c>
      <c r="B31" s="173" t="s">
        <v>300</v>
      </c>
      <c r="C31" s="173" t="s">
        <v>297</v>
      </c>
      <c r="D31" s="173" t="s">
        <v>298</v>
      </c>
      <c r="E31" s="173" t="s">
        <v>299</v>
      </c>
      <c r="F31" s="168" t="s">
        <v>301</v>
      </c>
      <c r="G31" s="166" t="s">
        <v>302</v>
      </c>
      <c r="H31" s="162">
        <v>300</v>
      </c>
      <c r="I31" s="163">
        <f t="shared" si="0"/>
        <v>300</v>
      </c>
      <c r="J31" s="164">
        <v>0</v>
      </c>
      <c r="K31" s="163">
        <f t="shared" si="1"/>
        <v>300</v>
      </c>
      <c r="L31" s="169">
        <v>43796</v>
      </c>
      <c r="M31" s="149">
        <v>43797</v>
      </c>
      <c r="N31" s="146">
        <f t="shared" si="3"/>
        <v>25</v>
      </c>
      <c r="O31" s="100"/>
      <c r="P31" s="100"/>
    </row>
    <row r="32" spans="1:16" s="69" customFormat="1" ht="60.75" customHeight="1" x14ac:dyDescent="0.2">
      <c r="A32" s="69">
        <f t="shared" si="2"/>
        <v>26</v>
      </c>
      <c r="B32" s="173" t="s">
        <v>306</v>
      </c>
      <c r="C32" s="173" t="s">
        <v>303</v>
      </c>
      <c r="D32" s="173" t="s">
        <v>304</v>
      </c>
      <c r="E32" s="173" t="s">
        <v>305</v>
      </c>
      <c r="F32" s="168" t="s">
        <v>213</v>
      </c>
      <c r="G32" s="166" t="s">
        <v>307</v>
      </c>
      <c r="H32" s="162">
        <v>300</v>
      </c>
      <c r="I32" s="163">
        <f t="shared" si="0"/>
        <v>300</v>
      </c>
      <c r="J32" s="164">
        <v>0</v>
      </c>
      <c r="K32" s="163">
        <f t="shared" si="1"/>
        <v>300</v>
      </c>
      <c r="L32" s="169">
        <v>43773</v>
      </c>
      <c r="M32" s="149">
        <v>43773</v>
      </c>
      <c r="N32" s="146">
        <f t="shared" si="3"/>
        <v>26</v>
      </c>
      <c r="O32" s="101"/>
      <c r="P32" s="101"/>
    </row>
    <row r="33" spans="1:17" s="69" customFormat="1" ht="83.25" customHeight="1" x14ac:dyDescent="0.2">
      <c r="A33" s="69">
        <f t="shared" si="2"/>
        <v>27</v>
      </c>
      <c r="B33" s="173" t="s">
        <v>310</v>
      </c>
      <c r="C33" s="159" t="s">
        <v>308</v>
      </c>
      <c r="D33" s="159" t="s">
        <v>309</v>
      </c>
      <c r="E33" s="159" t="s">
        <v>246</v>
      </c>
      <c r="F33" s="159" t="s">
        <v>295</v>
      </c>
      <c r="G33" s="166" t="s">
        <v>311</v>
      </c>
      <c r="H33" s="162">
        <f>11000+400</f>
        <v>11400</v>
      </c>
      <c r="I33" s="163">
        <f t="shared" si="0"/>
        <v>11400</v>
      </c>
      <c r="J33" s="164">
        <v>0</v>
      </c>
      <c r="K33" s="163">
        <f t="shared" si="1"/>
        <v>11400</v>
      </c>
      <c r="L33" s="169">
        <v>43789</v>
      </c>
      <c r="M33" s="149">
        <v>43799</v>
      </c>
      <c r="N33" s="146">
        <f t="shared" si="3"/>
        <v>27</v>
      </c>
      <c r="O33" s="101"/>
      <c r="P33" s="101"/>
    </row>
    <row r="34" spans="1:17" s="69" customFormat="1" ht="55.5" customHeight="1" x14ac:dyDescent="0.2">
      <c r="A34" s="69">
        <f t="shared" si="2"/>
        <v>28</v>
      </c>
      <c r="B34" s="173" t="s">
        <v>276</v>
      </c>
      <c r="C34" s="173" t="s">
        <v>312</v>
      </c>
      <c r="D34" s="173" t="s">
        <v>313</v>
      </c>
      <c r="E34" s="159" t="s">
        <v>314</v>
      </c>
      <c r="F34" s="159" t="s">
        <v>315</v>
      </c>
      <c r="G34" s="171" t="s">
        <v>316</v>
      </c>
      <c r="H34" s="162">
        <v>300</v>
      </c>
      <c r="I34" s="163">
        <f t="shared" si="0"/>
        <v>300</v>
      </c>
      <c r="J34" s="164">
        <v>0</v>
      </c>
      <c r="K34" s="163">
        <f t="shared" si="1"/>
        <v>300</v>
      </c>
      <c r="L34" s="169">
        <v>43797</v>
      </c>
      <c r="M34" s="149">
        <v>43797</v>
      </c>
      <c r="N34" s="146">
        <f t="shared" si="3"/>
        <v>28</v>
      </c>
      <c r="O34" s="101"/>
      <c r="P34" s="101"/>
    </row>
    <row r="35" spans="1:17" s="69" customFormat="1" ht="68.25" customHeight="1" x14ac:dyDescent="0.2">
      <c r="A35" s="69">
        <f t="shared" si="2"/>
        <v>29</v>
      </c>
      <c r="B35" s="173" t="s">
        <v>273</v>
      </c>
      <c r="C35" s="173" t="s">
        <v>317</v>
      </c>
      <c r="D35" s="173" t="s">
        <v>318</v>
      </c>
      <c r="E35" s="174" t="s">
        <v>319</v>
      </c>
      <c r="F35" s="174" t="s">
        <v>320</v>
      </c>
      <c r="G35" s="171" t="s">
        <v>321</v>
      </c>
      <c r="H35" s="175">
        <v>400</v>
      </c>
      <c r="I35" s="163">
        <f t="shared" si="0"/>
        <v>400</v>
      </c>
      <c r="J35" s="164">
        <v>715.82</v>
      </c>
      <c r="K35" s="163">
        <f t="shared" si="1"/>
        <v>1115.8200000000002</v>
      </c>
      <c r="L35" s="169">
        <v>43796</v>
      </c>
      <c r="M35" s="149">
        <v>43796</v>
      </c>
      <c r="N35" s="146">
        <f t="shared" si="3"/>
        <v>29</v>
      </c>
      <c r="O35" s="101"/>
      <c r="P35" s="101"/>
    </row>
    <row r="36" spans="1:17" s="69" customFormat="1" ht="51.75" customHeight="1" x14ac:dyDescent="0.25">
      <c r="A36" s="69">
        <f t="shared" si="2"/>
        <v>30</v>
      </c>
      <c r="B36" s="173" t="s">
        <v>300</v>
      </c>
      <c r="C36" s="176" t="s">
        <v>322</v>
      </c>
      <c r="D36" s="176" t="s">
        <v>323</v>
      </c>
      <c r="E36" s="177" t="s">
        <v>251</v>
      </c>
      <c r="F36" s="178" t="s">
        <v>324</v>
      </c>
      <c r="G36" s="170" t="s">
        <v>325</v>
      </c>
      <c r="H36" s="179">
        <f>700+300</f>
        <v>1000</v>
      </c>
      <c r="I36" s="163">
        <f t="shared" si="0"/>
        <v>1000</v>
      </c>
      <c r="J36" s="162">
        <v>0</v>
      </c>
      <c r="K36" s="163">
        <f t="shared" si="1"/>
        <v>1000</v>
      </c>
      <c r="L36" s="180">
        <v>43790</v>
      </c>
      <c r="M36" s="151">
        <v>43791</v>
      </c>
      <c r="N36" s="146">
        <f t="shared" si="3"/>
        <v>30</v>
      </c>
      <c r="O36" s="101"/>
      <c r="P36" s="101"/>
    </row>
    <row r="37" spans="1:17" s="69" customFormat="1" ht="57.75" customHeight="1" x14ac:dyDescent="0.25">
      <c r="A37" s="69">
        <f t="shared" si="2"/>
        <v>31</v>
      </c>
      <c r="B37" s="173" t="s">
        <v>291</v>
      </c>
      <c r="C37" s="176" t="s">
        <v>292</v>
      </c>
      <c r="D37" s="176" t="s">
        <v>293</v>
      </c>
      <c r="E37" s="177" t="s">
        <v>294</v>
      </c>
      <c r="F37" s="178" t="s">
        <v>295</v>
      </c>
      <c r="G37" s="170" t="s">
        <v>326</v>
      </c>
      <c r="H37" s="179">
        <f>2200+400</f>
        <v>2600</v>
      </c>
      <c r="I37" s="163">
        <f t="shared" si="0"/>
        <v>2600</v>
      </c>
      <c r="J37" s="162">
        <v>0</v>
      </c>
      <c r="K37" s="163">
        <f t="shared" si="1"/>
        <v>2600</v>
      </c>
      <c r="L37" s="180">
        <v>43795</v>
      </c>
      <c r="M37" s="151">
        <v>43797</v>
      </c>
      <c r="N37" s="146">
        <f t="shared" si="3"/>
        <v>31</v>
      </c>
      <c r="O37" s="97"/>
      <c r="P37" s="101"/>
    </row>
    <row r="38" spans="1:17" s="69" customFormat="1" ht="77.25" customHeight="1" x14ac:dyDescent="0.25">
      <c r="A38" s="69">
        <f t="shared" si="2"/>
        <v>32</v>
      </c>
      <c r="B38" s="173" t="s">
        <v>330</v>
      </c>
      <c r="C38" s="176" t="s">
        <v>327</v>
      </c>
      <c r="D38" s="176" t="s">
        <v>328</v>
      </c>
      <c r="E38" s="177" t="s">
        <v>329</v>
      </c>
      <c r="F38" s="178" t="s">
        <v>274</v>
      </c>
      <c r="G38" s="170" t="s">
        <v>331</v>
      </c>
      <c r="H38" s="179">
        <v>300</v>
      </c>
      <c r="I38" s="163">
        <f t="shared" si="0"/>
        <v>300</v>
      </c>
      <c r="J38" s="162">
        <v>1500</v>
      </c>
      <c r="K38" s="163">
        <f t="shared" si="1"/>
        <v>1800</v>
      </c>
      <c r="L38" s="180">
        <v>43791</v>
      </c>
      <c r="M38" s="151">
        <v>43791</v>
      </c>
      <c r="N38" s="146">
        <f t="shared" si="3"/>
        <v>32</v>
      </c>
      <c r="O38" s="101"/>
      <c r="P38" s="101"/>
    </row>
    <row r="39" spans="1:17" s="69" customFormat="1" ht="64.5" customHeight="1" x14ac:dyDescent="0.25">
      <c r="A39" s="69">
        <f t="shared" si="2"/>
        <v>33</v>
      </c>
      <c r="B39" s="173" t="s">
        <v>273</v>
      </c>
      <c r="C39" s="176" t="s">
        <v>332</v>
      </c>
      <c r="D39" s="176" t="s">
        <v>333</v>
      </c>
      <c r="E39" s="177" t="s">
        <v>334</v>
      </c>
      <c r="F39" s="178" t="s">
        <v>213</v>
      </c>
      <c r="G39" s="170" t="s">
        <v>335</v>
      </c>
      <c r="H39" s="179">
        <f>850+400</f>
        <v>1250</v>
      </c>
      <c r="I39" s="163">
        <f t="shared" si="0"/>
        <v>1250</v>
      </c>
      <c r="J39" s="162">
        <v>600</v>
      </c>
      <c r="K39" s="163">
        <f t="shared" si="1"/>
        <v>1850</v>
      </c>
      <c r="L39" s="180">
        <v>43789</v>
      </c>
      <c r="M39" s="151">
        <v>43790</v>
      </c>
      <c r="N39" s="146">
        <f t="shared" si="3"/>
        <v>33</v>
      </c>
      <c r="O39" s="101"/>
      <c r="P39" s="101"/>
    </row>
    <row r="40" spans="1:17" s="69" customFormat="1" ht="83.25" customHeight="1" x14ac:dyDescent="0.25">
      <c r="A40" s="69">
        <f t="shared" si="2"/>
        <v>34</v>
      </c>
      <c r="B40" s="173" t="s">
        <v>339</v>
      </c>
      <c r="C40" s="176" t="s">
        <v>336</v>
      </c>
      <c r="D40" s="176" t="s">
        <v>337</v>
      </c>
      <c r="E40" s="177" t="s">
        <v>338</v>
      </c>
      <c r="F40" s="178" t="s">
        <v>324</v>
      </c>
      <c r="G40" s="170" t="s">
        <v>340</v>
      </c>
      <c r="H40" s="179">
        <v>300</v>
      </c>
      <c r="I40" s="163">
        <f t="shared" si="0"/>
        <v>300</v>
      </c>
      <c r="J40" s="162">
        <v>0</v>
      </c>
      <c r="K40" s="163">
        <f t="shared" si="1"/>
        <v>300</v>
      </c>
      <c r="L40" s="180">
        <v>43784</v>
      </c>
      <c r="M40" s="151">
        <v>43784</v>
      </c>
      <c r="N40" s="146">
        <f t="shared" si="3"/>
        <v>34</v>
      </c>
      <c r="O40" s="101"/>
      <c r="P40" s="101"/>
    </row>
    <row r="41" spans="1:17" s="69" customFormat="1" ht="96" customHeight="1" x14ac:dyDescent="0.25">
      <c r="A41" s="69">
        <f t="shared" si="2"/>
        <v>35</v>
      </c>
      <c r="B41" s="173" t="s">
        <v>339</v>
      </c>
      <c r="C41" s="176" t="s">
        <v>341</v>
      </c>
      <c r="D41" s="176" t="s">
        <v>342</v>
      </c>
      <c r="E41" s="177" t="s">
        <v>343</v>
      </c>
      <c r="F41" s="178" t="s">
        <v>213</v>
      </c>
      <c r="G41" s="170" t="s">
        <v>340</v>
      </c>
      <c r="H41" s="179">
        <v>400</v>
      </c>
      <c r="I41" s="163">
        <f t="shared" si="0"/>
        <v>400</v>
      </c>
      <c r="J41" s="162">
        <v>0</v>
      </c>
      <c r="K41" s="163">
        <f t="shared" si="1"/>
        <v>400</v>
      </c>
      <c r="L41" s="180">
        <v>43784</v>
      </c>
      <c r="M41" s="151">
        <v>43784</v>
      </c>
      <c r="N41" s="146">
        <f t="shared" si="3"/>
        <v>35</v>
      </c>
      <c r="O41" s="97"/>
      <c r="P41" s="101"/>
    </row>
    <row r="42" spans="1:17" s="69" customFormat="1" ht="45" customHeight="1" x14ac:dyDescent="0.25">
      <c r="A42" s="69">
        <f t="shared" si="2"/>
        <v>36</v>
      </c>
      <c r="B42" s="173" t="s">
        <v>306</v>
      </c>
      <c r="C42" s="176" t="s">
        <v>344</v>
      </c>
      <c r="D42" s="176" t="s">
        <v>345</v>
      </c>
      <c r="E42" s="176" t="s">
        <v>345</v>
      </c>
      <c r="F42" s="178" t="s">
        <v>274</v>
      </c>
      <c r="G42" s="170" t="s">
        <v>346</v>
      </c>
      <c r="H42" s="179">
        <v>300</v>
      </c>
      <c r="I42" s="163">
        <f t="shared" si="0"/>
        <v>300</v>
      </c>
      <c r="J42" s="162">
        <v>0</v>
      </c>
      <c r="K42" s="163">
        <f t="shared" si="1"/>
        <v>300</v>
      </c>
      <c r="L42" s="180">
        <v>43783</v>
      </c>
      <c r="M42" s="151">
        <v>43783</v>
      </c>
      <c r="N42" s="146">
        <f t="shared" si="3"/>
        <v>36</v>
      </c>
      <c r="O42" s="101"/>
      <c r="P42" s="101"/>
    </row>
    <row r="43" spans="1:17" s="69" customFormat="1" ht="50.25" customHeight="1" x14ac:dyDescent="0.25">
      <c r="A43" s="69">
        <f t="shared" si="2"/>
        <v>37</v>
      </c>
      <c r="B43" s="173" t="s">
        <v>291</v>
      </c>
      <c r="C43" s="176" t="s">
        <v>292</v>
      </c>
      <c r="D43" s="176" t="s">
        <v>293</v>
      </c>
      <c r="E43" s="177" t="s">
        <v>294</v>
      </c>
      <c r="F43" s="178" t="s">
        <v>295</v>
      </c>
      <c r="G43" s="170" t="s">
        <v>347</v>
      </c>
      <c r="H43" s="179">
        <f>1100+400</f>
        <v>1500</v>
      </c>
      <c r="I43" s="163">
        <f t="shared" si="0"/>
        <v>1500</v>
      </c>
      <c r="J43" s="162">
        <v>0</v>
      </c>
      <c r="K43" s="163">
        <f t="shared" si="1"/>
        <v>1500</v>
      </c>
      <c r="L43" s="180">
        <v>43772</v>
      </c>
      <c r="M43" s="151">
        <v>43773</v>
      </c>
      <c r="N43" s="146">
        <f t="shared" si="3"/>
        <v>37</v>
      </c>
      <c r="O43" s="101"/>
      <c r="P43" s="101"/>
    </row>
    <row r="44" spans="1:17" s="69" customFormat="1" ht="69" customHeight="1" x14ac:dyDescent="0.25">
      <c r="A44" s="69">
        <f t="shared" si="2"/>
        <v>38</v>
      </c>
      <c r="B44" s="173" t="s">
        <v>330</v>
      </c>
      <c r="C44" s="176" t="s">
        <v>348</v>
      </c>
      <c r="D44" s="176" t="s">
        <v>349</v>
      </c>
      <c r="E44" s="177" t="s">
        <v>299</v>
      </c>
      <c r="F44" s="178" t="s">
        <v>274</v>
      </c>
      <c r="G44" s="170" t="s">
        <v>350</v>
      </c>
      <c r="H44" s="179">
        <v>300</v>
      </c>
      <c r="I44" s="163">
        <f t="shared" si="0"/>
        <v>300</v>
      </c>
      <c r="J44" s="162">
        <v>0</v>
      </c>
      <c r="K44" s="163">
        <f t="shared" si="1"/>
        <v>300</v>
      </c>
      <c r="L44" s="180">
        <v>43790</v>
      </c>
      <c r="M44" s="151">
        <v>43791</v>
      </c>
      <c r="N44" s="146">
        <f t="shared" si="3"/>
        <v>38</v>
      </c>
      <c r="O44" s="101"/>
      <c r="P44" s="101"/>
    </row>
    <row r="45" spans="1:17" s="69" customFormat="1" ht="57" customHeight="1" x14ac:dyDescent="0.25">
      <c r="A45" s="69">
        <f t="shared" si="2"/>
        <v>39</v>
      </c>
      <c r="B45" s="173" t="s">
        <v>330</v>
      </c>
      <c r="C45" s="176" t="s">
        <v>351</v>
      </c>
      <c r="D45" s="176" t="s">
        <v>352</v>
      </c>
      <c r="E45" s="177" t="s">
        <v>353</v>
      </c>
      <c r="F45" s="178" t="s">
        <v>274</v>
      </c>
      <c r="G45" s="170" t="s">
        <v>350</v>
      </c>
      <c r="H45" s="179">
        <v>300</v>
      </c>
      <c r="I45" s="163">
        <f t="shared" si="0"/>
        <v>300</v>
      </c>
      <c r="J45" s="162">
        <v>0</v>
      </c>
      <c r="K45" s="163">
        <f t="shared" si="1"/>
        <v>300</v>
      </c>
      <c r="L45" s="180">
        <v>43790</v>
      </c>
      <c r="M45" s="151">
        <v>43791</v>
      </c>
      <c r="N45" s="146">
        <f t="shared" si="3"/>
        <v>39</v>
      </c>
      <c r="O45" s="101"/>
      <c r="P45" s="101"/>
    </row>
    <row r="46" spans="1:17" s="69" customFormat="1" ht="62.25" customHeight="1" x14ac:dyDescent="0.25">
      <c r="A46" s="69">
        <f t="shared" si="2"/>
        <v>40</v>
      </c>
      <c r="B46" s="173" t="s">
        <v>330</v>
      </c>
      <c r="C46" s="176" t="s">
        <v>354</v>
      </c>
      <c r="D46" s="176" t="s">
        <v>355</v>
      </c>
      <c r="E46" s="181"/>
      <c r="F46" s="178" t="s">
        <v>263</v>
      </c>
      <c r="G46" s="170" t="s">
        <v>350</v>
      </c>
      <c r="H46" s="179">
        <v>300</v>
      </c>
      <c r="I46" s="163">
        <f t="shared" si="0"/>
        <v>300</v>
      </c>
      <c r="J46" s="162">
        <v>0</v>
      </c>
      <c r="K46" s="163">
        <f t="shared" si="1"/>
        <v>300</v>
      </c>
      <c r="L46" s="180">
        <v>43790</v>
      </c>
      <c r="M46" s="151">
        <v>43791</v>
      </c>
      <c r="N46" s="146">
        <f t="shared" si="3"/>
        <v>40</v>
      </c>
      <c r="O46" s="101"/>
      <c r="P46" s="101"/>
      <c r="Q46" s="82"/>
    </row>
    <row r="47" spans="1:17" s="131" customFormat="1" ht="54.75" customHeight="1" x14ac:dyDescent="0.25">
      <c r="A47" s="69">
        <f t="shared" si="2"/>
        <v>41</v>
      </c>
      <c r="B47" s="173" t="s">
        <v>330</v>
      </c>
      <c r="C47" s="176" t="s">
        <v>356</v>
      </c>
      <c r="D47" s="176" t="s">
        <v>357</v>
      </c>
      <c r="E47" s="177" t="s">
        <v>358</v>
      </c>
      <c r="F47" s="178" t="s">
        <v>213</v>
      </c>
      <c r="G47" s="170" t="s">
        <v>350</v>
      </c>
      <c r="H47" s="179">
        <v>400</v>
      </c>
      <c r="I47" s="163">
        <f t="shared" si="0"/>
        <v>400</v>
      </c>
      <c r="J47" s="162">
        <v>0</v>
      </c>
      <c r="K47" s="163">
        <f t="shared" si="1"/>
        <v>400</v>
      </c>
      <c r="L47" s="180">
        <v>43790</v>
      </c>
      <c r="M47" s="151">
        <v>43791</v>
      </c>
      <c r="N47" s="146">
        <f t="shared" si="3"/>
        <v>41</v>
      </c>
      <c r="O47" s="129"/>
      <c r="P47" s="130"/>
    </row>
    <row r="48" spans="1:17" s="69" customFormat="1" ht="66.75" customHeight="1" x14ac:dyDescent="0.25">
      <c r="A48" s="69">
        <f t="shared" si="2"/>
        <v>42</v>
      </c>
      <c r="B48" s="173" t="s">
        <v>277</v>
      </c>
      <c r="C48" s="176" t="s">
        <v>359</v>
      </c>
      <c r="D48" s="176" t="s">
        <v>360</v>
      </c>
      <c r="E48" s="177" t="s">
        <v>361</v>
      </c>
      <c r="F48" s="178" t="s">
        <v>213</v>
      </c>
      <c r="G48" s="170" t="s">
        <v>362</v>
      </c>
      <c r="H48" s="179">
        <v>400</v>
      </c>
      <c r="I48" s="163">
        <f t="shared" si="0"/>
        <v>400</v>
      </c>
      <c r="J48" s="162">
        <v>0</v>
      </c>
      <c r="K48" s="163">
        <f t="shared" si="1"/>
        <v>400</v>
      </c>
      <c r="L48" s="180">
        <v>43789</v>
      </c>
      <c r="M48" s="151">
        <v>43791</v>
      </c>
      <c r="N48" s="146">
        <f t="shared" si="3"/>
        <v>42</v>
      </c>
      <c r="O48" s="97"/>
      <c r="P48" s="101"/>
    </row>
    <row r="49" spans="1:16" s="69" customFormat="1" ht="70.5" customHeight="1" x14ac:dyDescent="0.25">
      <c r="A49" s="69">
        <f t="shared" si="2"/>
        <v>43</v>
      </c>
      <c r="B49" s="173" t="s">
        <v>277</v>
      </c>
      <c r="C49" s="182" t="s">
        <v>363</v>
      </c>
      <c r="D49" s="182" t="s">
        <v>364</v>
      </c>
      <c r="E49" s="181" t="s">
        <v>365</v>
      </c>
      <c r="F49" s="178" t="s">
        <v>238</v>
      </c>
      <c r="G49" s="170" t="s">
        <v>362</v>
      </c>
      <c r="H49" s="179">
        <v>300</v>
      </c>
      <c r="I49" s="163">
        <f t="shared" si="0"/>
        <v>300</v>
      </c>
      <c r="J49" s="162">
        <v>0</v>
      </c>
      <c r="K49" s="163">
        <f t="shared" si="1"/>
        <v>300</v>
      </c>
      <c r="L49" s="180">
        <v>43789</v>
      </c>
      <c r="M49" s="151">
        <v>43791</v>
      </c>
      <c r="N49" s="146">
        <f t="shared" si="3"/>
        <v>43</v>
      </c>
      <c r="O49" s="101"/>
      <c r="P49" s="101"/>
    </row>
    <row r="50" spans="1:16" s="69" customFormat="1" ht="101.25" customHeight="1" x14ac:dyDescent="0.25">
      <c r="A50" s="69">
        <f t="shared" si="2"/>
        <v>44</v>
      </c>
      <c r="B50" s="173" t="s">
        <v>277</v>
      </c>
      <c r="C50" s="176" t="s">
        <v>366</v>
      </c>
      <c r="D50" s="176" t="s">
        <v>367</v>
      </c>
      <c r="E50" s="177" t="s">
        <v>368</v>
      </c>
      <c r="F50" s="178" t="s">
        <v>274</v>
      </c>
      <c r="G50" s="170" t="s">
        <v>362</v>
      </c>
      <c r="H50" s="179">
        <v>300</v>
      </c>
      <c r="I50" s="163">
        <f t="shared" si="0"/>
        <v>300</v>
      </c>
      <c r="J50" s="162">
        <v>0</v>
      </c>
      <c r="K50" s="163">
        <f t="shared" si="1"/>
        <v>300</v>
      </c>
      <c r="L50" s="180">
        <v>43789</v>
      </c>
      <c r="M50" s="151">
        <v>43791</v>
      </c>
      <c r="N50" s="146">
        <f t="shared" si="3"/>
        <v>44</v>
      </c>
      <c r="O50" s="97"/>
      <c r="P50" s="101"/>
    </row>
    <row r="51" spans="1:16" s="69" customFormat="1" ht="82.5" customHeight="1" x14ac:dyDescent="0.25">
      <c r="A51" s="69">
        <f t="shared" si="2"/>
        <v>45</v>
      </c>
      <c r="B51" s="173" t="s">
        <v>277</v>
      </c>
      <c r="C51" s="176" t="s">
        <v>369</v>
      </c>
      <c r="D51" s="176" t="s">
        <v>370</v>
      </c>
      <c r="E51" s="177" t="s">
        <v>367</v>
      </c>
      <c r="F51" s="178" t="s">
        <v>274</v>
      </c>
      <c r="G51" s="170" t="s">
        <v>362</v>
      </c>
      <c r="H51" s="179">
        <v>300</v>
      </c>
      <c r="I51" s="163">
        <f t="shared" ref="I51" si="4">H51</f>
        <v>300</v>
      </c>
      <c r="J51" s="162">
        <v>0</v>
      </c>
      <c r="K51" s="163">
        <f t="shared" si="1"/>
        <v>300</v>
      </c>
      <c r="L51" s="180">
        <v>43789</v>
      </c>
      <c r="M51" s="151">
        <v>43791</v>
      </c>
      <c r="N51" s="146">
        <f t="shared" si="3"/>
        <v>45</v>
      </c>
      <c r="O51" s="97"/>
      <c r="P51" s="101"/>
    </row>
    <row r="52" spans="1:16" s="69" customFormat="1" ht="75.75" customHeight="1" x14ac:dyDescent="0.25">
      <c r="A52" s="69">
        <f t="shared" si="2"/>
        <v>46</v>
      </c>
      <c r="B52" s="173" t="s">
        <v>339</v>
      </c>
      <c r="C52" s="176" t="s">
        <v>371</v>
      </c>
      <c r="D52" s="176" t="s">
        <v>372</v>
      </c>
      <c r="E52" s="177" t="s">
        <v>373</v>
      </c>
      <c r="F52" s="178" t="s">
        <v>274</v>
      </c>
      <c r="G52" s="170" t="s">
        <v>374</v>
      </c>
      <c r="H52" s="179">
        <v>300</v>
      </c>
      <c r="I52" s="163">
        <f t="shared" si="0"/>
        <v>300</v>
      </c>
      <c r="J52" s="162">
        <v>0</v>
      </c>
      <c r="K52" s="163">
        <f t="shared" si="1"/>
        <v>300</v>
      </c>
      <c r="L52" s="180">
        <v>43789</v>
      </c>
      <c r="M52" s="151">
        <v>43791</v>
      </c>
      <c r="N52" s="146">
        <f t="shared" si="3"/>
        <v>46</v>
      </c>
      <c r="O52" s="97"/>
      <c r="P52" s="101"/>
    </row>
    <row r="53" spans="1:16" s="69" customFormat="1" ht="72" customHeight="1" x14ac:dyDescent="0.25">
      <c r="A53" s="69">
        <f t="shared" si="2"/>
        <v>47</v>
      </c>
      <c r="B53" s="173" t="s">
        <v>339</v>
      </c>
      <c r="C53" s="176" t="s">
        <v>375</v>
      </c>
      <c r="D53" s="176" t="s">
        <v>376</v>
      </c>
      <c r="E53" s="177" t="s">
        <v>237</v>
      </c>
      <c r="F53" s="178" t="s">
        <v>377</v>
      </c>
      <c r="G53" s="170" t="s">
        <v>374</v>
      </c>
      <c r="H53" s="179">
        <v>300</v>
      </c>
      <c r="I53" s="163">
        <f t="shared" si="0"/>
        <v>300</v>
      </c>
      <c r="J53" s="162">
        <v>0</v>
      </c>
      <c r="K53" s="163">
        <f t="shared" si="1"/>
        <v>300</v>
      </c>
      <c r="L53" s="180">
        <v>43789</v>
      </c>
      <c r="M53" s="151">
        <v>43791</v>
      </c>
      <c r="N53" s="146">
        <f t="shared" si="3"/>
        <v>47</v>
      </c>
      <c r="O53" s="97"/>
      <c r="P53" s="101"/>
    </row>
    <row r="54" spans="1:16" ht="49.5" customHeight="1" x14ac:dyDescent="0.25">
      <c r="A54" s="69">
        <f t="shared" si="2"/>
        <v>48</v>
      </c>
      <c r="B54" s="173" t="s">
        <v>277</v>
      </c>
      <c r="C54" s="176" t="s">
        <v>378</v>
      </c>
      <c r="D54" s="176" t="s">
        <v>379</v>
      </c>
      <c r="E54" s="177" t="s">
        <v>380</v>
      </c>
      <c r="F54" s="178" t="s">
        <v>377</v>
      </c>
      <c r="G54" s="170" t="s">
        <v>381</v>
      </c>
      <c r="H54" s="179">
        <v>300</v>
      </c>
      <c r="I54" s="163">
        <f t="shared" si="0"/>
        <v>300</v>
      </c>
      <c r="J54" s="162">
        <v>0</v>
      </c>
      <c r="K54" s="163">
        <f t="shared" si="1"/>
        <v>300</v>
      </c>
      <c r="L54" s="180">
        <v>43795</v>
      </c>
      <c r="M54" s="151">
        <v>43796</v>
      </c>
      <c r="N54" s="146">
        <f t="shared" si="3"/>
        <v>48</v>
      </c>
    </row>
    <row r="55" spans="1:16" ht="63.75" customHeight="1" x14ac:dyDescent="0.25">
      <c r="A55" s="69">
        <f t="shared" si="2"/>
        <v>49</v>
      </c>
      <c r="B55" s="173" t="s">
        <v>300</v>
      </c>
      <c r="C55" s="176" t="s">
        <v>382</v>
      </c>
      <c r="D55" s="176" t="s">
        <v>383</v>
      </c>
      <c r="E55" s="177" t="s">
        <v>384</v>
      </c>
      <c r="F55" s="178" t="s">
        <v>213</v>
      </c>
      <c r="G55" s="170" t="s">
        <v>385</v>
      </c>
      <c r="H55" s="179">
        <v>2550</v>
      </c>
      <c r="I55" s="163">
        <f t="shared" si="0"/>
        <v>2550</v>
      </c>
      <c r="J55" s="183">
        <v>0</v>
      </c>
      <c r="K55" s="163">
        <f t="shared" si="1"/>
        <v>2550</v>
      </c>
      <c r="L55" s="180">
        <v>43795</v>
      </c>
      <c r="M55" s="151">
        <v>43798</v>
      </c>
      <c r="N55" s="146">
        <f t="shared" si="3"/>
        <v>49</v>
      </c>
    </row>
    <row r="56" spans="1:16" ht="51" customHeight="1" x14ac:dyDescent="0.25">
      <c r="A56" s="69">
        <f t="shared" si="2"/>
        <v>50</v>
      </c>
      <c r="B56" s="173" t="s">
        <v>300</v>
      </c>
      <c r="C56" s="176" t="s">
        <v>386</v>
      </c>
      <c r="D56" s="176" t="s">
        <v>343</v>
      </c>
      <c r="E56" s="177" t="s">
        <v>387</v>
      </c>
      <c r="F56" s="178" t="s">
        <v>301</v>
      </c>
      <c r="G56" s="170" t="s">
        <v>385</v>
      </c>
      <c r="H56" s="179">
        <v>2100</v>
      </c>
      <c r="I56" s="163">
        <f t="shared" si="0"/>
        <v>2100</v>
      </c>
      <c r="J56" s="183">
        <v>0</v>
      </c>
      <c r="K56" s="163">
        <f t="shared" si="1"/>
        <v>2100</v>
      </c>
      <c r="L56" s="180">
        <v>43795</v>
      </c>
      <c r="M56" s="151">
        <v>43798</v>
      </c>
      <c r="N56" s="146">
        <f t="shared" si="3"/>
        <v>50</v>
      </c>
    </row>
    <row r="57" spans="1:16" ht="61.5" customHeight="1" x14ac:dyDescent="0.25">
      <c r="A57" s="69">
        <f t="shared" si="2"/>
        <v>51</v>
      </c>
      <c r="B57" s="173" t="s">
        <v>300</v>
      </c>
      <c r="C57" s="176" t="s">
        <v>388</v>
      </c>
      <c r="D57" s="176" t="s">
        <v>389</v>
      </c>
      <c r="E57" s="177" t="s">
        <v>390</v>
      </c>
      <c r="F57" s="178" t="s">
        <v>320</v>
      </c>
      <c r="G57" s="170" t="s">
        <v>385</v>
      </c>
      <c r="H57" s="179">
        <v>3300</v>
      </c>
      <c r="I57" s="163">
        <f t="shared" si="0"/>
        <v>3300</v>
      </c>
      <c r="J57" s="183">
        <v>0</v>
      </c>
      <c r="K57" s="163">
        <f t="shared" si="1"/>
        <v>3300</v>
      </c>
      <c r="L57" s="180">
        <v>43795</v>
      </c>
      <c r="M57" s="151">
        <v>43798</v>
      </c>
      <c r="N57" s="146">
        <f t="shared" si="3"/>
        <v>51</v>
      </c>
    </row>
    <row r="58" spans="1:16" ht="71.25" customHeight="1" x14ac:dyDescent="0.25">
      <c r="A58" s="69">
        <f t="shared" si="2"/>
        <v>52</v>
      </c>
      <c r="B58" s="173" t="s">
        <v>273</v>
      </c>
      <c r="C58" s="176" t="s">
        <v>391</v>
      </c>
      <c r="D58" s="176" t="s">
        <v>392</v>
      </c>
      <c r="E58" s="177" t="s">
        <v>393</v>
      </c>
      <c r="F58" s="178" t="s">
        <v>274</v>
      </c>
      <c r="G58" s="170" t="s">
        <v>394</v>
      </c>
      <c r="H58" s="179">
        <v>300</v>
      </c>
      <c r="I58" s="163">
        <f t="shared" si="0"/>
        <v>300</v>
      </c>
      <c r="J58" s="183">
        <v>0</v>
      </c>
      <c r="K58" s="163">
        <f t="shared" si="1"/>
        <v>300</v>
      </c>
      <c r="L58" s="180">
        <v>43790</v>
      </c>
      <c r="M58" s="151">
        <v>43791</v>
      </c>
      <c r="N58" s="146">
        <f t="shared" si="3"/>
        <v>52</v>
      </c>
    </row>
    <row r="59" spans="1:16" ht="51" customHeight="1" x14ac:dyDescent="0.25">
      <c r="A59" s="69">
        <f t="shared" si="2"/>
        <v>53</v>
      </c>
      <c r="B59" s="159" t="s">
        <v>395</v>
      </c>
      <c r="C59" s="176" t="s">
        <v>396</v>
      </c>
      <c r="D59" s="176" t="s">
        <v>397</v>
      </c>
      <c r="E59" s="177" t="s">
        <v>251</v>
      </c>
      <c r="F59" s="178" t="s">
        <v>213</v>
      </c>
      <c r="G59" s="170" t="s">
        <v>398</v>
      </c>
      <c r="H59" s="179">
        <v>400</v>
      </c>
      <c r="I59" s="163">
        <f t="shared" si="0"/>
        <v>400</v>
      </c>
      <c r="J59" s="183">
        <v>0</v>
      </c>
      <c r="K59" s="163">
        <f t="shared" si="1"/>
        <v>400</v>
      </c>
      <c r="L59" s="180">
        <v>43792</v>
      </c>
      <c r="M59" s="151">
        <v>43792</v>
      </c>
      <c r="N59" s="146">
        <f t="shared" si="3"/>
        <v>53</v>
      </c>
    </row>
    <row r="60" spans="1:16" ht="51" customHeight="1" x14ac:dyDescent="0.25">
      <c r="A60" s="69">
        <f t="shared" si="2"/>
        <v>54</v>
      </c>
      <c r="B60" s="159" t="s">
        <v>395</v>
      </c>
      <c r="C60" s="176" t="s">
        <v>399</v>
      </c>
      <c r="D60" s="176" t="s">
        <v>400</v>
      </c>
      <c r="E60" s="177" t="s">
        <v>401</v>
      </c>
      <c r="F60" s="178" t="s">
        <v>274</v>
      </c>
      <c r="G60" s="170" t="s">
        <v>398</v>
      </c>
      <c r="H60" s="179">
        <v>300</v>
      </c>
      <c r="I60" s="163">
        <f t="shared" si="0"/>
        <v>300</v>
      </c>
      <c r="J60" s="183">
        <v>0</v>
      </c>
      <c r="K60" s="163">
        <f t="shared" si="1"/>
        <v>300</v>
      </c>
      <c r="L60" s="180">
        <v>43792</v>
      </c>
      <c r="M60" s="151">
        <v>43792</v>
      </c>
      <c r="N60" s="146">
        <f t="shared" si="3"/>
        <v>54</v>
      </c>
    </row>
    <row r="61" spans="1:16" ht="51" customHeight="1" x14ac:dyDescent="0.25">
      <c r="A61" s="69">
        <f t="shared" si="2"/>
        <v>55</v>
      </c>
      <c r="B61" s="159" t="s">
        <v>395</v>
      </c>
      <c r="C61" s="176" t="s">
        <v>399</v>
      </c>
      <c r="D61" s="176" t="s">
        <v>400</v>
      </c>
      <c r="E61" s="177" t="s">
        <v>401</v>
      </c>
      <c r="F61" s="178" t="s">
        <v>295</v>
      </c>
      <c r="G61" s="170" t="s">
        <v>398</v>
      </c>
      <c r="H61" s="179">
        <v>400</v>
      </c>
      <c r="I61" s="163">
        <f t="shared" si="0"/>
        <v>400</v>
      </c>
      <c r="J61" s="183">
        <v>0</v>
      </c>
      <c r="K61" s="163">
        <f t="shared" si="1"/>
        <v>400</v>
      </c>
      <c r="L61" s="180">
        <v>43778</v>
      </c>
      <c r="M61" s="151">
        <v>43778</v>
      </c>
      <c r="N61" s="146">
        <f t="shared" si="3"/>
        <v>55</v>
      </c>
    </row>
    <row r="62" spans="1:16" ht="51" customHeight="1" x14ac:dyDescent="0.25">
      <c r="A62" s="69">
        <f t="shared" si="2"/>
        <v>56</v>
      </c>
      <c r="B62" s="159" t="s">
        <v>395</v>
      </c>
      <c r="C62" s="176" t="s">
        <v>396</v>
      </c>
      <c r="D62" s="176" t="s">
        <v>397</v>
      </c>
      <c r="E62" s="178" t="s">
        <v>251</v>
      </c>
      <c r="F62" s="178" t="s">
        <v>213</v>
      </c>
      <c r="G62" s="170" t="s">
        <v>398</v>
      </c>
      <c r="H62" s="179">
        <v>400</v>
      </c>
      <c r="I62" s="163">
        <f t="shared" si="0"/>
        <v>400</v>
      </c>
      <c r="J62" s="183">
        <v>0</v>
      </c>
      <c r="K62" s="163">
        <f t="shared" si="1"/>
        <v>400</v>
      </c>
      <c r="L62" s="180">
        <v>43778</v>
      </c>
      <c r="M62" s="151">
        <v>43778</v>
      </c>
      <c r="N62" s="146">
        <f t="shared" si="3"/>
        <v>56</v>
      </c>
    </row>
    <row r="63" spans="1:16" ht="78" customHeight="1" x14ac:dyDescent="0.25">
      <c r="A63" s="69">
        <f t="shared" si="2"/>
        <v>57</v>
      </c>
      <c r="B63" s="159" t="s">
        <v>291</v>
      </c>
      <c r="C63" s="176" t="s">
        <v>292</v>
      </c>
      <c r="D63" s="176" t="s">
        <v>293</v>
      </c>
      <c r="E63" s="177" t="s">
        <v>294</v>
      </c>
      <c r="F63" s="178" t="s">
        <v>295</v>
      </c>
      <c r="G63" s="170" t="s">
        <v>402</v>
      </c>
      <c r="H63" s="179">
        <f>1100+400</f>
        <v>1500</v>
      </c>
      <c r="I63" s="163">
        <f t="shared" si="0"/>
        <v>1500</v>
      </c>
      <c r="J63" s="183">
        <v>0</v>
      </c>
      <c r="K63" s="163">
        <f t="shared" si="1"/>
        <v>1500</v>
      </c>
      <c r="L63" s="180">
        <v>43777</v>
      </c>
      <c r="M63" s="151">
        <v>43778</v>
      </c>
      <c r="N63" s="146">
        <f t="shared" si="3"/>
        <v>57</v>
      </c>
    </row>
    <row r="64" spans="1:16" ht="51" customHeight="1" x14ac:dyDescent="0.25">
      <c r="A64" s="69">
        <f t="shared" si="2"/>
        <v>58</v>
      </c>
      <c r="B64" s="159" t="s">
        <v>406</v>
      </c>
      <c r="C64" s="176" t="s">
        <v>403</v>
      </c>
      <c r="D64" s="176" t="s">
        <v>404</v>
      </c>
      <c r="E64" s="181" t="s">
        <v>405</v>
      </c>
      <c r="F64" s="178" t="s">
        <v>213</v>
      </c>
      <c r="G64" s="170" t="s">
        <v>398</v>
      </c>
      <c r="H64" s="179">
        <v>400</v>
      </c>
      <c r="I64" s="163">
        <f t="shared" si="0"/>
        <v>400</v>
      </c>
      <c r="J64" s="183">
        <v>0</v>
      </c>
      <c r="K64" s="163">
        <f t="shared" si="1"/>
        <v>400</v>
      </c>
      <c r="L64" s="180">
        <v>43778</v>
      </c>
      <c r="M64" s="151">
        <v>43778</v>
      </c>
      <c r="N64" s="146">
        <f t="shared" si="3"/>
        <v>58</v>
      </c>
    </row>
    <row r="65" spans="1:14" ht="84.75" customHeight="1" x14ac:dyDescent="0.25">
      <c r="A65" s="69">
        <f t="shared" si="2"/>
        <v>59</v>
      </c>
      <c r="B65" s="159" t="s">
        <v>273</v>
      </c>
      <c r="C65" s="176" t="s">
        <v>407</v>
      </c>
      <c r="D65" s="176" t="s">
        <v>408</v>
      </c>
      <c r="E65" s="177" t="s">
        <v>409</v>
      </c>
      <c r="F65" s="178" t="s">
        <v>213</v>
      </c>
      <c r="G65" s="170" t="s">
        <v>410</v>
      </c>
      <c r="H65" s="179">
        <v>400</v>
      </c>
      <c r="I65" s="163">
        <f t="shared" si="0"/>
        <v>400</v>
      </c>
      <c r="J65" s="183">
        <v>876.42</v>
      </c>
      <c r="K65" s="163">
        <f t="shared" si="1"/>
        <v>1276.42</v>
      </c>
      <c r="L65" s="180">
        <v>43778</v>
      </c>
      <c r="M65" s="151">
        <v>43778</v>
      </c>
      <c r="N65" s="146">
        <f t="shared" si="3"/>
        <v>59</v>
      </c>
    </row>
    <row r="66" spans="1:14" ht="51" customHeight="1" x14ac:dyDescent="0.25">
      <c r="A66" s="69">
        <f t="shared" si="2"/>
        <v>60</v>
      </c>
      <c r="B66" s="159" t="s">
        <v>276</v>
      </c>
      <c r="C66" s="176" t="s">
        <v>411</v>
      </c>
      <c r="D66" s="176" t="s">
        <v>392</v>
      </c>
      <c r="E66" s="177" t="s">
        <v>412</v>
      </c>
      <c r="F66" s="178" t="s">
        <v>213</v>
      </c>
      <c r="G66" s="170" t="s">
        <v>413</v>
      </c>
      <c r="H66" s="179">
        <v>400</v>
      </c>
      <c r="I66" s="163">
        <f t="shared" si="0"/>
        <v>400</v>
      </c>
      <c r="J66" s="183">
        <v>0</v>
      </c>
      <c r="K66" s="163">
        <f t="shared" si="1"/>
        <v>400</v>
      </c>
      <c r="L66" s="180">
        <v>43778</v>
      </c>
      <c r="M66" s="151">
        <v>43778</v>
      </c>
      <c r="N66" s="146">
        <f t="shared" si="3"/>
        <v>60</v>
      </c>
    </row>
    <row r="67" spans="1:14" ht="51" customHeight="1" x14ac:dyDescent="0.25">
      <c r="A67" s="69">
        <f t="shared" si="2"/>
        <v>61</v>
      </c>
      <c r="B67" s="159" t="s">
        <v>300</v>
      </c>
      <c r="C67" s="176" t="s">
        <v>414</v>
      </c>
      <c r="D67" s="176" t="s">
        <v>415</v>
      </c>
      <c r="E67" s="177" t="s">
        <v>416</v>
      </c>
      <c r="F67" s="168" t="s">
        <v>213</v>
      </c>
      <c r="G67" s="170" t="s">
        <v>424</v>
      </c>
      <c r="H67" s="179">
        <f>1700+400</f>
        <v>2100</v>
      </c>
      <c r="I67" s="163">
        <f t="shared" si="0"/>
        <v>2100</v>
      </c>
      <c r="J67" s="183">
        <v>0</v>
      </c>
      <c r="K67" s="163">
        <f t="shared" si="1"/>
        <v>2100</v>
      </c>
      <c r="L67" s="180">
        <v>43777</v>
      </c>
      <c r="M67" s="151">
        <v>43779</v>
      </c>
      <c r="N67" s="146">
        <f t="shared" si="3"/>
        <v>61</v>
      </c>
    </row>
    <row r="68" spans="1:14" ht="51" customHeight="1" x14ac:dyDescent="0.25">
      <c r="A68" s="69">
        <f t="shared" si="2"/>
        <v>62</v>
      </c>
      <c r="B68" s="159" t="s">
        <v>277</v>
      </c>
      <c r="C68" s="176" t="s">
        <v>418</v>
      </c>
      <c r="D68" s="177" t="s">
        <v>417</v>
      </c>
      <c r="E68" s="177" t="s">
        <v>419</v>
      </c>
      <c r="F68" s="178" t="s">
        <v>295</v>
      </c>
      <c r="G68" s="170" t="s">
        <v>420</v>
      </c>
      <c r="H68" s="179">
        <v>850</v>
      </c>
      <c r="I68" s="163">
        <f t="shared" si="0"/>
        <v>850</v>
      </c>
      <c r="J68" s="183">
        <v>928</v>
      </c>
      <c r="K68" s="163">
        <f t="shared" si="1"/>
        <v>1778</v>
      </c>
      <c r="L68" s="180">
        <v>43777</v>
      </c>
      <c r="M68" s="151">
        <v>43778</v>
      </c>
      <c r="N68" s="146">
        <f t="shared" si="3"/>
        <v>62</v>
      </c>
    </row>
    <row r="69" spans="1:14" ht="51" customHeight="1" x14ac:dyDescent="0.25">
      <c r="A69" s="69">
        <f t="shared" si="2"/>
        <v>63</v>
      </c>
      <c r="B69" s="159" t="s">
        <v>300</v>
      </c>
      <c r="C69" s="176" t="s">
        <v>421</v>
      </c>
      <c r="D69" s="177" t="s">
        <v>423</v>
      </c>
      <c r="E69" s="177" t="s">
        <v>422</v>
      </c>
      <c r="F69" s="178" t="s">
        <v>221</v>
      </c>
      <c r="G69" s="170" t="s">
        <v>424</v>
      </c>
      <c r="H69" s="179">
        <f>2000+400</f>
        <v>2400</v>
      </c>
      <c r="I69" s="163">
        <f t="shared" si="0"/>
        <v>2400</v>
      </c>
      <c r="J69" s="183">
        <v>0</v>
      </c>
      <c r="K69" s="163">
        <f t="shared" si="1"/>
        <v>2400</v>
      </c>
      <c r="L69" s="180">
        <v>43777</v>
      </c>
      <c r="M69" s="151">
        <v>43779</v>
      </c>
      <c r="N69" s="146">
        <f t="shared" si="3"/>
        <v>63</v>
      </c>
    </row>
    <row r="70" spans="1:14" ht="67.5" customHeight="1" x14ac:dyDescent="0.25">
      <c r="A70" s="69">
        <f t="shared" si="2"/>
        <v>64</v>
      </c>
      <c r="B70" s="159" t="s">
        <v>273</v>
      </c>
      <c r="C70" s="176" t="s">
        <v>425</v>
      </c>
      <c r="D70" s="177" t="s">
        <v>293</v>
      </c>
      <c r="E70" s="177" t="s">
        <v>426</v>
      </c>
      <c r="F70" s="178" t="s">
        <v>274</v>
      </c>
      <c r="G70" s="170" t="s">
        <v>394</v>
      </c>
      <c r="H70" s="179">
        <v>300</v>
      </c>
      <c r="I70" s="163">
        <f t="shared" si="0"/>
        <v>300</v>
      </c>
      <c r="J70" s="183">
        <v>0</v>
      </c>
      <c r="K70" s="163">
        <f t="shared" si="1"/>
        <v>300</v>
      </c>
      <c r="L70" s="180">
        <v>43790</v>
      </c>
      <c r="M70" s="151">
        <v>43791</v>
      </c>
      <c r="N70" s="146">
        <f t="shared" si="3"/>
        <v>64</v>
      </c>
    </row>
    <row r="71" spans="1:14" ht="51" customHeight="1" x14ac:dyDescent="0.25">
      <c r="A71" s="69">
        <f t="shared" si="2"/>
        <v>65</v>
      </c>
      <c r="B71" s="159" t="s">
        <v>339</v>
      </c>
      <c r="C71" s="176" t="s">
        <v>341</v>
      </c>
      <c r="D71" s="177" t="s">
        <v>427</v>
      </c>
      <c r="E71" s="177" t="s">
        <v>343</v>
      </c>
      <c r="F71" s="178" t="s">
        <v>213</v>
      </c>
      <c r="G71" s="170" t="s">
        <v>428</v>
      </c>
      <c r="H71" s="179">
        <v>400</v>
      </c>
      <c r="I71" s="163">
        <f t="shared" si="0"/>
        <v>400</v>
      </c>
      <c r="J71" s="183">
        <v>0</v>
      </c>
      <c r="K71" s="163">
        <f t="shared" si="1"/>
        <v>400</v>
      </c>
      <c r="L71" s="180">
        <v>43790</v>
      </c>
      <c r="M71" s="151">
        <v>43791</v>
      </c>
      <c r="N71" s="146">
        <f t="shared" si="3"/>
        <v>65</v>
      </c>
    </row>
    <row r="72" spans="1:14" ht="51" customHeight="1" x14ac:dyDescent="0.25">
      <c r="A72" s="69">
        <f t="shared" si="2"/>
        <v>66</v>
      </c>
      <c r="B72" s="159" t="s">
        <v>273</v>
      </c>
      <c r="C72" s="176" t="s">
        <v>407</v>
      </c>
      <c r="D72" s="177" t="s">
        <v>429</v>
      </c>
      <c r="E72" s="177" t="s">
        <v>409</v>
      </c>
      <c r="F72" s="178" t="s">
        <v>213</v>
      </c>
      <c r="G72" s="170" t="s">
        <v>428</v>
      </c>
      <c r="H72" s="179">
        <v>400</v>
      </c>
      <c r="I72" s="163">
        <f t="shared" si="0"/>
        <v>400</v>
      </c>
      <c r="J72" s="183">
        <v>0</v>
      </c>
      <c r="K72" s="163">
        <f t="shared" ref="K72:K135" si="5">I72+J72</f>
        <v>400</v>
      </c>
      <c r="L72" s="180">
        <v>43790</v>
      </c>
      <c r="M72" s="151">
        <v>43791</v>
      </c>
      <c r="N72" s="146">
        <f t="shared" si="3"/>
        <v>66</v>
      </c>
    </row>
    <row r="73" spans="1:14" ht="51" customHeight="1" x14ac:dyDescent="0.25">
      <c r="A73" s="69">
        <f t="shared" ref="A73:A136" si="6">A72+1</f>
        <v>67</v>
      </c>
      <c r="B73" s="159" t="s">
        <v>273</v>
      </c>
      <c r="C73" s="176" t="s">
        <v>430</v>
      </c>
      <c r="D73" s="176" t="s">
        <v>318</v>
      </c>
      <c r="E73" s="177" t="s">
        <v>319</v>
      </c>
      <c r="F73" s="159" t="s">
        <v>433</v>
      </c>
      <c r="G73" s="170" t="s">
        <v>428</v>
      </c>
      <c r="H73" s="179">
        <v>400</v>
      </c>
      <c r="I73" s="163">
        <f t="shared" si="0"/>
        <v>400</v>
      </c>
      <c r="J73" s="183">
        <v>0</v>
      </c>
      <c r="K73" s="163">
        <f t="shared" si="5"/>
        <v>400</v>
      </c>
      <c r="L73" s="180">
        <v>43790</v>
      </c>
      <c r="M73" s="151">
        <v>43791</v>
      </c>
      <c r="N73" s="146">
        <f t="shared" ref="N73:N136" si="7">N72+1</f>
        <v>67</v>
      </c>
    </row>
    <row r="74" spans="1:14" ht="51" customHeight="1" x14ac:dyDescent="0.25">
      <c r="A74" s="69">
        <f t="shared" si="6"/>
        <v>68</v>
      </c>
      <c r="B74" s="159" t="s">
        <v>339</v>
      </c>
      <c r="C74" s="176" t="s">
        <v>431</v>
      </c>
      <c r="D74" s="176" t="s">
        <v>432</v>
      </c>
      <c r="E74" s="177"/>
      <c r="F74" s="178" t="s">
        <v>274</v>
      </c>
      <c r="G74" s="170" t="s">
        <v>428</v>
      </c>
      <c r="H74" s="179">
        <v>300</v>
      </c>
      <c r="I74" s="163">
        <f t="shared" si="0"/>
        <v>300</v>
      </c>
      <c r="J74" s="183">
        <v>0</v>
      </c>
      <c r="K74" s="163">
        <f t="shared" si="5"/>
        <v>300</v>
      </c>
      <c r="L74" s="180">
        <v>43789</v>
      </c>
      <c r="M74" s="151">
        <v>43791</v>
      </c>
      <c r="N74" s="146">
        <f t="shared" si="7"/>
        <v>68</v>
      </c>
    </row>
    <row r="75" spans="1:14" ht="99" customHeight="1" x14ac:dyDescent="0.25">
      <c r="A75" s="69">
        <f t="shared" si="6"/>
        <v>69</v>
      </c>
      <c r="B75" s="159" t="s">
        <v>273</v>
      </c>
      <c r="C75" s="176" t="s">
        <v>407</v>
      </c>
      <c r="D75" s="177" t="s">
        <v>429</v>
      </c>
      <c r="E75" s="177" t="s">
        <v>409</v>
      </c>
      <c r="F75" s="178" t="s">
        <v>213</v>
      </c>
      <c r="G75" s="161" t="s">
        <v>440</v>
      </c>
      <c r="H75" s="184">
        <v>400</v>
      </c>
      <c r="I75" s="163">
        <f t="shared" si="0"/>
        <v>400</v>
      </c>
      <c r="J75" s="183">
        <v>0</v>
      </c>
      <c r="K75" s="163">
        <f t="shared" si="5"/>
        <v>400</v>
      </c>
      <c r="L75" s="185">
        <v>43792</v>
      </c>
      <c r="M75" s="151">
        <v>43792</v>
      </c>
      <c r="N75" s="146">
        <f t="shared" si="7"/>
        <v>69</v>
      </c>
    </row>
    <row r="76" spans="1:14" ht="59.25" customHeight="1" x14ac:dyDescent="0.25">
      <c r="A76" s="69">
        <f t="shared" si="6"/>
        <v>70</v>
      </c>
      <c r="B76" s="159" t="s">
        <v>276</v>
      </c>
      <c r="C76" s="176" t="s">
        <v>411</v>
      </c>
      <c r="D76" s="177" t="s">
        <v>392</v>
      </c>
      <c r="E76" s="177" t="s">
        <v>412</v>
      </c>
      <c r="F76" s="178" t="s">
        <v>213</v>
      </c>
      <c r="G76" s="161" t="s">
        <v>434</v>
      </c>
      <c r="H76" s="184">
        <v>400</v>
      </c>
      <c r="I76" s="163">
        <f t="shared" si="0"/>
        <v>400</v>
      </c>
      <c r="J76" s="183">
        <v>0</v>
      </c>
      <c r="K76" s="163">
        <f t="shared" si="5"/>
        <v>400</v>
      </c>
      <c r="L76" s="185">
        <v>43792</v>
      </c>
      <c r="M76" s="151">
        <v>43792</v>
      </c>
      <c r="N76" s="146">
        <f t="shared" si="7"/>
        <v>70</v>
      </c>
    </row>
    <row r="77" spans="1:14" ht="74.25" customHeight="1" x14ac:dyDescent="0.25">
      <c r="A77" s="69">
        <f t="shared" si="6"/>
        <v>71</v>
      </c>
      <c r="B77" s="159" t="s">
        <v>277</v>
      </c>
      <c r="C77" s="176" t="s">
        <v>418</v>
      </c>
      <c r="D77" s="177" t="s">
        <v>417</v>
      </c>
      <c r="E77" s="177" t="s">
        <v>419</v>
      </c>
      <c r="F77" s="178" t="s">
        <v>295</v>
      </c>
      <c r="G77" s="161" t="s">
        <v>420</v>
      </c>
      <c r="H77" s="184">
        <v>850</v>
      </c>
      <c r="I77" s="163">
        <f t="shared" si="0"/>
        <v>850</v>
      </c>
      <c r="J77" s="183">
        <v>928</v>
      </c>
      <c r="K77" s="163">
        <f t="shared" si="5"/>
        <v>1778</v>
      </c>
      <c r="L77" s="185">
        <v>43792</v>
      </c>
      <c r="M77" s="151">
        <v>43792</v>
      </c>
      <c r="N77" s="146">
        <f t="shared" si="7"/>
        <v>71</v>
      </c>
    </row>
    <row r="78" spans="1:14" ht="72.75" customHeight="1" x14ac:dyDescent="0.25">
      <c r="A78" s="69">
        <f t="shared" si="6"/>
        <v>72</v>
      </c>
      <c r="B78" s="159" t="s">
        <v>300</v>
      </c>
      <c r="C78" s="176" t="s">
        <v>421</v>
      </c>
      <c r="D78" s="177" t="s">
        <v>423</v>
      </c>
      <c r="E78" s="177" t="s">
        <v>422</v>
      </c>
      <c r="F78" s="159" t="s">
        <v>435</v>
      </c>
      <c r="G78" s="161" t="s">
        <v>436</v>
      </c>
      <c r="H78" s="184">
        <v>2000</v>
      </c>
      <c r="I78" s="163">
        <f t="shared" si="0"/>
        <v>2000</v>
      </c>
      <c r="J78" s="183">
        <v>0</v>
      </c>
      <c r="K78" s="163">
        <f t="shared" si="5"/>
        <v>2000</v>
      </c>
      <c r="L78" s="185">
        <v>43792</v>
      </c>
      <c r="M78" s="151">
        <v>43793</v>
      </c>
      <c r="N78" s="146">
        <f t="shared" si="7"/>
        <v>72</v>
      </c>
    </row>
    <row r="79" spans="1:14" ht="67.5" customHeight="1" x14ac:dyDescent="0.25">
      <c r="A79" s="69">
        <f t="shared" si="6"/>
        <v>73</v>
      </c>
      <c r="B79" s="159" t="s">
        <v>406</v>
      </c>
      <c r="C79" s="176" t="s">
        <v>403</v>
      </c>
      <c r="D79" s="177" t="s">
        <v>404</v>
      </c>
      <c r="E79" s="177" t="s">
        <v>405</v>
      </c>
      <c r="F79" s="178" t="s">
        <v>213</v>
      </c>
      <c r="G79" s="161" t="s">
        <v>437</v>
      </c>
      <c r="H79" s="184">
        <v>400</v>
      </c>
      <c r="I79" s="163">
        <f t="shared" si="0"/>
        <v>400</v>
      </c>
      <c r="J79" s="183">
        <v>0</v>
      </c>
      <c r="K79" s="163">
        <f t="shared" si="5"/>
        <v>400</v>
      </c>
      <c r="L79" s="185">
        <v>43792</v>
      </c>
      <c r="M79" s="152">
        <v>43792</v>
      </c>
      <c r="N79" s="146">
        <f t="shared" si="7"/>
        <v>73</v>
      </c>
    </row>
    <row r="80" spans="1:14" ht="99" customHeight="1" x14ac:dyDescent="0.25">
      <c r="A80" s="69">
        <f t="shared" si="6"/>
        <v>74</v>
      </c>
      <c r="B80" s="159" t="s">
        <v>291</v>
      </c>
      <c r="C80" s="176" t="s">
        <v>292</v>
      </c>
      <c r="D80" s="177" t="s">
        <v>293</v>
      </c>
      <c r="E80" s="177" t="s">
        <v>294</v>
      </c>
      <c r="F80" s="178" t="s">
        <v>295</v>
      </c>
      <c r="G80" s="161" t="s">
        <v>438</v>
      </c>
      <c r="H80" s="184">
        <f>1100+400</f>
        <v>1500</v>
      </c>
      <c r="I80" s="163">
        <f t="shared" si="0"/>
        <v>1500</v>
      </c>
      <c r="J80" s="183">
        <v>0</v>
      </c>
      <c r="K80" s="163">
        <f t="shared" si="5"/>
        <v>1500</v>
      </c>
      <c r="L80" s="185">
        <v>43791</v>
      </c>
      <c r="M80" s="151">
        <v>43792</v>
      </c>
      <c r="N80" s="146">
        <f t="shared" si="7"/>
        <v>74</v>
      </c>
    </row>
    <row r="81" spans="1:14" ht="66.75" customHeight="1" x14ac:dyDescent="0.25">
      <c r="A81" s="69">
        <f t="shared" si="6"/>
        <v>75</v>
      </c>
      <c r="B81" s="159" t="s">
        <v>300</v>
      </c>
      <c r="C81" s="176" t="s">
        <v>421</v>
      </c>
      <c r="D81" s="177" t="s">
        <v>423</v>
      </c>
      <c r="E81" s="177" t="s">
        <v>422</v>
      </c>
      <c r="F81" s="178" t="s">
        <v>435</v>
      </c>
      <c r="G81" s="161" t="s">
        <v>439</v>
      </c>
      <c r="H81" s="184">
        <v>2000</v>
      </c>
      <c r="I81" s="163">
        <f t="shared" si="0"/>
        <v>2000</v>
      </c>
      <c r="J81" s="183">
        <v>0</v>
      </c>
      <c r="K81" s="163">
        <f t="shared" si="5"/>
        <v>2000</v>
      </c>
      <c r="L81" s="185">
        <v>43798</v>
      </c>
      <c r="M81" s="151">
        <v>43800</v>
      </c>
      <c r="N81" s="146">
        <f t="shared" si="7"/>
        <v>75</v>
      </c>
    </row>
    <row r="82" spans="1:14" ht="99" customHeight="1" x14ac:dyDescent="0.25">
      <c r="A82" s="69">
        <f t="shared" si="6"/>
        <v>76</v>
      </c>
      <c r="B82" s="159" t="s">
        <v>273</v>
      </c>
      <c r="C82" s="176" t="s">
        <v>407</v>
      </c>
      <c r="D82" s="177" t="s">
        <v>408</v>
      </c>
      <c r="E82" s="177" t="s">
        <v>409</v>
      </c>
      <c r="F82" s="178" t="s">
        <v>213</v>
      </c>
      <c r="G82" s="161" t="s">
        <v>570</v>
      </c>
      <c r="H82" s="184">
        <v>400</v>
      </c>
      <c r="I82" s="163">
        <f t="shared" si="0"/>
        <v>400</v>
      </c>
      <c r="J82" s="183">
        <v>876.42</v>
      </c>
      <c r="K82" s="163">
        <f t="shared" si="5"/>
        <v>1276.42</v>
      </c>
      <c r="L82" s="185">
        <v>43799</v>
      </c>
      <c r="M82" s="152">
        <v>43799</v>
      </c>
      <c r="N82" s="146">
        <f t="shared" si="7"/>
        <v>76</v>
      </c>
    </row>
    <row r="83" spans="1:14" ht="69" customHeight="1" x14ac:dyDescent="0.25">
      <c r="A83" s="69">
        <f t="shared" si="6"/>
        <v>77</v>
      </c>
      <c r="B83" s="159" t="s">
        <v>277</v>
      </c>
      <c r="C83" s="176" t="s">
        <v>418</v>
      </c>
      <c r="D83" s="177" t="s">
        <v>417</v>
      </c>
      <c r="E83" s="177" t="s">
        <v>419</v>
      </c>
      <c r="F83" s="178" t="s">
        <v>295</v>
      </c>
      <c r="G83" s="161" t="s">
        <v>441</v>
      </c>
      <c r="H83" s="184">
        <v>850</v>
      </c>
      <c r="I83" s="163">
        <f t="shared" si="0"/>
        <v>850</v>
      </c>
      <c r="J83" s="183">
        <v>928</v>
      </c>
      <c r="K83" s="163">
        <f t="shared" si="5"/>
        <v>1778</v>
      </c>
      <c r="L83" s="185">
        <v>43799</v>
      </c>
      <c r="M83" s="152">
        <v>43799</v>
      </c>
      <c r="N83" s="146">
        <f t="shared" si="7"/>
        <v>77</v>
      </c>
    </row>
    <row r="84" spans="1:14" ht="54.75" customHeight="1" x14ac:dyDescent="0.25">
      <c r="A84" s="69">
        <f t="shared" si="6"/>
        <v>78</v>
      </c>
      <c r="B84" s="159" t="s">
        <v>276</v>
      </c>
      <c r="C84" s="176" t="s">
        <v>411</v>
      </c>
      <c r="D84" s="177" t="s">
        <v>392</v>
      </c>
      <c r="E84" s="177" t="s">
        <v>412</v>
      </c>
      <c r="F84" s="178" t="s">
        <v>213</v>
      </c>
      <c r="G84" s="161" t="s">
        <v>442</v>
      </c>
      <c r="H84" s="184">
        <v>400</v>
      </c>
      <c r="I84" s="163">
        <f t="shared" si="0"/>
        <v>400</v>
      </c>
      <c r="J84" s="183">
        <v>0</v>
      </c>
      <c r="K84" s="163">
        <f t="shared" si="5"/>
        <v>400</v>
      </c>
      <c r="L84" s="185">
        <v>43799</v>
      </c>
      <c r="M84" s="152">
        <v>43799</v>
      </c>
      <c r="N84" s="146">
        <f t="shared" si="7"/>
        <v>78</v>
      </c>
    </row>
    <row r="85" spans="1:14" ht="74.25" customHeight="1" x14ac:dyDescent="0.25">
      <c r="A85" s="69">
        <f t="shared" si="6"/>
        <v>79</v>
      </c>
      <c r="B85" s="159" t="s">
        <v>291</v>
      </c>
      <c r="C85" s="176" t="s">
        <v>292</v>
      </c>
      <c r="D85" s="177" t="s">
        <v>293</v>
      </c>
      <c r="E85" s="177" t="s">
        <v>294</v>
      </c>
      <c r="F85" s="178" t="s">
        <v>295</v>
      </c>
      <c r="G85" s="161" t="s">
        <v>443</v>
      </c>
      <c r="H85" s="184">
        <f>1100+400</f>
        <v>1500</v>
      </c>
      <c r="I85" s="163">
        <f t="shared" si="0"/>
        <v>1500</v>
      </c>
      <c r="J85" s="183">
        <v>0</v>
      </c>
      <c r="K85" s="163">
        <f t="shared" si="5"/>
        <v>1500</v>
      </c>
      <c r="L85" s="185">
        <v>43798</v>
      </c>
      <c r="M85" s="152">
        <v>43799</v>
      </c>
      <c r="N85" s="146">
        <f t="shared" si="7"/>
        <v>79</v>
      </c>
    </row>
    <row r="86" spans="1:14" ht="54" customHeight="1" x14ac:dyDescent="0.25">
      <c r="A86" s="69">
        <f t="shared" si="6"/>
        <v>80</v>
      </c>
      <c r="B86" s="159" t="s">
        <v>395</v>
      </c>
      <c r="C86" s="182" t="s">
        <v>399</v>
      </c>
      <c r="D86" s="182" t="s">
        <v>400</v>
      </c>
      <c r="E86" s="181" t="s">
        <v>401</v>
      </c>
      <c r="F86" s="159" t="s">
        <v>274</v>
      </c>
      <c r="G86" s="170" t="s">
        <v>437</v>
      </c>
      <c r="H86" s="179">
        <v>300</v>
      </c>
      <c r="I86" s="163">
        <f t="shared" ref="I86:I91" si="8">H86</f>
        <v>300</v>
      </c>
      <c r="J86" s="183">
        <v>0</v>
      </c>
      <c r="K86" s="163">
        <f t="shared" si="5"/>
        <v>300</v>
      </c>
      <c r="L86" s="185">
        <v>43799</v>
      </c>
      <c r="M86" s="152">
        <v>43799</v>
      </c>
      <c r="N86" s="146">
        <f t="shared" si="7"/>
        <v>80</v>
      </c>
    </row>
    <row r="87" spans="1:14" ht="54" customHeight="1" x14ac:dyDescent="0.25">
      <c r="A87" s="69">
        <f t="shared" si="6"/>
        <v>81</v>
      </c>
      <c r="B87" s="176" t="s">
        <v>406</v>
      </c>
      <c r="C87" s="177" t="s">
        <v>403</v>
      </c>
      <c r="D87" s="177" t="s">
        <v>404</v>
      </c>
      <c r="E87" s="177" t="s">
        <v>405</v>
      </c>
      <c r="F87" s="178" t="s">
        <v>213</v>
      </c>
      <c r="G87" s="170" t="s">
        <v>437</v>
      </c>
      <c r="H87" s="179">
        <v>400</v>
      </c>
      <c r="I87" s="163">
        <f t="shared" si="8"/>
        <v>400</v>
      </c>
      <c r="J87" s="183">
        <v>0</v>
      </c>
      <c r="K87" s="163">
        <f t="shared" si="5"/>
        <v>400</v>
      </c>
      <c r="L87" s="185">
        <v>43799</v>
      </c>
      <c r="M87" s="152">
        <v>43799</v>
      </c>
      <c r="N87" s="146">
        <f t="shared" si="7"/>
        <v>81</v>
      </c>
    </row>
    <row r="88" spans="1:14" ht="54" customHeight="1" x14ac:dyDescent="0.25">
      <c r="A88" s="69">
        <f t="shared" si="6"/>
        <v>82</v>
      </c>
      <c r="B88" s="176" t="s">
        <v>276</v>
      </c>
      <c r="C88" s="177" t="s">
        <v>444</v>
      </c>
      <c r="D88" s="177" t="s">
        <v>445</v>
      </c>
      <c r="E88" s="177" t="s">
        <v>446</v>
      </c>
      <c r="F88" s="178" t="s">
        <v>274</v>
      </c>
      <c r="G88" s="170" t="s">
        <v>447</v>
      </c>
      <c r="H88" s="179">
        <v>300</v>
      </c>
      <c r="I88" s="163">
        <f t="shared" si="8"/>
        <v>300</v>
      </c>
      <c r="J88" s="173">
        <v>0</v>
      </c>
      <c r="K88" s="163">
        <f t="shared" si="5"/>
        <v>300</v>
      </c>
      <c r="L88" s="186">
        <v>43790</v>
      </c>
      <c r="M88" s="153">
        <v>43791</v>
      </c>
      <c r="N88" s="146">
        <f t="shared" si="7"/>
        <v>82</v>
      </c>
    </row>
    <row r="89" spans="1:14" ht="54" customHeight="1" x14ac:dyDescent="0.25">
      <c r="A89" s="69">
        <f t="shared" si="6"/>
        <v>83</v>
      </c>
      <c r="B89" s="176" t="s">
        <v>276</v>
      </c>
      <c r="C89" s="177" t="s">
        <v>448</v>
      </c>
      <c r="D89" s="177" t="s">
        <v>449</v>
      </c>
      <c r="E89" s="177" t="s">
        <v>450</v>
      </c>
      <c r="F89" s="176" t="s">
        <v>451</v>
      </c>
      <c r="G89" s="170" t="s">
        <v>447</v>
      </c>
      <c r="H89" s="179">
        <v>400</v>
      </c>
      <c r="I89" s="176">
        <f t="shared" si="8"/>
        <v>400</v>
      </c>
      <c r="J89" s="173">
        <v>0</v>
      </c>
      <c r="K89" s="163">
        <f t="shared" si="5"/>
        <v>400</v>
      </c>
      <c r="L89" s="186">
        <v>43790</v>
      </c>
      <c r="M89" s="153">
        <v>43791</v>
      </c>
      <c r="N89" s="146">
        <f t="shared" si="7"/>
        <v>83</v>
      </c>
    </row>
    <row r="90" spans="1:14" ht="54" customHeight="1" x14ac:dyDescent="0.25">
      <c r="A90" s="69">
        <f t="shared" si="6"/>
        <v>84</v>
      </c>
      <c r="B90" s="176" t="s">
        <v>276</v>
      </c>
      <c r="C90" s="177" t="s">
        <v>411</v>
      </c>
      <c r="D90" s="177" t="s">
        <v>392</v>
      </c>
      <c r="E90" s="177" t="s">
        <v>412</v>
      </c>
      <c r="F90" s="176" t="s">
        <v>213</v>
      </c>
      <c r="G90" s="170" t="s">
        <v>447</v>
      </c>
      <c r="H90" s="179">
        <v>400</v>
      </c>
      <c r="I90" s="176">
        <f t="shared" si="8"/>
        <v>400</v>
      </c>
      <c r="J90" s="173">
        <v>0</v>
      </c>
      <c r="K90" s="163">
        <f t="shared" si="5"/>
        <v>400</v>
      </c>
      <c r="L90" s="186">
        <v>43790</v>
      </c>
      <c r="M90" s="153">
        <v>43791</v>
      </c>
      <c r="N90" s="146">
        <f t="shared" si="7"/>
        <v>84</v>
      </c>
    </row>
    <row r="91" spans="1:14" ht="54" customHeight="1" x14ac:dyDescent="0.25">
      <c r="A91" s="69">
        <f t="shared" si="6"/>
        <v>85</v>
      </c>
      <c r="B91" s="176" t="s">
        <v>276</v>
      </c>
      <c r="C91" s="177" t="s">
        <v>452</v>
      </c>
      <c r="D91" s="177" t="s">
        <v>368</v>
      </c>
      <c r="E91" s="177" t="s">
        <v>349</v>
      </c>
      <c r="F91" s="176" t="s">
        <v>274</v>
      </c>
      <c r="G91" s="170" t="s">
        <v>447</v>
      </c>
      <c r="H91" s="179">
        <v>300</v>
      </c>
      <c r="I91" s="176">
        <f t="shared" si="8"/>
        <v>300</v>
      </c>
      <c r="J91" s="173">
        <v>0</v>
      </c>
      <c r="K91" s="163">
        <f t="shared" si="5"/>
        <v>300</v>
      </c>
      <c r="L91" s="186">
        <v>43790</v>
      </c>
      <c r="M91" s="153">
        <v>43791</v>
      </c>
      <c r="N91" s="146">
        <f t="shared" si="7"/>
        <v>85</v>
      </c>
    </row>
    <row r="92" spans="1:14" ht="54" customHeight="1" x14ac:dyDescent="0.25">
      <c r="A92" s="69">
        <f t="shared" si="6"/>
        <v>86</v>
      </c>
      <c r="B92" s="176" t="s">
        <v>276</v>
      </c>
      <c r="C92" s="177" t="s">
        <v>453</v>
      </c>
      <c r="D92" s="177" t="s">
        <v>454</v>
      </c>
      <c r="E92" s="177" t="s">
        <v>455</v>
      </c>
      <c r="F92" s="176" t="s">
        <v>301</v>
      </c>
      <c r="G92" s="170" t="s">
        <v>447</v>
      </c>
      <c r="H92" s="179">
        <v>300</v>
      </c>
      <c r="I92" s="176">
        <f t="shared" ref="I92:I130" si="9">H92</f>
        <v>300</v>
      </c>
      <c r="J92" s="173">
        <v>0</v>
      </c>
      <c r="K92" s="163">
        <f t="shared" si="5"/>
        <v>300</v>
      </c>
      <c r="L92" s="186">
        <v>43790</v>
      </c>
      <c r="M92" s="153">
        <v>43791</v>
      </c>
      <c r="N92" s="146">
        <f t="shared" si="7"/>
        <v>86</v>
      </c>
    </row>
    <row r="93" spans="1:14" ht="54" customHeight="1" x14ac:dyDescent="0.25">
      <c r="A93" s="69">
        <f t="shared" si="6"/>
        <v>87</v>
      </c>
      <c r="B93" s="176" t="s">
        <v>300</v>
      </c>
      <c r="C93" s="177" t="s">
        <v>382</v>
      </c>
      <c r="D93" s="177" t="s">
        <v>383</v>
      </c>
      <c r="E93" s="177" t="s">
        <v>384</v>
      </c>
      <c r="F93" s="176" t="s">
        <v>213</v>
      </c>
      <c r="G93" s="170" t="s">
        <v>456</v>
      </c>
      <c r="H93" s="179">
        <v>400</v>
      </c>
      <c r="I93" s="176">
        <f t="shared" si="9"/>
        <v>400</v>
      </c>
      <c r="J93" s="173">
        <v>0</v>
      </c>
      <c r="K93" s="163">
        <f t="shared" si="5"/>
        <v>400</v>
      </c>
      <c r="L93" s="186">
        <v>43789</v>
      </c>
      <c r="M93" s="153">
        <v>43791</v>
      </c>
      <c r="N93" s="146">
        <f t="shared" si="7"/>
        <v>87</v>
      </c>
    </row>
    <row r="94" spans="1:14" ht="54" customHeight="1" x14ac:dyDescent="0.25">
      <c r="A94" s="69">
        <f t="shared" si="6"/>
        <v>88</v>
      </c>
      <c r="B94" s="176" t="s">
        <v>300</v>
      </c>
      <c r="C94" s="177" t="s">
        <v>457</v>
      </c>
      <c r="D94" s="177" t="s">
        <v>458</v>
      </c>
      <c r="E94" s="177" t="s">
        <v>253</v>
      </c>
      <c r="F94" s="176" t="s">
        <v>274</v>
      </c>
      <c r="G94" s="170" t="s">
        <v>459</v>
      </c>
      <c r="H94" s="179">
        <v>300</v>
      </c>
      <c r="I94" s="176">
        <f t="shared" si="9"/>
        <v>300</v>
      </c>
      <c r="J94" s="173">
        <v>0</v>
      </c>
      <c r="K94" s="163">
        <f t="shared" si="5"/>
        <v>300</v>
      </c>
      <c r="L94" s="186">
        <v>43789</v>
      </c>
      <c r="M94" s="153">
        <v>43791</v>
      </c>
      <c r="N94" s="146">
        <f t="shared" si="7"/>
        <v>88</v>
      </c>
    </row>
    <row r="95" spans="1:14" ht="54" customHeight="1" x14ac:dyDescent="0.25">
      <c r="A95" s="69">
        <f t="shared" si="6"/>
        <v>89</v>
      </c>
      <c r="B95" s="176" t="s">
        <v>306</v>
      </c>
      <c r="C95" s="177" t="s">
        <v>460</v>
      </c>
      <c r="D95" s="177" t="s">
        <v>461</v>
      </c>
      <c r="E95" s="177" t="s">
        <v>462</v>
      </c>
      <c r="F95" s="176" t="s">
        <v>274</v>
      </c>
      <c r="G95" s="176" t="s">
        <v>447</v>
      </c>
      <c r="H95" s="179">
        <v>300</v>
      </c>
      <c r="I95" s="176">
        <f t="shared" si="9"/>
        <v>300</v>
      </c>
      <c r="J95" s="173">
        <v>0</v>
      </c>
      <c r="K95" s="163">
        <f t="shared" si="5"/>
        <v>300</v>
      </c>
      <c r="L95" s="186">
        <v>43783</v>
      </c>
      <c r="M95" s="153">
        <v>43784</v>
      </c>
      <c r="N95" s="146">
        <f t="shared" si="7"/>
        <v>89</v>
      </c>
    </row>
    <row r="96" spans="1:14" ht="54" customHeight="1" x14ac:dyDescent="0.25">
      <c r="A96" s="69">
        <f t="shared" si="6"/>
        <v>90</v>
      </c>
      <c r="B96" s="176" t="s">
        <v>306</v>
      </c>
      <c r="C96" s="177" t="s">
        <v>463</v>
      </c>
      <c r="D96" s="177" t="s">
        <v>464</v>
      </c>
      <c r="E96" s="177" t="s">
        <v>465</v>
      </c>
      <c r="F96" s="176" t="s">
        <v>377</v>
      </c>
      <c r="G96" s="170" t="s">
        <v>447</v>
      </c>
      <c r="H96" s="179">
        <v>300</v>
      </c>
      <c r="I96" s="176">
        <f t="shared" si="9"/>
        <v>300</v>
      </c>
      <c r="J96" s="173">
        <v>0</v>
      </c>
      <c r="K96" s="163">
        <f t="shared" si="5"/>
        <v>300</v>
      </c>
      <c r="L96" s="186">
        <v>43783</v>
      </c>
      <c r="M96" s="153">
        <v>43784</v>
      </c>
      <c r="N96" s="146">
        <f t="shared" si="7"/>
        <v>90</v>
      </c>
    </row>
    <row r="97" spans="1:14" ht="54" customHeight="1" x14ac:dyDescent="0.25">
      <c r="A97" s="69">
        <f t="shared" si="6"/>
        <v>91</v>
      </c>
      <c r="B97" s="176" t="s">
        <v>306</v>
      </c>
      <c r="C97" s="177" t="s">
        <v>466</v>
      </c>
      <c r="D97" s="177" t="s">
        <v>323</v>
      </c>
      <c r="E97" s="177" t="s">
        <v>323</v>
      </c>
      <c r="F97" s="176" t="s">
        <v>213</v>
      </c>
      <c r="G97" s="170" t="s">
        <v>447</v>
      </c>
      <c r="H97" s="179">
        <v>400</v>
      </c>
      <c r="I97" s="176">
        <f t="shared" si="9"/>
        <v>400</v>
      </c>
      <c r="J97" s="173">
        <v>0</v>
      </c>
      <c r="K97" s="163">
        <f t="shared" si="5"/>
        <v>400</v>
      </c>
      <c r="L97" s="186">
        <v>43783</v>
      </c>
      <c r="M97" s="153">
        <v>43784</v>
      </c>
      <c r="N97" s="146">
        <f t="shared" si="7"/>
        <v>91</v>
      </c>
    </row>
    <row r="98" spans="1:14" ht="54" customHeight="1" x14ac:dyDescent="0.25">
      <c r="A98" s="69">
        <f t="shared" si="6"/>
        <v>92</v>
      </c>
      <c r="B98" s="159" t="s">
        <v>310</v>
      </c>
      <c r="C98" s="176" t="s">
        <v>467</v>
      </c>
      <c r="D98" s="177" t="s">
        <v>212</v>
      </c>
      <c r="E98" s="181"/>
      <c r="F98" s="178" t="s">
        <v>274</v>
      </c>
      <c r="G98" s="161" t="s">
        <v>470</v>
      </c>
      <c r="H98" s="184">
        <v>300</v>
      </c>
      <c r="I98" s="163">
        <f t="shared" si="9"/>
        <v>300</v>
      </c>
      <c r="J98" s="183">
        <v>0</v>
      </c>
      <c r="K98" s="163">
        <f t="shared" si="5"/>
        <v>300</v>
      </c>
      <c r="L98" s="186">
        <v>43794</v>
      </c>
      <c r="M98" s="153">
        <v>43794</v>
      </c>
      <c r="N98" s="146">
        <f t="shared" si="7"/>
        <v>92</v>
      </c>
    </row>
    <row r="99" spans="1:14" ht="54" customHeight="1" x14ac:dyDescent="0.25">
      <c r="A99" s="69">
        <f t="shared" si="6"/>
        <v>93</v>
      </c>
      <c r="B99" s="176" t="s">
        <v>330</v>
      </c>
      <c r="C99" s="177" t="s">
        <v>468</v>
      </c>
      <c r="D99" s="177" t="s">
        <v>469</v>
      </c>
      <c r="E99" s="177" t="s">
        <v>251</v>
      </c>
      <c r="F99" s="176" t="s">
        <v>274</v>
      </c>
      <c r="G99" s="178" t="s">
        <v>471</v>
      </c>
      <c r="H99" s="184">
        <v>300</v>
      </c>
      <c r="I99" s="163">
        <f t="shared" si="9"/>
        <v>300</v>
      </c>
      <c r="J99" s="183">
        <v>0</v>
      </c>
      <c r="K99" s="163">
        <f t="shared" si="5"/>
        <v>300</v>
      </c>
      <c r="L99" s="186">
        <v>43794</v>
      </c>
      <c r="M99" s="153">
        <v>43794</v>
      </c>
      <c r="N99" s="146">
        <f t="shared" si="7"/>
        <v>93</v>
      </c>
    </row>
    <row r="100" spans="1:14" ht="54" customHeight="1" x14ac:dyDescent="0.25">
      <c r="A100" s="69">
        <f t="shared" si="6"/>
        <v>94</v>
      </c>
      <c r="B100" s="176" t="s">
        <v>339</v>
      </c>
      <c r="C100" s="177" t="s">
        <v>472</v>
      </c>
      <c r="D100" s="177" t="s">
        <v>473</v>
      </c>
      <c r="E100" s="177" t="s">
        <v>474</v>
      </c>
      <c r="F100" s="176" t="s">
        <v>274</v>
      </c>
      <c r="G100" s="178" t="s">
        <v>475</v>
      </c>
      <c r="H100" s="179">
        <v>300</v>
      </c>
      <c r="I100" s="163">
        <f t="shared" si="9"/>
        <v>300</v>
      </c>
      <c r="J100" s="173">
        <v>0</v>
      </c>
      <c r="K100" s="163">
        <f t="shared" si="5"/>
        <v>300</v>
      </c>
      <c r="L100" s="186">
        <v>43793</v>
      </c>
      <c r="M100" s="153">
        <v>43794</v>
      </c>
      <c r="N100" s="146">
        <f t="shared" si="7"/>
        <v>94</v>
      </c>
    </row>
    <row r="101" spans="1:14" ht="54" customHeight="1" x14ac:dyDescent="0.25">
      <c r="A101" s="69">
        <f t="shared" si="6"/>
        <v>95</v>
      </c>
      <c r="B101" s="176" t="s">
        <v>306</v>
      </c>
      <c r="C101" s="177" t="s">
        <v>476</v>
      </c>
      <c r="D101" s="177" t="s">
        <v>360</v>
      </c>
      <c r="E101" s="177" t="s">
        <v>474</v>
      </c>
      <c r="F101" s="176" t="s">
        <v>274</v>
      </c>
      <c r="G101" s="178" t="s">
        <v>477</v>
      </c>
      <c r="H101" s="187">
        <v>300</v>
      </c>
      <c r="I101" s="163">
        <f t="shared" si="9"/>
        <v>300</v>
      </c>
      <c r="J101" s="173">
        <v>0</v>
      </c>
      <c r="K101" s="163">
        <f t="shared" si="5"/>
        <v>300</v>
      </c>
      <c r="L101" s="186">
        <v>43794</v>
      </c>
      <c r="M101" s="153">
        <v>43794</v>
      </c>
      <c r="N101" s="146">
        <f t="shared" si="7"/>
        <v>95</v>
      </c>
    </row>
    <row r="102" spans="1:14" ht="54" customHeight="1" x14ac:dyDescent="0.25">
      <c r="A102" s="69">
        <f t="shared" si="6"/>
        <v>96</v>
      </c>
      <c r="B102" s="176" t="s">
        <v>273</v>
      </c>
      <c r="C102" s="177" t="s">
        <v>478</v>
      </c>
      <c r="D102" s="177" t="s">
        <v>268</v>
      </c>
      <c r="E102" s="177" t="s">
        <v>479</v>
      </c>
      <c r="F102" s="176" t="s">
        <v>274</v>
      </c>
      <c r="G102" s="178" t="s">
        <v>480</v>
      </c>
      <c r="H102" s="179">
        <v>300</v>
      </c>
      <c r="I102" s="163">
        <f t="shared" si="9"/>
        <v>300</v>
      </c>
      <c r="J102" s="173">
        <v>0</v>
      </c>
      <c r="K102" s="163">
        <f t="shared" si="5"/>
        <v>300</v>
      </c>
      <c r="L102" s="186">
        <v>43794</v>
      </c>
      <c r="M102" s="153">
        <v>43794</v>
      </c>
      <c r="N102" s="146">
        <f t="shared" si="7"/>
        <v>96</v>
      </c>
    </row>
    <row r="103" spans="1:14" ht="54" customHeight="1" x14ac:dyDescent="0.25">
      <c r="A103" s="69">
        <f t="shared" si="6"/>
        <v>97</v>
      </c>
      <c r="B103" s="176" t="s">
        <v>300</v>
      </c>
      <c r="C103" s="177" t="s">
        <v>481</v>
      </c>
      <c r="D103" s="177" t="s">
        <v>337</v>
      </c>
      <c r="E103" s="177" t="s">
        <v>343</v>
      </c>
      <c r="F103" s="176" t="s">
        <v>274</v>
      </c>
      <c r="G103" s="178" t="s">
        <v>482</v>
      </c>
      <c r="H103" s="179">
        <v>700</v>
      </c>
      <c r="I103" s="163">
        <f t="shared" si="9"/>
        <v>700</v>
      </c>
      <c r="J103" s="173">
        <v>0</v>
      </c>
      <c r="K103" s="163">
        <f t="shared" si="5"/>
        <v>700</v>
      </c>
      <c r="L103" s="186">
        <v>43793</v>
      </c>
      <c r="M103" s="153">
        <v>43794</v>
      </c>
      <c r="N103" s="146">
        <f t="shared" si="7"/>
        <v>97</v>
      </c>
    </row>
    <row r="104" spans="1:14" ht="54" customHeight="1" x14ac:dyDescent="0.25">
      <c r="A104" s="69">
        <f t="shared" si="6"/>
        <v>98</v>
      </c>
      <c r="B104" s="176" t="s">
        <v>485</v>
      </c>
      <c r="C104" s="177" t="s">
        <v>483</v>
      </c>
      <c r="D104" s="177" t="s">
        <v>484</v>
      </c>
      <c r="E104" s="177" t="s">
        <v>454</v>
      </c>
      <c r="F104" s="176" t="s">
        <v>274</v>
      </c>
      <c r="G104" s="178" t="s">
        <v>480</v>
      </c>
      <c r="H104" s="179">
        <f>700+300</f>
        <v>1000</v>
      </c>
      <c r="I104" s="163">
        <f t="shared" si="9"/>
        <v>1000</v>
      </c>
      <c r="J104" s="173">
        <v>0</v>
      </c>
      <c r="K104" s="163">
        <f t="shared" si="5"/>
        <v>1000</v>
      </c>
      <c r="L104" s="186">
        <v>43793</v>
      </c>
      <c r="M104" s="153">
        <v>43794</v>
      </c>
      <c r="N104" s="146">
        <f t="shared" si="7"/>
        <v>98</v>
      </c>
    </row>
    <row r="105" spans="1:14" ht="54" customHeight="1" x14ac:dyDescent="0.25">
      <c r="A105" s="69">
        <f t="shared" si="6"/>
        <v>99</v>
      </c>
      <c r="B105" s="176" t="s">
        <v>406</v>
      </c>
      <c r="C105" s="177" t="s">
        <v>486</v>
      </c>
      <c r="D105" s="177" t="s">
        <v>313</v>
      </c>
      <c r="E105" s="177" t="s">
        <v>454</v>
      </c>
      <c r="F105" s="176" t="s">
        <v>274</v>
      </c>
      <c r="G105" s="178" t="s">
        <v>398</v>
      </c>
      <c r="H105" s="179">
        <v>300</v>
      </c>
      <c r="I105" s="163">
        <f t="shared" si="9"/>
        <v>300</v>
      </c>
      <c r="J105" s="173">
        <v>0</v>
      </c>
      <c r="K105" s="163">
        <f t="shared" si="5"/>
        <v>300</v>
      </c>
      <c r="L105" s="186">
        <v>43794</v>
      </c>
      <c r="M105" s="153">
        <v>43794</v>
      </c>
      <c r="N105" s="146">
        <f t="shared" si="7"/>
        <v>99</v>
      </c>
    </row>
    <row r="106" spans="1:14" ht="73.5" customHeight="1" x14ac:dyDescent="0.25">
      <c r="A106" s="69">
        <f t="shared" si="6"/>
        <v>100</v>
      </c>
      <c r="B106" s="176" t="s">
        <v>339</v>
      </c>
      <c r="C106" s="177" t="s">
        <v>487</v>
      </c>
      <c r="D106" s="177" t="s">
        <v>488</v>
      </c>
      <c r="E106" s="177" t="s">
        <v>489</v>
      </c>
      <c r="F106" s="176" t="s">
        <v>295</v>
      </c>
      <c r="G106" s="178" t="s">
        <v>490</v>
      </c>
      <c r="H106" s="179">
        <v>400</v>
      </c>
      <c r="I106" s="163">
        <f t="shared" si="9"/>
        <v>400</v>
      </c>
      <c r="J106" s="173">
        <v>0</v>
      </c>
      <c r="K106" s="163">
        <f t="shared" si="5"/>
        <v>400</v>
      </c>
      <c r="L106" s="186">
        <v>43782</v>
      </c>
      <c r="M106" s="153">
        <v>43784</v>
      </c>
      <c r="N106" s="146">
        <f t="shared" si="7"/>
        <v>100</v>
      </c>
    </row>
    <row r="107" spans="1:14" ht="54" customHeight="1" x14ac:dyDescent="0.25">
      <c r="A107" s="69">
        <f t="shared" si="6"/>
        <v>101</v>
      </c>
      <c r="B107" s="176" t="s">
        <v>395</v>
      </c>
      <c r="C107" s="177" t="s">
        <v>399</v>
      </c>
      <c r="D107" s="177" t="s">
        <v>400</v>
      </c>
      <c r="E107" s="177" t="s">
        <v>401</v>
      </c>
      <c r="F107" s="176" t="s">
        <v>295</v>
      </c>
      <c r="G107" s="178" t="s">
        <v>491</v>
      </c>
      <c r="H107" s="179">
        <v>400</v>
      </c>
      <c r="I107" s="163">
        <f t="shared" si="9"/>
        <v>400</v>
      </c>
      <c r="J107" s="173">
        <v>0</v>
      </c>
      <c r="K107" s="163">
        <f t="shared" si="5"/>
        <v>400</v>
      </c>
      <c r="L107" s="186">
        <v>43783</v>
      </c>
      <c r="M107" s="153">
        <v>43784</v>
      </c>
      <c r="N107" s="146">
        <f t="shared" si="7"/>
        <v>101</v>
      </c>
    </row>
    <row r="108" spans="1:14" ht="54" customHeight="1" x14ac:dyDescent="0.25">
      <c r="A108" s="69">
        <f t="shared" si="6"/>
        <v>102</v>
      </c>
      <c r="B108" s="176" t="s">
        <v>291</v>
      </c>
      <c r="C108" s="177" t="s">
        <v>292</v>
      </c>
      <c r="D108" s="177" t="s">
        <v>293</v>
      </c>
      <c r="E108" s="177" t="s">
        <v>294</v>
      </c>
      <c r="F108" s="176" t="s">
        <v>295</v>
      </c>
      <c r="G108" s="178" t="s">
        <v>498</v>
      </c>
      <c r="H108" s="179">
        <v>400</v>
      </c>
      <c r="I108" s="163">
        <f t="shared" si="9"/>
        <v>400</v>
      </c>
      <c r="J108" s="173">
        <v>0</v>
      </c>
      <c r="K108" s="163">
        <f t="shared" si="5"/>
        <v>400</v>
      </c>
      <c r="L108" s="186">
        <v>43782</v>
      </c>
      <c r="M108" s="153">
        <v>43784</v>
      </c>
      <c r="N108" s="146">
        <f t="shared" si="7"/>
        <v>102</v>
      </c>
    </row>
    <row r="109" spans="1:14" ht="54" customHeight="1" x14ac:dyDescent="0.25">
      <c r="A109" s="69">
        <f t="shared" si="6"/>
        <v>103</v>
      </c>
      <c r="B109" s="176" t="s">
        <v>306</v>
      </c>
      <c r="C109" s="177" t="s">
        <v>492</v>
      </c>
      <c r="D109" s="177" t="s">
        <v>323</v>
      </c>
      <c r="E109" s="177" t="s">
        <v>493</v>
      </c>
      <c r="F109" s="176" t="s">
        <v>295</v>
      </c>
      <c r="G109" s="178" t="s">
        <v>498</v>
      </c>
      <c r="H109" s="179">
        <v>400</v>
      </c>
      <c r="I109" s="163">
        <f t="shared" si="9"/>
        <v>400</v>
      </c>
      <c r="J109" s="173">
        <v>0</v>
      </c>
      <c r="K109" s="163">
        <f t="shared" si="5"/>
        <v>400</v>
      </c>
      <c r="L109" s="186">
        <v>43783</v>
      </c>
      <c r="M109" s="153">
        <v>43784</v>
      </c>
      <c r="N109" s="146">
        <f t="shared" si="7"/>
        <v>103</v>
      </c>
    </row>
    <row r="110" spans="1:14" ht="54" customHeight="1" x14ac:dyDescent="0.25">
      <c r="A110" s="69">
        <f t="shared" si="6"/>
        <v>104</v>
      </c>
      <c r="B110" s="176" t="s">
        <v>310</v>
      </c>
      <c r="C110" s="177" t="s">
        <v>494</v>
      </c>
      <c r="D110" s="177" t="s">
        <v>495</v>
      </c>
      <c r="E110" s="177" t="s">
        <v>496</v>
      </c>
      <c r="F110" s="176" t="s">
        <v>320</v>
      </c>
      <c r="G110" s="178" t="s">
        <v>498</v>
      </c>
      <c r="H110" s="179">
        <v>400</v>
      </c>
      <c r="I110" s="163">
        <f t="shared" si="9"/>
        <v>400</v>
      </c>
      <c r="J110" s="173">
        <v>0</v>
      </c>
      <c r="K110" s="163">
        <f t="shared" si="5"/>
        <v>400</v>
      </c>
      <c r="L110" s="186">
        <v>43782</v>
      </c>
      <c r="M110" s="153">
        <v>43784</v>
      </c>
      <c r="N110" s="146">
        <f t="shared" si="7"/>
        <v>104</v>
      </c>
    </row>
    <row r="111" spans="1:14" ht="54" customHeight="1" x14ac:dyDescent="0.25">
      <c r="A111" s="69">
        <f t="shared" si="6"/>
        <v>105</v>
      </c>
      <c r="B111" s="176" t="s">
        <v>273</v>
      </c>
      <c r="C111" s="177" t="s">
        <v>317</v>
      </c>
      <c r="D111" s="177" t="s">
        <v>318</v>
      </c>
      <c r="E111" s="177" t="s">
        <v>319</v>
      </c>
      <c r="F111" s="176" t="s">
        <v>320</v>
      </c>
      <c r="G111" s="178" t="s">
        <v>497</v>
      </c>
      <c r="H111" s="179">
        <v>400</v>
      </c>
      <c r="I111" s="163">
        <f t="shared" si="9"/>
        <v>400</v>
      </c>
      <c r="J111" s="173">
        <v>0</v>
      </c>
      <c r="K111" s="163">
        <f t="shared" si="5"/>
        <v>400</v>
      </c>
      <c r="L111" s="186">
        <v>43783</v>
      </c>
      <c r="M111" s="153">
        <v>43784</v>
      </c>
      <c r="N111" s="146">
        <f t="shared" si="7"/>
        <v>105</v>
      </c>
    </row>
    <row r="112" spans="1:14" ht="54" customHeight="1" x14ac:dyDescent="0.25">
      <c r="A112" s="69">
        <f t="shared" si="6"/>
        <v>106</v>
      </c>
      <c r="B112" s="176" t="s">
        <v>276</v>
      </c>
      <c r="C112" s="177" t="s">
        <v>448</v>
      </c>
      <c r="D112" s="177" t="s">
        <v>449</v>
      </c>
      <c r="E112" s="177" t="s">
        <v>450</v>
      </c>
      <c r="F112" s="176" t="s">
        <v>499</v>
      </c>
      <c r="G112" s="178" t="s">
        <v>498</v>
      </c>
      <c r="H112" s="179">
        <v>400</v>
      </c>
      <c r="I112" s="163">
        <f t="shared" si="9"/>
        <v>400</v>
      </c>
      <c r="J112" s="173">
        <v>0</v>
      </c>
      <c r="K112" s="163">
        <f t="shared" si="5"/>
        <v>400</v>
      </c>
      <c r="L112" s="186">
        <v>43783</v>
      </c>
      <c r="M112" s="153">
        <v>43784</v>
      </c>
      <c r="N112" s="146">
        <f t="shared" si="7"/>
        <v>106</v>
      </c>
    </row>
    <row r="113" spans="1:16" ht="54" customHeight="1" x14ac:dyDescent="0.25">
      <c r="A113" s="69">
        <f t="shared" si="6"/>
        <v>107</v>
      </c>
      <c r="B113" s="176" t="s">
        <v>277</v>
      </c>
      <c r="C113" s="177" t="s">
        <v>418</v>
      </c>
      <c r="D113" s="177" t="s">
        <v>417</v>
      </c>
      <c r="E113" s="177" t="s">
        <v>419</v>
      </c>
      <c r="F113" s="176" t="s">
        <v>499</v>
      </c>
      <c r="G113" s="178" t="s">
        <v>498</v>
      </c>
      <c r="H113" s="179">
        <v>400</v>
      </c>
      <c r="I113" s="163">
        <f t="shared" si="9"/>
        <v>400</v>
      </c>
      <c r="J113" s="173">
        <v>0</v>
      </c>
      <c r="K113" s="163">
        <f t="shared" si="5"/>
        <v>400</v>
      </c>
      <c r="L113" s="186">
        <v>43782</v>
      </c>
      <c r="M113" s="153">
        <v>43784</v>
      </c>
      <c r="N113" s="146">
        <f t="shared" si="7"/>
        <v>107</v>
      </c>
    </row>
    <row r="114" spans="1:16" ht="54" customHeight="1" x14ac:dyDescent="0.25">
      <c r="A114" s="69">
        <f t="shared" si="6"/>
        <v>108</v>
      </c>
      <c r="B114" s="177" t="s">
        <v>330</v>
      </c>
      <c r="C114" s="177" t="s">
        <v>500</v>
      </c>
      <c r="D114" s="176" t="s">
        <v>337</v>
      </c>
      <c r="E114" s="178" t="s">
        <v>212</v>
      </c>
      <c r="F114" s="187" t="s">
        <v>320</v>
      </c>
      <c r="G114" s="163" t="s">
        <v>498</v>
      </c>
      <c r="H114" s="173">
        <v>400</v>
      </c>
      <c r="I114" s="163">
        <f t="shared" si="9"/>
        <v>400</v>
      </c>
      <c r="J114" s="173">
        <v>0</v>
      </c>
      <c r="K114" s="163">
        <f t="shared" si="5"/>
        <v>400</v>
      </c>
      <c r="L114" s="186">
        <v>43783</v>
      </c>
      <c r="M114" s="153">
        <v>43784</v>
      </c>
      <c r="N114" s="146">
        <f t="shared" si="7"/>
        <v>108</v>
      </c>
    </row>
    <row r="115" spans="1:16" ht="54" customHeight="1" x14ac:dyDescent="0.25">
      <c r="A115" s="69">
        <f t="shared" si="6"/>
        <v>109</v>
      </c>
      <c r="B115" s="177" t="s">
        <v>330</v>
      </c>
      <c r="C115" s="177" t="s">
        <v>501</v>
      </c>
      <c r="D115" s="176" t="s">
        <v>313</v>
      </c>
      <c r="E115" s="178" t="s">
        <v>502</v>
      </c>
      <c r="F115" s="187" t="s">
        <v>274</v>
      </c>
      <c r="G115" s="188" t="s">
        <v>503</v>
      </c>
      <c r="H115" s="179">
        <v>300</v>
      </c>
      <c r="I115" s="176">
        <f t="shared" si="9"/>
        <v>300</v>
      </c>
      <c r="J115" s="173">
        <v>1500</v>
      </c>
      <c r="K115" s="163">
        <f t="shared" si="5"/>
        <v>1800</v>
      </c>
      <c r="L115" s="186">
        <v>43775</v>
      </c>
      <c r="M115" s="153">
        <v>43775</v>
      </c>
      <c r="N115" s="146">
        <f t="shared" si="7"/>
        <v>109</v>
      </c>
    </row>
    <row r="116" spans="1:16" ht="54" customHeight="1" x14ac:dyDescent="0.3">
      <c r="A116" s="69">
        <f t="shared" si="6"/>
        <v>110</v>
      </c>
      <c r="B116" s="176" t="s">
        <v>276</v>
      </c>
      <c r="C116" s="177" t="s">
        <v>504</v>
      </c>
      <c r="D116" s="177" t="s">
        <v>392</v>
      </c>
      <c r="E116" s="177" t="s">
        <v>241</v>
      </c>
      <c r="F116" s="177" t="s">
        <v>213</v>
      </c>
      <c r="G116" s="178" t="s">
        <v>505</v>
      </c>
      <c r="H116" s="178">
        <v>400</v>
      </c>
      <c r="I116" s="187">
        <f t="shared" si="9"/>
        <v>400</v>
      </c>
      <c r="J116" s="163">
        <v>0</v>
      </c>
      <c r="K116" s="163">
        <f t="shared" si="5"/>
        <v>400</v>
      </c>
      <c r="L116" s="186">
        <v>43775</v>
      </c>
      <c r="M116" s="153">
        <v>43775</v>
      </c>
      <c r="N116" s="146">
        <f t="shared" si="7"/>
        <v>110</v>
      </c>
      <c r="O116" s="144"/>
      <c r="P116" s="144"/>
    </row>
    <row r="117" spans="1:16" ht="54" customHeight="1" x14ac:dyDescent="0.25">
      <c r="A117" s="69">
        <f t="shared" si="6"/>
        <v>111</v>
      </c>
      <c r="B117" s="176" t="s">
        <v>395</v>
      </c>
      <c r="C117" s="177" t="s">
        <v>396</v>
      </c>
      <c r="D117" s="177" t="s">
        <v>397</v>
      </c>
      <c r="E117" s="177" t="s">
        <v>269</v>
      </c>
      <c r="F117" s="176" t="s">
        <v>213</v>
      </c>
      <c r="G117" s="178" t="s">
        <v>506</v>
      </c>
      <c r="H117" s="179">
        <v>400</v>
      </c>
      <c r="I117" s="176">
        <f t="shared" si="9"/>
        <v>400</v>
      </c>
      <c r="J117" s="173">
        <v>0</v>
      </c>
      <c r="K117" s="163">
        <f t="shared" si="5"/>
        <v>400</v>
      </c>
      <c r="L117" s="186">
        <v>43775</v>
      </c>
      <c r="M117" s="153">
        <v>43775</v>
      </c>
      <c r="N117" s="146">
        <f t="shared" si="7"/>
        <v>111</v>
      </c>
    </row>
    <row r="118" spans="1:16" ht="54" customHeight="1" x14ac:dyDescent="0.25">
      <c r="A118" s="69">
        <f t="shared" si="6"/>
        <v>112</v>
      </c>
      <c r="B118" s="176" t="s">
        <v>339</v>
      </c>
      <c r="C118" s="177" t="s">
        <v>336</v>
      </c>
      <c r="D118" s="177" t="s">
        <v>337</v>
      </c>
      <c r="E118" s="177" t="s">
        <v>338</v>
      </c>
      <c r="F118" s="178" t="s">
        <v>324</v>
      </c>
      <c r="G118" s="178" t="s">
        <v>506</v>
      </c>
      <c r="H118" s="179">
        <f>700+300</f>
        <v>1000</v>
      </c>
      <c r="I118" s="176">
        <f t="shared" si="9"/>
        <v>1000</v>
      </c>
      <c r="J118" s="173">
        <v>0</v>
      </c>
      <c r="K118" s="163">
        <f t="shared" si="5"/>
        <v>1000</v>
      </c>
      <c r="L118" s="186">
        <v>43774</v>
      </c>
      <c r="M118" s="153">
        <v>43775</v>
      </c>
      <c r="N118" s="146">
        <f t="shared" si="7"/>
        <v>112</v>
      </c>
    </row>
    <row r="119" spans="1:16" ht="54" customHeight="1" x14ac:dyDescent="0.25">
      <c r="A119" s="69">
        <f t="shared" si="6"/>
        <v>113</v>
      </c>
      <c r="B119" s="176" t="s">
        <v>406</v>
      </c>
      <c r="C119" s="177" t="s">
        <v>507</v>
      </c>
      <c r="D119" s="177" t="s">
        <v>508</v>
      </c>
      <c r="E119" s="177" t="s">
        <v>509</v>
      </c>
      <c r="F119" s="176" t="s">
        <v>213</v>
      </c>
      <c r="G119" s="178" t="s">
        <v>506</v>
      </c>
      <c r="H119" s="179">
        <v>400</v>
      </c>
      <c r="I119" s="176">
        <f t="shared" si="9"/>
        <v>400</v>
      </c>
      <c r="J119" s="173">
        <v>0</v>
      </c>
      <c r="K119" s="163">
        <f t="shared" si="5"/>
        <v>400</v>
      </c>
      <c r="L119" s="186">
        <v>43775</v>
      </c>
      <c r="M119" s="153">
        <v>43775</v>
      </c>
      <c r="N119" s="146">
        <f t="shared" si="7"/>
        <v>113</v>
      </c>
    </row>
    <row r="120" spans="1:16" ht="54" customHeight="1" x14ac:dyDescent="0.25">
      <c r="A120" s="69">
        <f t="shared" si="6"/>
        <v>114</v>
      </c>
      <c r="B120" s="176" t="s">
        <v>300</v>
      </c>
      <c r="C120" s="177" t="s">
        <v>510</v>
      </c>
      <c r="D120" s="177" t="s">
        <v>392</v>
      </c>
      <c r="E120" s="177" t="s">
        <v>361</v>
      </c>
      <c r="F120" s="176" t="s">
        <v>221</v>
      </c>
      <c r="G120" s="178" t="s">
        <v>506</v>
      </c>
      <c r="H120" s="179">
        <f>1000+400</f>
        <v>1400</v>
      </c>
      <c r="I120" s="176">
        <f t="shared" si="9"/>
        <v>1400</v>
      </c>
      <c r="J120" s="173">
        <v>0</v>
      </c>
      <c r="K120" s="163">
        <f t="shared" si="5"/>
        <v>1400</v>
      </c>
      <c r="L120" s="186">
        <v>43774</v>
      </c>
      <c r="M120" s="153">
        <v>43775</v>
      </c>
      <c r="N120" s="146">
        <f t="shared" si="7"/>
        <v>114</v>
      </c>
    </row>
    <row r="121" spans="1:16" ht="54" customHeight="1" x14ac:dyDescent="0.25">
      <c r="A121" s="69">
        <f t="shared" si="6"/>
        <v>115</v>
      </c>
      <c r="B121" s="176" t="s">
        <v>291</v>
      </c>
      <c r="C121" s="177" t="s">
        <v>511</v>
      </c>
      <c r="D121" s="177" t="s">
        <v>512</v>
      </c>
      <c r="E121" s="177" t="s">
        <v>338</v>
      </c>
      <c r="F121" s="176" t="s">
        <v>213</v>
      </c>
      <c r="G121" s="178" t="s">
        <v>506</v>
      </c>
      <c r="H121" s="179">
        <v>400</v>
      </c>
      <c r="I121" s="176">
        <f t="shared" si="9"/>
        <v>400</v>
      </c>
      <c r="J121" s="173">
        <v>0</v>
      </c>
      <c r="K121" s="163">
        <f t="shared" si="5"/>
        <v>400</v>
      </c>
      <c r="L121" s="186">
        <v>43775</v>
      </c>
      <c r="M121" s="153">
        <v>43775</v>
      </c>
      <c r="N121" s="146">
        <f t="shared" si="7"/>
        <v>115</v>
      </c>
    </row>
    <row r="122" spans="1:16" ht="54" customHeight="1" x14ac:dyDescent="0.25">
      <c r="A122" s="69">
        <f t="shared" si="6"/>
        <v>116</v>
      </c>
      <c r="B122" s="176" t="s">
        <v>306</v>
      </c>
      <c r="C122" s="177" t="s">
        <v>513</v>
      </c>
      <c r="D122" s="177" t="s">
        <v>246</v>
      </c>
      <c r="E122" s="177" t="s">
        <v>268</v>
      </c>
      <c r="F122" s="176" t="s">
        <v>324</v>
      </c>
      <c r="G122" s="178" t="s">
        <v>514</v>
      </c>
      <c r="H122" s="179">
        <v>300</v>
      </c>
      <c r="I122" s="176">
        <f t="shared" si="9"/>
        <v>300</v>
      </c>
      <c r="J122" s="173">
        <v>0</v>
      </c>
      <c r="K122" s="163">
        <f t="shared" si="5"/>
        <v>300</v>
      </c>
      <c r="L122" s="186">
        <v>43774</v>
      </c>
      <c r="M122" s="154">
        <v>43774</v>
      </c>
      <c r="N122" s="146">
        <f t="shared" si="7"/>
        <v>116</v>
      </c>
    </row>
    <row r="123" spans="1:16" ht="54" customHeight="1" x14ac:dyDescent="0.25">
      <c r="A123" s="69">
        <f t="shared" si="6"/>
        <v>117</v>
      </c>
      <c r="B123" s="176" t="s">
        <v>277</v>
      </c>
      <c r="C123" s="177" t="s">
        <v>515</v>
      </c>
      <c r="D123" s="177" t="s">
        <v>496</v>
      </c>
      <c r="E123" s="177" t="s">
        <v>516</v>
      </c>
      <c r="F123" s="176" t="s">
        <v>213</v>
      </c>
      <c r="G123" s="178" t="s">
        <v>517</v>
      </c>
      <c r="H123" s="179">
        <v>700</v>
      </c>
      <c r="I123" s="176">
        <f t="shared" si="9"/>
        <v>700</v>
      </c>
      <c r="J123" s="173">
        <v>1934</v>
      </c>
      <c r="K123" s="163">
        <f t="shared" si="5"/>
        <v>2634</v>
      </c>
      <c r="L123" s="186">
        <v>43774</v>
      </c>
      <c r="M123" s="153">
        <v>43775</v>
      </c>
      <c r="N123" s="146">
        <f t="shared" si="7"/>
        <v>117</v>
      </c>
    </row>
    <row r="124" spans="1:16" ht="54" customHeight="1" x14ac:dyDescent="0.25">
      <c r="A124" s="69">
        <f t="shared" si="6"/>
        <v>118</v>
      </c>
      <c r="B124" s="176" t="s">
        <v>310</v>
      </c>
      <c r="C124" s="177" t="s">
        <v>518</v>
      </c>
      <c r="D124" s="177" t="s">
        <v>253</v>
      </c>
      <c r="E124" s="177" t="s">
        <v>519</v>
      </c>
      <c r="F124" s="176" t="s">
        <v>324</v>
      </c>
      <c r="G124" s="178" t="s">
        <v>520</v>
      </c>
      <c r="H124" s="179">
        <v>300</v>
      </c>
      <c r="I124" s="176">
        <f t="shared" si="9"/>
        <v>300</v>
      </c>
      <c r="J124" s="173">
        <v>0</v>
      </c>
      <c r="K124" s="163">
        <f t="shared" si="5"/>
        <v>300</v>
      </c>
      <c r="L124" s="186">
        <v>43775</v>
      </c>
      <c r="M124" s="153">
        <v>43775</v>
      </c>
      <c r="N124" s="146">
        <f t="shared" si="7"/>
        <v>118</v>
      </c>
    </row>
    <row r="125" spans="1:16" ht="84.75" customHeight="1" x14ac:dyDescent="0.25">
      <c r="A125" s="69">
        <f t="shared" si="6"/>
        <v>119</v>
      </c>
      <c r="B125" s="176" t="s">
        <v>273</v>
      </c>
      <c r="C125" s="177" t="s">
        <v>521</v>
      </c>
      <c r="D125" s="177" t="s">
        <v>522</v>
      </c>
      <c r="E125" s="177" t="s">
        <v>523</v>
      </c>
      <c r="F125" s="176" t="s">
        <v>213</v>
      </c>
      <c r="G125" s="178" t="s">
        <v>524</v>
      </c>
      <c r="H125" s="179">
        <v>400</v>
      </c>
      <c r="I125" s="176">
        <f t="shared" si="9"/>
        <v>400</v>
      </c>
      <c r="J125" s="173">
        <f>1266.45+192</f>
        <v>1458.45</v>
      </c>
      <c r="K125" s="163">
        <f t="shared" si="5"/>
        <v>1858.45</v>
      </c>
      <c r="L125" s="186">
        <v>43775</v>
      </c>
      <c r="M125" s="153">
        <v>43775</v>
      </c>
      <c r="N125" s="146">
        <f t="shared" si="7"/>
        <v>119</v>
      </c>
    </row>
    <row r="126" spans="1:16" ht="73.5" customHeight="1" x14ac:dyDescent="0.25">
      <c r="A126" s="69">
        <f t="shared" si="6"/>
        <v>120</v>
      </c>
      <c r="B126" s="176" t="s">
        <v>485</v>
      </c>
      <c r="C126" s="177" t="s">
        <v>525</v>
      </c>
      <c r="D126" s="177" t="s">
        <v>526</v>
      </c>
      <c r="E126" s="177" t="s">
        <v>527</v>
      </c>
      <c r="F126" s="176" t="s">
        <v>213</v>
      </c>
      <c r="G126" s="178" t="s">
        <v>524</v>
      </c>
      <c r="H126" s="179">
        <v>400</v>
      </c>
      <c r="I126" s="176">
        <f t="shared" si="9"/>
        <v>400</v>
      </c>
      <c r="J126" s="173">
        <f>966+192</f>
        <v>1158</v>
      </c>
      <c r="K126" s="163">
        <f t="shared" si="5"/>
        <v>1558</v>
      </c>
      <c r="L126" s="186">
        <v>43775</v>
      </c>
      <c r="M126" s="153">
        <v>43775</v>
      </c>
      <c r="N126" s="146">
        <f t="shared" si="7"/>
        <v>120</v>
      </c>
    </row>
    <row r="127" spans="1:16" ht="73.5" customHeight="1" x14ac:dyDescent="0.25">
      <c r="A127" s="69">
        <f t="shared" si="6"/>
        <v>121</v>
      </c>
      <c r="B127" s="176" t="s">
        <v>395</v>
      </c>
      <c r="C127" s="177" t="s">
        <v>528</v>
      </c>
      <c r="D127" s="177" t="s">
        <v>422</v>
      </c>
      <c r="E127" s="177" t="s">
        <v>462</v>
      </c>
      <c r="F127" s="176" t="s">
        <v>213</v>
      </c>
      <c r="G127" s="178" t="s">
        <v>529</v>
      </c>
      <c r="H127" s="179">
        <v>400</v>
      </c>
      <c r="I127" s="176">
        <f t="shared" si="9"/>
        <v>400</v>
      </c>
      <c r="J127" s="173">
        <v>0</v>
      </c>
      <c r="K127" s="163">
        <f t="shared" si="5"/>
        <v>400</v>
      </c>
      <c r="L127" s="186">
        <v>43793</v>
      </c>
      <c r="M127" s="154">
        <v>43793</v>
      </c>
      <c r="N127" s="146">
        <f t="shared" si="7"/>
        <v>121</v>
      </c>
    </row>
    <row r="128" spans="1:16" ht="54" customHeight="1" x14ac:dyDescent="0.25">
      <c r="A128" s="69">
        <f t="shared" si="6"/>
        <v>122</v>
      </c>
      <c r="B128" s="176" t="s">
        <v>291</v>
      </c>
      <c r="C128" s="177" t="s">
        <v>530</v>
      </c>
      <c r="D128" s="177" t="s">
        <v>531</v>
      </c>
      <c r="E128" s="177" t="s">
        <v>446</v>
      </c>
      <c r="F128" s="176" t="s">
        <v>324</v>
      </c>
      <c r="G128" s="178" t="s">
        <v>532</v>
      </c>
      <c r="H128" s="179">
        <v>300</v>
      </c>
      <c r="I128" s="176">
        <f t="shared" si="9"/>
        <v>300</v>
      </c>
      <c r="J128" s="173">
        <v>0</v>
      </c>
      <c r="K128" s="163">
        <f t="shared" si="5"/>
        <v>300</v>
      </c>
      <c r="L128" s="186">
        <v>43783</v>
      </c>
      <c r="M128" s="154">
        <v>43784</v>
      </c>
      <c r="N128" s="146">
        <f t="shared" si="7"/>
        <v>122</v>
      </c>
    </row>
    <row r="129" spans="1:14" ht="54" customHeight="1" x14ac:dyDescent="0.25">
      <c r="A129" s="69">
        <f t="shared" si="6"/>
        <v>123</v>
      </c>
      <c r="B129" s="176" t="s">
        <v>291</v>
      </c>
      <c r="C129" s="177" t="s">
        <v>533</v>
      </c>
      <c r="D129" s="177" t="s">
        <v>415</v>
      </c>
      <c r="E129" s="177" t="s">
        <v>393</v>
      </c>
      <c r="F129" s="176" t="s">
        <v>221</v>
      </c>
      <c r="G129" s="178" t="s">
        <v>532</v>
      </c>
      <c r="H129" s="179">
        <v>400</v>
      </c>
      <c r="I129" s="176">
        <f t="shared" si="9"/>
        <v>400</v>
      </c>
      <c r="J129" s="173">
        <v>0</v>
      </c>
      <c r="K129" s="163">
        <f t="shared" si="5"/>
        <v>400</v>
      </c>
      <c r="L129" s="186">
        <v>43783</v>
      </c>
      <c r="M129" s="154">
        <v>43784</v>
      </c>
      <c r="N129" s="146">
        <f t="shared" si="7"/>
        <v>123</v>
      </c>
    </row>
    <row r="130" spans="1:14" ht="54" customHeight="1" x14ac:dyDescent="0.25">
      <c r="A130" s="69">
        <f t="shared" si="6"/>
        <v>124</v>
      </c>
      <c r="B130" s="176" t="s">
        <v>291</v>
      </c>
      <c r="C130" s="177" t="s">
        <v>534</v>
      </c>
      <c r="D130" s="177" t="s">
        <v>535</v>
      </c>
      <c r="E130" s="177" t="s">
        <v>536</v>
      </c>
      <c r="F130" s="176" t="s">
        <v>274</v>
      </c>
      <c r="G130" s="178" t="s">
        <v>532</v>
      </c>
      <c r="H130" s="179">
        <v>300</v>
      </c>
      <c r="I130" s="176">
        <f t="shared" si="9"/>
        <v>300</v>
      </c>
      <c r="J130" s="173">
        <v>0</v>
      </c>
      <c r="K130" s="163">
        <f t="shared" si="5"/>
        <v>300</v>
      </c>
      <c r="L130" s="186">
        <v>43783</v>
      </c>
      <c r="M130" s="154">
        <v>43784</v>
      </c>
      <c r="N130" s="146">
        <f t="shared" si="7"/>
        <v>124</v>
      </c>
    </row>
    <row r="131" spans="1:14" ht="54" customHeight="1" x14ac:dyDescent="0.25">
      <c r="A131" s="69">
        <f t="shared" si="6"/>
        <v>125</v>
      </c>
      <c r="B131" s="176" t="s">
        <v>291</v>
      </c>
      <c r="C131" s="177" t="s">
        <v>537</v>
      </c>
      <c r="D131" s="177" t="s">
        <v>538</v>
      </c>
      <c r="E131" s="177" t="s">
        <v>280</v>
      </c>
      <c r="F131" s="176" t="s">
        <v>274</v>
      </c>
      <c r="G131" s="178" t="s">
        <v>532</v>
      </c>
      <c r="H131" s="179">
        <v>300</v>
      </c>
      <c r="I131" s="176">
        <f t="shared" ref="I131:I134" si="10">H131</f>
        <v>300</v>
      </c>
      <c r="J131" s="173">
        <v>0</v>
      </c>
      <c r="K131" s="163">
        <f t="shared" si="5"/>
        <v>300</v>
      </c>
      <c r="L131" s="186">
        <v>43783</v>
      </c>
      <c r="M131" s="154">
        <v>43784</v>
      </c>
      <c r="N131" s="146">
        <f t="shared" si="7"/>
        <v>125</v>
      </c>
    </row>
    <row r="132" spans="1:14" ht="54" customHeight="1" x14ac:dyDescent="0.25">
      <c r="A132" s="69">
        <f t="shared" si="6"/>
        <v>126</v>
      </c>
      <c r="B132" s="176" t="s">
        <v>310</v>
      </c>
      <c r="C132" s="177" t="s">
        <v>539</v>
      </c>
      <c r="D132" s="177" t="s">
        <v>215</v>
      </c>
      <c r="E132" s="177" t="s">
        <v>540</v>
      </c>
      <c r="F132" s="176" t="s">
        <v>274</v>
      </c>
      <c r="G132" s="178" t="s">
        <v>541</v>
      </c>
      <c r="H132" s="179">
        <v>300</v>
      </c>
      <c r="I132" s="176">
        <f t="shared" si="10"/>
        <v>300</v>
      </c>
      <c r="J132" s="173">
        <v>0</v>
      </c>
      <c r="K132" s="163">
        <f t="shared" si="5"/>
        <v>300</v>
      </c>
      <c r="L132" s="186">
        <v>43782</v>
      </c>
      <c r="M132" s="154">
        <v>43784</v>
      </c>
      <c r="N132" s="146">
        <f t="shared" si="7"/>
        <v>126</v>
      </c>
    </row>
    <row r="133" spans="1:14" ht="54" customHeight="1" x14ac:dyDescent="0.25">
      <c r="A133" s="69">
        <f t="shared" si="6"/>
        <v>127</v>
      </c>
      <c r="B133" s="176" t="s">
        <v>310</v>
      </c>
      <c r="C133" s="177" t="s">
        <v>457</v>
      </c>
      <c r="D133" s="177" t="s">
        <v>542</v>
      </c>
      <c r="E133" s="177" t="s">
        <v>543</v>
      </c>
      <c r="F133" s="176" t="s">
        <v>274</v>
      </c>
      <c r="G133" s="178" t="s">
        <v>541</v>
      </c>
      <c r="H133" s="179">
        <v>300</v>
      </c>
      <c r="I133" s="176">
        <f t="shared" si="10"/>
        <v>300</v>
      </c>
      <c r="J133" s="173">
        <v>0</v>
      </c>
      <c r="K133" s="163">
        <f t="shared" si="5"/>
        <v>300</v>
      </c>
      <c r="L133" s="186">
        <v>43782</v>
      </c>
      <c r="M133" s="154">
        <v>43784</v>
      </c>
      <c r="N133" s="146">
        <f t="shared" si="7"/>
        <v>127</v>
      </c>
    </row>
    <row r="134" spans="1:14" ht="54" customHeight="1" x14ac:dyDescent="0.25">
      <c r="A134" s="69">
        <f t="shared" si="6"/>
        <v>128</v>
      </c>
      <c r="B134" s="176" t="s">
        <v>310</v>
      </c>
      <c r="C134" s="177" t="s">
        <v>544</v>
      </c>
      <c r="D134" s="177" t="s">
        <v>545</v>
      </c>
      <c r="E134" s="177" t="s">
        <v>546</v>
      </c>
      <c r="F134" s="176" t="s">
        <v>377</v>
      </c>
      <c r="G134" s="178" t="s">
        <v>541</v>
      </c>
      <c r="H134" s="179">
        <v>300</v>
      </c>
      <c r="I134" s="176">
        <f t="shared" si="10"/>
        <v>300</v>
      </c>
      <c r="J134" s="173">
        <v>0</v>
      </c>
      <c r="K134" s="163">
        <f t="shared" si="5"/>
        <v>300</v>
      </c>
      <c r="L134" s="186">
        <v>43782</v>
      </c>
      <c r="M134" s="154">
        <v>43784</v>
      </c>
      <c r="N134" s="146">
        <f t="shared" si="7"/>
        <v>128</v>
      </c>
    </row>
    <row r="135" spans="1:14" ht="54" customHeight="1" x14ac:dyDescent="0.25">
      <c r="A135" s="69">
        <f t="shared" si="6"/>
        <v>129</v>
      </c>
      <c r="B135" s="176" t="s">
        <v>310</v>
      </c>
      <c r="C135" s="177" t="s">
        <v>547</v>
      </c>
      <c r="D135" s="177" t="s">
        <v>548</v>
      </c>
      <c r="E135" s="177" t="s">
        <v>323</v>
      </c>
      <c r="F135" s="176" t="s">
        <v>263</v>
      </c>
      <c r="G135" s="178" t="s">
        <v>541</v>
      </c>
      <c r="H135" s="179">
        <v>300</v>
      </c>
      <c r="I135" s="176">
        <f t="shared" ref="I135" si="11">H135</f>
        <v>300</v>
      </c>
      <c r="J135" s="173">
        <v>0</v>
      </c>
      <c r="K135" s="163">
        <f t="shared" si="5"/>
        <v>300</v>
      </c>
      <c r="L135" s="186">
        <v>43782</v>
      </c>
      <c r="M135" s="154">
        <v>43784</v>
      </c>
      <c r="N135" s="146">
        <f t="shared" si="7"/>
        <v>129</v>
      </c>
    </row>
    <row r="136" spans="1:14" ht="54" customHeight="1" x14ac:dyDescent="0.25">
      <c r="A136" s="69">
        <f t="shared" si="6"/>
        <v>130</v>
      </c>
      <c r="B136" s="176" t="s">
        <v>395</v>
      </c>
      <c r="C136" s="177" t="s">
        <v>549</v>
      </c>
      <c r="D136" s="177" t="s">
        <v>550</v>
      </c>
      <c r="E136" s="177" t="s">
        <v>551</v>
      </c>
      <c r="F136" s="176" t="s">
        <v>274</v>
      </c>
      <c r="G136" s="178" t="s">
        <v>541</v>
      </c>
      <c r="H136" s="179">
        <v>300</v>
      </c>
      <c r="I136" s="176">
        <f t="shared" ref="I136" si="12">H136</f>
        <v>300</v>
      </c>
      <c r="J136" s="173">
        <v>0</v>
      </c>
      <c r="K136" s="163">
        <f t="shared" ref="K136:K144" si="13">I136+J136</f>
        <v>300</v>
      </c>
      <c r="L136" s="186">
        <v>43783</v>
      </c>
      <c r="M136" s="154">
        <v>43784</v>
      </c>
      <c r="N136" s="146">
        <f t="shared" si="7"/>
        <v>130</v>
      </c>
    </row>
    <row r="137" spans="1:14" ht="54" customHeight="1" x14ac:dyDescent="0.25">
      <c r="A137" s="69">
        <f t="shared" ref="A137:A144" si="14">A136+1</f>
        <v>131</v>
      </c>
      <c r="B137" s="176" t="s">
        <v>395</v>
      </c>
      <c r="C137" s="177" t="s">
        <v>552</v>
      </c>
      <c r="D137" s="177" t="s">
        <v>553</v>
      </c>
      <c r="E137" s="177" t="s">
        <v>461</v>
      </c>
      <c r="F137" s="176" t="s">
        <v>324</v>
      </c>
      <c r="G137" s="178" t="s">
        <v>541</v>
      </c>
      <c r="H137" s="179">
        <v>300</v>
      </c>
      <c r="I137" s="176">
        <f t="shared" ref="I137:I141" si="15">H137</f>
        <v>300</v>
      </c>
      <c r="J137" s="173">
        <v>0</v>
      </c>
      <c r="K137" s="163">
        <f t="shared" si="13"/>
        <v>300</v>
      </c>
      <c r="L137" s="186">
        <v>43783</v>
      </c>
      <c r="M137" s="154">
        <v>43784</v>
      </c>
      <c r="N137" s="146">
        <f t="shared" ref="N137:N144" si="16">N136+1</f>
        <v>131</v>
      </c>
    </row>
    <row r="138" spans="1:14" ht="54" customHeight="1" x14ac:dyDescent="0.25">
      <c r="A138" s="69">
        <f t="shared" si="14"/>
        <v>132</v>
      </c>
      <c r="B138" s="176" t="s">
        <v>395</v>
      </c>
      <c r="C138" s="177" t="s">
        <v>528</v>
      </c>
      <c r="D138" s="177" t="s">
        <v>422</v>
      </c>
      <c r="E138" s="177" t="s">
        <v>462</v>
      </c>
      <c r="F138" s="176" t="s">
        <v>213</v>
      </c>
      <c r="G138" s="178" t="s">
        <v>541</v>
      </c>
      <c r="H138" s="179">
        <v>400</v>
      </c>
      <c r="I138" s="176">
        <f t="shared" si="15"/>
        <v>400</v>
      </c>
      <c r="J138" s="173">
        <v>0</v>
      </c>
      <c r="K138" s="163">
        <f t="shared" si="13"/>
        <v>400</v>
      </c>
      <c r="L138" s="186">
        <v>43783</v>
      </c>
      <c r="M138" s="154">
        <v>43784</v>
      </c>
      <c r="N138" s="146">
        <f t="shared" si="16"/>
        <v>132</v>
      </c>
    </row>
    <row r="139" spans="1:14" ht="54" customHeight="1" x14ac:dyDescent="0.25">
      <c r="A139" s="69">
        <f t="shared" si="14"/>
        <v>133</v>
      </c>
      <c r="B139" s="176" t="s">
        <v>395</v>
      </c>
      <c r="C139" s="177" t="s">
        <v>554</v>
      </c>
      <c r="D139" s="177" t="s">
        <v>555</v>
      </c>
      <c r="E139" s="177" t="s">
        <v>523</v>
      </c>
      <c r="F139" s="176" t="s">
        <v>274</v>
      </c>
      <c r="G139" s="178" t="s">
        <v>541</v>
      </c>
      <c r="H139" s="179">
        <v>300</v>
      </c>
      <c r="I139" s="176">
        <f t="shared" si="15"/>
        <v>300</v>
      </c>
      <c r="J139" s="173">
        <v>0</v>
      </c>
      <c r="K139" s="163">
        <f t="shared" si="13"/>
        <v>300</v>
      </c>
      <c r="L139" s="186">
        <v>43783</v>
      </c>
      <c r="M139" s="154">
        <v>43784</v>
      </c>
      <c r="N139" s="146">
        <f t="shared" si="16"/>
        <v>133</v>
      </c>
    </row>
    <row r="140" spans="1:14" ht="54" customHeight="1" x14ac:dyDescent="0.25">
      <c r="A140" s="69">
        <f t="shared" si="14"/>
        <v>134</v>
      </c>
      <c r="B140" s="176" t="s">
        <v>406</v>
      </c>
      <c r="C140" s="177" t="s">
        <v>556</v>
      </c>
      <c r="D140" s="177" t="s">
        <v>557</v>
      </c>
      <c r="E140" s="177" t="s">
        <v>450</v>
      </c>
      <c r="F140" s="176" t="s">
        <v>213</v>
      </c>
      <c r="G140" s="178" t="s">
        <v>541</v>
      </c>
      <c r="H140" s="179">
        <v>400</v>
      </c>
      <c r="I140" s="176">
        <f t="shared" si="15"/>
        <v>400</v>
      </c>
      <c r="J140" s="173">
        <v>0</v>
      </c>
      <c r="K140" s="163">
        <f t="shared" si="13"/>
        <v>400</v>
      </c>
      <c r="L140" s="186">
        <v>43783</v>
      </c>
      <c r="M140" s="154">
        <v>43784</v>
      </c>
      <c r="N140" s="146">
        <f t="shared" si="16"/>
        <v>134</v>
      </c>
    </row>
    <row r="141" spans="1:14" ht="54" customHeight="1" x14ac:dyDescent="0.25">
      <c r="A141" s="69">
        <f t="shared" si="14"/>
        <v>135</v>
      </c>
      <c r="B141" s="176" t="s">
        <v>406</v>
      </c>
      <c r="C141" s="177" t="s">
        <v>558</v>
      </c>
      <c r="D141" s="177" t="s">
        <v>559</v>
      </c>
      <c r="E141" s="177" t="s">
        <v>560</v>
      </c>
      <c r="F141" s="176" t="s">
        <v>561</v>
      </c>
      <c r="G141" s="178" t="s">
        <v>541</v>
      </c>
      <c r="H141" s="179">
        <v>300</v>
      </c>
      <c r="I141" s="176">
        <f t="shared" si="15"/>
        <v>300</v>
      </c>
      <c r="J141" s="173">
        <v>0</v>
      </c>
      <c r="K141" s="163">
        <f t="shared" si="13"/>
        <v>300</v>
      </c>
      <c r="L141" s="186">
        <v>43783</v>
      </c>
      <c r="M141" s="154">
        <v>43784</v>
      </c>
      <c r="N141" s="146">
        <f t="shared" si="16"/>
        <v>135</v>
      </c>
    </row>
    <row r="142" spans="1:14" ht="54" customHeight="1" x14ac:dyDescent="0.25">
      <c r="A142" s="69">
        <f t="shared" si="14"/>
        <v>136</v>
      </c>
      <c r="B142" s="176" t="s">
        <v>406</v>
      </c>
      <c r="C142" s="177" t="s">
        <v>562</v>
      </c>
      <c r="D142" s="177" t="s">
        <v>563</v>
      </c>
      <c r="E142" s="177" t="s">
        <v>564</v>
      </c>
      <c r="F142" s="176" t="s">
        <v>274</v>
      </c>
      <c r="G142" s="178" t="s">
        <v>541</v>
      </c>
      <c r="H142" s="179">
        <v>300</v>
      </c>
      <c r="I142" s="176">
        <f t="shared" ref="I142" si="17">H142</f>
        <v>300</v>
      </c>
      <c r="J142" s="173">
        <v>0</v>
      </c>
      <c r="K142" s="163">
        <f t="shared" si="13"/>
        <v>300</v>
      </c>
      <c r="L142" s="186">
        <v>43783</v>
      </c>
      <c r="M142" s="154">
        <v>43784</v>
      </c>
      <c r="N142" s="146">
        <f t="shared" si="16"/>
        <v>136</v>
      </c>
    </row>
    <row r="143" spans="1:14" ht="54" customHeight="1" x14ac:dyDescent="0.25">
      <c r="A143" s="69">
        <f t="shared" si="14"/>
        <v>137</v>
      </c>
      <c r="B143" s="176" t="s">
        <v>406</v>
      </c>
      <c r="C143" s="177" t="s">
        <v>565</v>
      </c>
      <c r="D143" s="177" t="s">
        <v>323</v>
      </c>
      <c r="E143" s="177" t="s">
        <v>566</v>
      </c>
      <c r="F143" s="176" t="s">
        <v>274</v>
      </c>
      <c r="G143" s="178" t="s">
        <v>541</v>
      </c>
      <c r="H143" s="179">
        <v>300</v>
      </c>
      <c r="I143" s="176">
        <f t="shared" ref="I143:I144" si="18">H143</f>
        <v>300</v>
      </c>
      <c r="J143" s="173">
        <v>0</v>
      </c>
      <c r="K143" s="163">
        <f t="shared" si="13"/>
        <v>300</v>
      </c>
      <c r="L143" s="186">
        <v>43783</v>
      </c>
      <c r="M143" s="154">
        <v>43784</v>
      </c>
      <c r="N143" s="146">
        <f t="shared" si="16"/>
        <v>137</v>
      </c>
    </row>
    <row r="144" spans="1:14" ht="54" customHeight="1" x14ac:dyDescent="0.25">
      <c r="A144" s="69">
        <f t="shared" si="14"/>
        <v>138</v>
      </c>
      <c r="B144" s="176" t="s">
        <v>395</v>
      </c>
      <c r="C144" s="177" t="s">
        <v>567</v>
      </c>
      <c r="D144" s="177" t="s">
        <v>218</v>
      </c>
      <c r="E144" s="177" t="s">
        <v>538</v>
      </c>
      <c r="F144" s="176" t="s">
        <v>274</v>
      </c>
      <c r="G144" s="178" t="s">
        <v>568</v>
      </c>
      <c r="H144" s="179">
        <v>300</v>
      </c>
      <c r="I144" s="176">
        <f t="shared" si="18"/>
        <v>300</v>
      </c>
      <c r="J144" s="173">
        <v>0</v>
      </c>
      <c r="K144" s="163">
        <f t="shared" si="13"/>
        <v>300</v>
      </c>
      <c r="L144" s="186">
        <v>43794</v>
      </c>
      <c r="M144" s="154">
        <v>43794</v>
      </c>
      <c r="N144" s="146">
        <f t="shared" si="16"/>
        <v>138</v>
      </c>
    </row>
    <row r="145" spans="2:12" ht="17.25" x14ac:dyDescent="0.3">
      <c r="B145" s="189"/>
      <c r="C145" s="137"/>
      <c r="D145" s="137"/>
      <c r="E145" s="137"/>
      <c r="F145" s="189"/>
      <c r="G145" s="189"/>
      <c r="H145" s="190"/>
      <c r="I145" s="189"/>
      <c r="J145" s="136"/>
      <c r="K145" s="191"/>
      <c r="L145" s="144"/>
    </row>
    <row r="146" spans="2:12" ht="17.25" x14ac:dyDescent="0.3">
      <c r="B146" s="189"/>
      <c r="C146" s="137"/>
      <c r="D146" s="137"/>
      <c r="E146" s="137"/>
      <c r="F146" s="189"/>
      <c r="G146" s="189"/>
      <c r="H146" s="190"/>
      <c r="I146" s="189"/>
      <c r="J146" s="136"/>
      <c r="K146" s="191"/>
      <c r="L146" s="144"/>
    </row>
    <row r="147" spans="2:12" ht="17.25" x14ac:dyDescent="0.3">
      <c r="B147" s="189"/>
      <c r="C147" s="137"/>
      <c r="D147" s="137"/>
      <c r="E147" s="137"/>
      <c r="F147" s="189"/>
      <c r="G147" s="189"/>
      <c r="H147" s="190"/>
      <c r="I147" s="189"/>
      <c r="J147" s="136"/>
      <c r="K147" s="191"/>
      <c r="L147" s="144"/>
    </row>
    <row r="148" spans="2:12" ht="17.25" x14ac:dyDescent="0.3">
      <c r="B148" s="189"/>
      <c r="C148" s="137"/>
      <c r="D148" s="137"/>
      <c r="E148" s="137"/>
      <c r="F148" s="189"/>
      <c r="G148" s="189"/>
      <c r="H148" s="190"/>
      <c r="I148" s="189"/>
      <c r="J148" s="136"/>
      <c r="K148" s="191"/>
      <c r="L148" s="144"/>
    </row>
    <row r="149" spans="2:12" ht="17.25" x14ac:dyDescent="0.3">
      <c r="B149" s="189"/>
      <c r="C149" s="137"/>
      <c r="D149" s="137"/>
      <c r="E149" s="137"/>
      <c r="F149" s="189"/>
      <c r="G149" s="189"/>
      <c r="H149" s="190"/>
      <c r="I149" s="189"/>
      <c r="J149" s="136"/>
      <c r="K149" s="191"/>
      <c r="L149" s="144"/>
    </row>
    <row r="150" spans="2:12" ht="17.25" x14ac:dyDescent="0.3">
      <c r="B150" s="189"/>
      <c r="C150" s="137"/>
      <c r="D150" s="137"/>
      <c r="E150" s="137"/>
      <c r="F150" s="189"/>
      <c r="G150" s="189"/>
      <c r="H150" s="190"/>
      <c r="I150" s="189"/>
      <c r="J150" s="136"/>
      <c r="K150" s="191"/>
      <c r="L150" s="144"/>
    </row>
    <row r="151" spans="2:12" ht="17.25" x14ac:dyDescent="0.3">
      <c r="B151" s="189"/>
      <c r="C151" s="137"/>
      <c r="D151" s="137"/>
      <c r="E151" s="137"/>
      <c r="F151" s="189"/>
      <c r="G151" s="189"/>
      <c r="H151" s="190"/>
      <c r="I151" s="189"/>
      <c r="J151" s="136"/>
      <c r="K151" s="191"/>
      <c r="L151" s="144"/>
    </row>
    <row r="1048576" spans="14:14" x14ac:dyDescent="0.2">
      <c r="N1048576" s="134"/>
    </row>
  </sheetData>
  <autoFilter ref="C1:C88"/>
  <mergeCells count="4">
    <mergeCell ref="C1:K1"/>
    <mergeCell ref="C2:K2"/>
    <mergeCell ref="C3:K3"/>
    <mergeCell ref="C6:E6"/>
  </mergeCells>
  <pageMargins left="0.98425196850393704" right="0.19685039370078741" top="0.39370078740157483" bottom="0.39370078740157483" header="0.31496062992125984" footer="0.31496062992125984"/>
  <pageSetup scale="37" orientation="landscape" r:id="rId1"/>
  <rowBreaks count="6" manualBreakCount="6">
    <brk id="27" max="11" man="1"/>
    <brk id="48" max="11" man="1"/>
    <brk id="69" max="11" man="1"/>
    <brk id="90" max="11" man="1"/>
    <brk id="111" max="11" man="1"/>
    <brk id="132"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NOV 2019 -1</vt:lpstr>
      <vt:lpstr>'GASTOS DE CAMINO ENERO 2019'!Área_de_impresión</vt:lpstr>
      <vt:lpstr>'GASTOS DE CAMINO FEBRERO 2019'!Área_de_impresión</vt:lpstr>
      <vt:lpstr>'GASTOS DE CAMINO NOV 2019 -1'!Área_de_impresión</vt:lpstr>
      <vt:lpstr>'VIATICOS ENERO 2019'!Área_de_impresión</vt:lpstr>
      <vt:lpstr>'VIATICOS FEBRERO 2019'!Área_de_impresión</vt:lpstr>
      <vt:lpstr>'GASTOS DE CAMINO ENERO 2019'!Títulos_a_imprimir</vt:lpstr>
      <vt:lpstr>'GASTOS DE CAMINO FEBRERO 2019'!Títulos_a_imprimir</vt:lpstr>
      <vt:lpstr>'GASTOS DE CAMINO NOV 2019 -1'!Títulos_a_imprimir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2019-12-27T21:32:31Z</cp:lastPrinted>
  <dcterms:created xsi:type="dcterms:W3CDTF">2012-08-15T19:06:55Z</dcterms:created>
  <dcterms:modified xsi:type="dcterms:W3CDTF">2020-01-09T21:19:38Z</dcterms:modified>
</cp:coreProperties>
</file>