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octubre-diciembre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62913"/>
</workbook>
</file>

<file path=xl/calcChain.xml><?xml version="1.0" encoding="utf-8"?>
<calcChain xmlns="http://schemas.openxmlformats.org/spreadsheetml/2006/main">
  <c r="N81" i="1" l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</calcChain>
</file>

<file path=xl/sharedStrings.xml><?xml version="1.0" encoding="utf-8"?>
<sst xmlns="http://schemas.openxmlformats.org/spreadsheetml/2006/main" count="808" uniqueCount="260">
  <si>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</si>
  <si>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</si>
  <si>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</si>
  <si>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</si>
  <si>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</si>
  <si>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</si>
  <si>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</si>
  <si>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</si>
  <si>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</si>
  <si>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</si>
  <si>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</si>
  <si>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</si>
  <si>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</si>
  <si>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</si>
  <si>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</si>
  <si>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</si>
  <si>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</si>
  <si>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</si>
  <si>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</si>
  <si>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</si>
  <si>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</si>
  <si>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</si>
  <si>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</si>
  <si>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</si>
  <si>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</si>
  <si>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</si>
  <si>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</si>
  <si>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</si>
  <si>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</si>
  <si>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</si>
  <si>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</si>
  <si>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</si>
  <si>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</si>
  <si>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</si>
  <si>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</si>
  <si>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</si>
  <si>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</si>
  <si>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</si>
  <si>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</si>
  <si>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</si>
  <si>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</si>
  <si>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</si>
  <si>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</si>
  <si>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</si>
  <si>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</si>
  <si>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</si>
  <si>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</si>
  <si>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</si>
  <si>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</si>
  <si>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</si>
  <si>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</si>
  <si>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</si>
  <si>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</si>
  <si>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</si>
  <si>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</si>
  <si>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</si>
  <si>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</si>
  <si>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</si>
  <si>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</si>
  <si>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</si>
  <si>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 xml:space="preserve"> Rubicelia </t>
  </si>
  <si>
    <t xml:space="preserve">Ibarra  </t>
  </si>
  <si>
    <t>Gonzalez</t>
  </si>
  <si>
    <t>Mariela</t>
  </si>
  <si>
    <t>Contreras</t>
  </si>
  <si>
    <t>Quezada</t>
  </si>
  <si>
    <t>Mario Alfredo</t>
  </si>
  <si>
    <t>Robles</t>
  </si>
  <si>
    <t>Quiñonez</t>
  </si>
  <si>
    <t xml:space="preserve">  Elisa </t>
  </si>
  <si>
    <t xml:space="preserve">Sandoval  </t>
  </si>
  <si>
    <t>Briones</t>
  </si>
  <si>
    <t xml:space="preserve"> Norma Beatriz </t>
  </si>
  <si>
    <t xml:space="preserve">Flores </t>
  </si>
  <si>
    <t>Nuñez</t>
  </si>
  <si>
    <t>Cinthya</t>
  </si>
  <si>
    <t>Rivera</t>
  </si>
  <si>
    <t>Diaz</t>
  </si>
  <si>
    <t xml:space="preserve">Sergio </t>
  </si>
  <si>
    <t xml:space="preserve">Amillano </t>
  </si>
  <si>
    <t>Ramos</t>
  </si>
  <si>
    <t xml:space="preserve">Juan Manuel </t>
  </si>
  <si>
    <t>Morales</t>
  </si>
  <si>
    <t>Moreno</t>
  </si>
  <si>
    <t>Martin Rene</t>
  </si>
  <si>
    <t>Quijada</t>
  </si>
  <si>
    <t>Lugo</t>
  </si>
  <si>
    <t xml:space="preserve"> Juan Lorenzo </t>
  </si>
  <si>
    <t>Ochoa</t>
  </si>
  <si>
    <t>Hernandez</t>
  </si>
  <si>
    <t xml:space="preserve"> Roberto Efraín </t>
  </si>
  <si>
    <t xml:space="preserve">Burruel  </t>
  </si>
  <si>
    <t xml:space="preserve">Acosta </t>
  </si>
  <si>
    <t>Ana Francisca</t>
  </si>
  <si>
    <t>Sotelo</t>
  </si>
  <si>
    <t>Jimenez</t>
  </si>
  <si>
    <t xml:space="preserve">  Roberto</t>
  </si>
  <si>
    <t>Gomez</t>
  </si>
  <si>
    <t>Coronel</t>
  </si>
  <si>
    <t>Damaris Yasmin</t>
  </si>
  <si>
    <t>Gracia</t>
  </si>
  <si>
    <t>Lopez</t>
  </si>
  <si>
    <t xml:space="preserve">Alma Dolores </t>
  </si>
  <si>
    <t>Zazueta</t>
  </si>
  <si>
    <t>Castro</t>
  </si>
  <si>
    <t xml:space="preserve">Karla Isabel </t>
  </si>
  <si>
    <t>Iñiguez</t>
  </si>
  <si>
    <t xml:space="preserve"> Barajas </t>
  </si>
  <si>
    <t xml:space="preserve">Alejandro </t>
  </si>
  <si>
    <t xml:space="preserve">Perez </t>
  </si>
  <si>
    <t>Pompa</t>
  </si>
  <si>
    <t>María De Lourdes</t>
  </si>
  <si>
    <t>Zargoza</t>
  </si>
  <si>
    <t xml:space="preserve">Lizbeth </t>
  </si>
  <si>
    <t>Vizcarra</t>
  </si>
  <si>
    <t>Canizalez</t>
  </si>
  <si>
    <t xml:space="preserve">Mónica </t>
  </si>
  <si>
    <t xml:space="preserve">Díaz   </t>
  </si>
  <si>
    <t>González</t>
  </si>
  <si>
    <t>Rafael</t>
  </si>
  <si>
    <t xml:space="preserve"> Reyes </t>
  </si>
  <si>
    <t xml:space="preserve"> Edgar </t>
  </si>
  <si>
    <t>Martinez</t>
  </si>
  <si>
    <t xml:space="preserve"> Arvin </t>
  </si>
  <si>
    <t xml:space="preserve">Assaf </t>
  </si>
  <si>
    <t>Manuel Alejandro</t>
  </si>
  <si>
    <t>Vallejo</t>
  </si>
  <si>
    <t>Ramirez</t>
  </si>
  <si>
    <t>Arnoldo</t>
  </si>
  <si>
    <t>Delgado</t>
  </si>
  <si>
    <t>Mario Alberto</t>
  </si>
  <si>
    <t xml:space="preserve">Gómez  </t>
  </si>
  <si>
    <t xml:space="preserve">Orduño  </t>
  </si>
  <si>
    <t>Sergio</t>
  </si>
  <si>
    <t xml:space="preserve">García  </t>
  </si>
  <si>
    <t xml:space="preserve">Gastélum </t>
  </si>
  <si>
    <t>Ronaldo Guadalupe</t>
  </si>
  <si>
    <t xml:space="preserve">Villa  </t>
  </si>
  <si>
    <t>Yohani Paola</t>
  </si>
  <si>
    <t xml:space="preserve">Valdez  </t>
  </si>
  <si>
    <t xml:space="preserve">Ayón  </t>
  </si>
  <si>
    <t xml:space="preserve">Almendra </t>
  </si>
  <si>
    <t>Dominguez</t>
  </si>
  <si>
    <t>Noriega</t>
  </si>
  <si>
    <t xml:space="preserve">  Rodrigo </t>
  </si>
  <si>
    <t>Robledo</t>
  </si>
  <si>
    <t>Beltan</t>
  </si>
  <si>
    <t xml:space="preserve">Yerenia </t>
  </si>
  <si>
    <t>Cano</t>
  </si>
  <si>
    <t xml:space="preserve">Oscar Manuel </t>
  </si>
  <si>
    <t xml:space="preserve">Garcia </t>
  </si>
  <si>
    <t>Solis</t>
  </si>
  <si>
    <t>Pedro Antonio</t>
  </si>
  <si>
    <t xml:space="preserve">Diaz </t>
  </si>
  <si>
    <t xml:space="preserve">Gonzalez </t>
  </si>
  <si>
    <t>Hector  Javier</t>
  </si>
  <si>
    <t>Galicia</t>
  </si>
  <si>
    <t>cota</t>
  </si>
  <si>
    <t>Valenzuela</t>
  </si>
  <si>
    <t>Vargas</t>
  </si>
  <si>
    <t xml:space="preserve">Edith Yuridia </t>
  </si>
  <si>
    <t xml:space="preserve">Franco </t>
  </si>
  <si>
    <t>Torres</t>
  </si>
  <si>
    <t>Maria De Los Angeles</t>
  </si>
  <si>
    <t>Aguirre</t>
  </si>
  <si>
    <t>Olivas</t>
  </si>
  <si>
    <t>Armenta Javier</t>
  </si>
  <si>
    <t>Bojorquez</t>
  </si>
  <si>
    <t>Armenta</t>
  </si>
  <si>
    <t xml:space="preserve"> Julio Cesar</t>
  </si>
  <si>
    <t xml:space="preserve">Peña </t>
  </si>
  <si>
    <t>Aceves</t>
  </si>
  <si>
    <t xml:space="preserve">Salvador </t>
  </si>
  <si>
    <t xml:space="preserve">Ascencio </t>
  </si>
  <si>
    <t>Dulce  Jazmin</t>
  </si>
  <si>
    <t xml:space="preserve">Silva </t>
  </si>
  <si>
    <t xml:space="preserve">Olmeda </t>
  </si>
  <si>
    <t>Emmanuel Alonso</t>
  </si>
  <si>
    <t xml:space="preserve">Castillo </t>
  </si>
  <si>
    <t>lopez</t>
  </si>
  <si>
    <t>Alma Gabriela</t>
  </si>
  <si>
    <t>Herrera</t>
  </si>
  <si>
    <t>Igor</t>
  </si>
  <si>
    <t xml:space="preserve">Castañeda </t>
  </si>
  <si>
    <t>Yerenia Coral</t>
  </si>
  <si>
    <t>flores</t>
  </si>
  <si>
    <t>Cazares</t>
  </si>
  <si>
    <t>Julian Ramon</t>
  </si>
  <si>
    <t xml:space="preserve"> Muñoz </t>
  </si>
  <si>
    <t>Nohemi</t>
  </si>
  <si>
    <t xml:space="preserve">Cardenas </t>
  </si>
  <si>
    <t>Zamora</t>
  </si>
  <si>
    <t xml:space="preserve">Mayra  Alejandra </t>
  </si>
  <si>
    <t xml:space="preserve">Pelagio </t>
  </si>
  <si>
    <t>Vazquez</t>
  </si>
  <si>
    <t>Fernando Enrique</t>
  </si>
  <si>
    <t>Saucedo</t>
  </si>
  <si>
    <t>Delgadillo</t>
  </si>
  <si>
    <t>Carol Beatriz</t>
  </si>
  <si>
    <t>Zavala</t>
  </si>
  <si>
    <t>Margarita</t>
  </si>
  <si>
    <t>fletes</t>
  </si>
  <si>
    <t>Carlos Armando</t>
  </si>
  <si>
    <t>Parra</t>
  </si>
  <si>
    <t>Gil</t>
  </si>
  <si>
    <t xml:space="preserve">Laura </t>
  </si>
  <si>
    <t>Cruz</t>
  </si>
  <si>
    <t>Ivan Jesus</t>
  </si>
  <si>
    <t>Gutierrez</t>
  </si>
  <si>
    <t>Miguel Alberto</t>
  </si>
  <si>
    <t>Atondo</t>
  </si>
  <si>
    <t>Beltran</t>
  </si>
  <si>
    <t>Claudia Patricia</t>
  </si>
  <si>
    <t>Molina</t>
  </si>
  <si>
    <t>N/A</t>
  </si>
  <si>
    <t xml:space="preserve"> </t>
  </si>
  <si>
    <t xml:space="preserve">  </t>
  </si>
  <si>
    <t>Profesor de  Asignatura</t>
  </si>
  <si>
    <t>administracion y Finanzas</t>
  </si>
  <si>
    <t>octubre- diciembre</t>
  </si>
  <si>
    <t>Reyes</t>
  </si>
  <si>
    <t>Gaxiola</t>
  </si>
  <si>
    <t>Ederl Alberto</t>
  </si>
  <si>
    <t>Quintero</t>
  </si>
  <si>
    <t>Mendoza</t>
  </si>
  <si>
    <t>Heberth</t>
  </si>
  <si>
    <t>Gloria Isabel</t>
  </si>
  <si>
    <t>Rendon</t>
  </si>
  <si>
    <t>Rocio Mariel</t>
  </si>
  <si>
    <t xml:space="preserve">Real </t>
  </si>
  <si>
    <t>Oscar</t>
  </si>
  <si>
    <t xml:space="preserve">Barron </t>
  </si>
  <si>
    <t>Martin</t>
  </si>
  <si>
    <t>Luis Fracisco</t>
  </si>
  <si>
    <t xml:space="preserve">Muros </t>
  </si>
  <si>
    <t>Andrea</t>
  </si>
  <si>
    <t>Ruiz</t>
  </si>
  <si>
    <t>Soto</t>
  </si>
  <si>
    <t>Yajaira Liney</t>
  </si>
  <si>
    <t>Salazar</t>
  </si>
  <si>
    <t>Missael</t>
  </si>
  <si>
    <t xml:space="preserve">Avila </t>
  </si>
  <si>
    <t>Guillen</t>
  </si>
  <si>
    <t>Edgar</t>
  </si>
  <si>
    <t xml:space="preserve">Galindo </t>
  </si>
  <si>
    <t>Zendejas</t>
  </si>
  <si>
    <t>Vladimir Ahmed</t>
  </si>
  <si>
    <t xml:space="preserve">Zavala </t>
  </si>
  <si>
    <t>Soria</t>
  </si>
  <si>
    <t>Alejandro</t>
  </si>
  <si>
    <t>Filiberto</t>
  </si>
  <si>
    <t>Arce</t>
  </si>
  <si>
    <t>Gema Yasdeth</t>
  </si>
  <si>
    <t>Fabiola Elizabeth</t>
  </si>
  <si>
    <t xml:space="preserve">Guerrero </t>
  </si>
  <si>
    <t>Cesar Eleazar</t>
  </si>
  <si>
    <t>Fuentes</t>
  </si>
  <si>
    <t>Elias Mauricio</t>
  </si>
  <si>
    <t>Maria Concepcion</t>
  </si>
  <si>
    <t>Duron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</si>
</sst>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A48" workbookViewId="0">
      <selection activeCell="E8" sqref="E8:G81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customWidth="1"/>
    <col min="9" max="9" width="21" customWidth="1"/>
    <col min="10" max="10" width="24.140625" customWidth="1"/>
    <col min="11" max="11" width="26.28515625" customWidth="1"/>
    <col min="12" max="12" width="19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t="s">
        <v>219</v>
      </c>
      <c r="C8" t="s">
        <v>58</v>
      </c>
      <c r="D8">
        <v>1000</v>
      </c>
      <c r="E8" t="s">
        <v>60</v>
      </c>
      <c r="F8" t="s">
        <v>61</v>
      </c>
      <c r="G8" t="s">
        <v>62</v>
      </c>
      <c r="H8" t="s">
        <v>214</v>
      </c>
      <c r="I8" t="s">
        <v>215</v>
      </c>
      <c r="J8" s="3">
        <v>44076</v>
      </c>
      <c r="K8" s="3">
        <v>44182</v>
      </c>
      <c r="L8" t="s">
        <v>217</v>
      </c>
      <c r="M8">
        <f>(18*2)*126.01</f>
        <v>4536.3600000000006</v>
      </c>
      <c r="N8">
        <f>M8</f>
        <v>4536.3600000000006</v>
      </c>
      <c r="O8">
        <v>0</v>
      </c>
      <c r="P8" t="s">
        <v>215</v>
      </c>
      <c r="Q8" s="3">
        <v>43843</v>
      </c>
      <c r="R8" t="s">
        <v>218</v>
      </c>
      <c r="S8">
        <v>2019</v>
      </c>
      <c r="T8" s="3">
        <v>43843</v>
      </c>
    </row>
    <row r="9" spans="1:21" x14ac:dyDescent="0.25">
      <c r="A9" s="2">
        <v>2020</v>
      </c>
      <c r="B9" s="2" t="s">
        <v>219</v>
      </c>
      <c r="C9" t="s">
        <v>58</v>
      </c>
      <c r="D9">
        <v>1000</v>
      </c>
      <c r="E9" t="s">
        <v>63</v>
      </c>
      <c r="F9" t="s">
        <v>64</v>
      </c>
      <c r="G9" t="s">
        <v>65</v>
      </c>
      <c r="H9" t="s">
        <v>214</v>
      </c>
      <c r="I9" t="s">
        <v>215</v>
      </c>
      <c r="J9" s="3">
        <v>44076</v>
      </c>
      <c r="K9" s="3">
        <v>44182</v>
      </c>
      <c r="L9" t="s">
        <v>217</v>
      </c>
      <c r="M9" s="4">
        <f>(36*2)*126.01</f>
        <v>9072.7200000000012</v>
      </c>
      <c r="N9" s="4">
        <f>M9</f>
        <v>9072.7200000000012</v>
      </c>
      <c r="O9">
        <v>0</v>
      </c>
      <c r="P9" t="s">
        <v>215</v>
      </c>
      <c r="Q9" s="3">
        <v>43843</v>
      </c>
      <c r="R9" t="s">
        <v>218</v>
      </c>
      <c r="S9">
        <v>2019</v>
      </c>
      <c r="T9" s="3">
        <v>43843</v>
      </c>
    </row>
    <row r="10" spans="1:21" x14ac:dyDescent="0.25">
      <c r="A10" s="2">
        <v>2020</v>
      </c>
      <c r="B10" s="2" t="s">
        <v>219</v>
      </c>
      <c r="C10" t="s">
        <v>58</v>
      </c>
      <c r="D10">
        <v>1000</v>
      </c>
      <c r="E10" t="s">
        <v>66</v>
      </c>
      <c r="F10" t="s">
        <v>67</v>
      </c>
      <c r="G10" t="s">
        <v>68</v>
      </c>
      <c r="H10" t="s">
        <v>214</v>
      </c>
      <c r="I10" t="s">
        <v>215</v>
      </c>
      <c r="J10" s="3">
        <v>44076</v>
      </c>
      <c r="K10" s="3">
        <v>44182</v>
      </c>
      <c r="L10" t="s">
        <v>217</v>
      </c>
      <c r="M10" s="4">
        <f>(8*2)*126.01</f>
        <v>2016.16</v>
      </c>
      <c r="N10" s="4">
        <f>M10</f>
        <v>2016.16</v>
      </c>
      <c r="O10">
        <v>0</v>
      </c>
      <c r="P10" t="s">
        <v>215</v>
      </c>
      <c r="Q10" s="3">
        <v>43843</v>
      </c>
      <c r="R10" t="s">
        <v>218</v>
      </c>
      <c r="S10">
        <v>2019</v>
      </c>
      <c r="T10" s="3">
        <v>43843</v>
      </c>
    </row>
    <row r="11" spans="1:21" x14ac:dyDescent="0.25">
      <c r="A11" s="2">
        <v>2020</v>
      </c>
      <c r="B11" s="2" t="s">
        <v>219</v>
      </c>
      <c r="C11" t="s">
        <v>58</v>
      </c>
      <c r="D11">
        <v>1000</v>
      </c>
      <c r="E11" t="s">
        <v>220</v>
      </c>
      <c r="F11" t="s">
        <v>221</v>
      </c>
      <c r="G11" t="s">
        <v>222</v>
      </c>
      <c r="H11" t="s">
        <v>214</v>
      </c>
      <c r="I11" t="s">
        <v>215</v>
      </c>
      <c r="J11" s="3">
        <v>44076</v>
      </c>
      <c r="K11" s="3">
        <v>44182</v>
      </c>
      <c r="L11" t="s">
        <v>217</v>
      </c>
      <c r="M11" s="4">
        <f>(10*2)*126.01</f>
        <v>2520.2000000000003</v>
      </c>
      <c r="N11" s="4">
        <f>M11</f>
        <v>2520.2000000000003</v>
      </c>
      <c r="O11">
        <v>0</v>
      </c>
      <c r="P11" t="s">
        <v>215</v>
      </c>
      <c r="Q11" s="3">
        <v>43843</v>
      </c>
      <c r="R11" t="s">
        <v>218</v>
      </c>
      <c r="S11">
        <v>2019</v>
      </c>
      <c r="T11" s="3">
        <v>43843</v>
      </c>
    </row>
    <row r="12" spans="1:21" x14ac:dyDescent="0.25">
      <c r="A12" s="2">
        <v>2020</v>
      </c>
      <c r="B12" s="2" t="s">
        <v>219</v>
      </c>
      <c r="C12" t="s">
        <v>58</v>
      </c>
      <c r="D12">
        <v>1000</v>
      </c>
      <c r="E12" t="s">
        <v>69</v>
      </c>
      <c r="F12" t="s">
        <v>70</v>
      </c>
      <c r="G12" t="s">
        <v>71</v>
      </c>
      <c r="H12" t="s">
        <v>214</v>
      </c>
      <c r="I12" t="s">
        <v>215</v>
      </c>
      <c r="J12" s="3">
        <v>44076</v>
      </c>
      <c r="K12" s="3">
        <v>44182</v>
      </c>
      <c r="L12" t="s">
        <v>217</v>
      </c>
      <c r="M12" s="4">
        <f>(34*2)*126.01</f>
        <v>8568.68</v>
      </c>
      <c r="N12" s="4">
        <f>M12</f>
        <v>8568.68</v>
      </c>
      <c r="O12">
        <v>0</v>
      </c>
      <c r="P12" t="s">
        <v>215</v>
      </c>
      <c r="Q12" s="3">
        <v>43843</v>
      </c>
      <c r="R12" t="s">
        <v>218</v>
      </c>
      <c r="S12">
        <v>2019</v>
      </c>
      <c r="T12" s="3">
        <v>43843</v>
      </c>
    </row>
    <row r="13" spans="1:21" x14ac:dyDescent="0.25">
      <c r="A13" s="2">
        <v>2020</v>
      </c>
      <c r="B13" s="2" t="s">
        <v>219</v>
      </c>
      <c r="C13" t="s">
        <v>58</v>
      </c>
      <c r="D13">
        <v>1000</v>
      </c>
      <c r="E13" t="s">
        <v>72</v>
      </c>
      <c r="F13" t="s">
        <v>73</v>
      </c>
      <c r="G13" t="s">
        <v>74</v>
      </c>
      <c r="H13" t="s">
        <v>214</v>
      </c>
      <c r="I13" t="s">
        <v>215</v>
      </c>
      <c r="J13" s="3">
        <v>44076</v>
      </c>
      <c r="K13" s="3">
        <v>44182</v>
      </c>
      <c r="L13" t="s">
        <v>217</v>
      </c>
      <c r="M13" s="4">
        <f>(60*2)*126.01</f>
        <v>15121.2</v>
      </c>
      <c r="N13" s="4">
        <f>M13</f>
        <v>15121.2</v>
      </c>
      <c r="O13">
        <v>0</v>
      </c>
      <c r="P13" t="s">
        <v>215</v>
      </c>
      <c r="Q13" s="3">
        <v>43843</v>
      </c>
      <c r="R13" t="s">
        <v>218</v>
      </c>
      <c r="S13">
        <v>2019</v>
      </c>
      <c r="T13" s="3">
        <v>43843</v>
      </c>
    </row>
    <row r="14" spans="1:21" x14ac:dyDescent="0.25">
      <c r="A14" s="2">
        <v>2020</v>
      </c>
      <c r="B14" s="2" t="s">
        <v>219</v>
      </c>
      <c r="C14" t="s">
        <v>58</v>
      </c>
      <c r="D14">
        <v>1000</v>
      </c>
      <c r="E14" t="s">
        <v>75</v>
      </c>
      <c r="F14" t="s">
        <v>76</v>
      </c>
      <c r="G14" t="s">
        <v>77</v>
      </c>
      <c r="H14" t="s">
        <v>214</v>
      </c>
      <c r="I14" t="s">
        <v>215</v>
      </c>
      <c r="J14" s="3">
        <v>44076</v>
      </c>
      <c r="K14" s="3">
        <v>44182</v>
      </c>
      <c r="L14" t="s">
        <v>217</v>
      </c>
      <c r="M14" s="4">
        <f>(50*2)*126.01</f>
        <v>12601</v>
      </c>
      <c r="N14" s="4">
        <f>M14</f>
        <v>12601</v>
      </c>
      <c r="O14">
        <v>0</v>
      </c>
      <c r="P14" t="s">
        <v>215</v>
      </c>
      <c r="Q14" s="3">
        <v>43843</v>
      </c>
      <c r="R14" t="s">
        <v>218</v>
      </c>
      <c r="S14">
        <v>2019</v>
      </c>
      <c r="T14" s="3">
        <v>43843</v>
      </c>
    </row>
    <row r="15" spans="1:21" x14ac:dyDescent="0.25">
      <c r="A15" s="2">
        <v>2020</v>
      </c>
      <c r="B15" s="2" t="s">
        <v>219</v>
      </c>
      <c r="C15" t="s">
        <v>58</v>
      </c>
      <c r="D15">
        <v>1000</v>
      </c>
      <c r="E15" t="s">
        <v>78</v>
      </c>
      <c r="F15" t="s">
        <v>79</v>
      </c>
      <c r="G15" t="s">
        <v>80</v>
      </c>
      <c r="H15" t="s">
        <v>214</v>
      </c>
      <c r="I15" t="s">
        <v>215</v>
      </c>
      <c r="J15" s="3">
        <v>44076</v>
      </c>
      <c r="K15" s="3">
        <v>44182</v>
      </c>
      <c r="L15" t="s">
        <v>217</v>
      </c>
      <c r="M15" s="4">
        <f>(58*2)*126.01</f>
        <v>14617.16</v>
      </c>
      <c r="N15" s="4">
        <f>M15</f>
        <v>14617.16</v>
      </c>
      <c r="O15">
        <v>0</v>
      </c>
      <c r="P15" t="s">
        <v>216</v>
      </c>
      <c r="Q15" s="3">
        <v>43843</v>
      </c>
      <c r="R15" t="s">
        <v>218</v>
      </c>
      <c r="S15">
        <v>2019</v>
      </c>
      <c r="T15" s="3">
        <v>43843</v>
      </c>
    </row>
    <row r="16" spans="1:21" x14ac:dyDescent="0.25">
      <c r="A16" s="2">
        <v>2020</v>
      </c>
      <c r="B16" s="2" t="s">
        <v>219</v>
      </c>
      <c r="C16" t="s">
        <v>58</v>
      </c>
      <c r="D16">
        <v>1000</v>
      </c>
      <c r="E16" t="s">
        <v>81</v>
      </c>
      <c r="F16" t="s">
        <v>82</v>
      </c>
      <c r="G16" t="s">
        <v>83</v>
      </c>
      <c r="H16" t="s">
        <v>214</v>
      </c>
      <c r="I16" t="s">
        <v>215</v>
      </c>
      <c r="J16" s="3">
        <v>44076</v>
      </c>
      <c r="K16" s="3">
        <v>44182</v>
      </c>
      <c r="L16" t="s">
        <v>217</v>
      </c>
      <c r="M16" s="4">
        <f>(41*2)*126.01</f>
        <v>10332.82</v>
      </c>
      <c r="N16" s="4">
        <f>M16</f>
        <v>10332.82</v>
      </c>
      <c r="O16">
        <v>0</v>
      </c>
      <c r="P16" t="s">
        <v>215</v>
      </c>
      <c r="Q16" s="3">
        <v>43843</v>
      </c>
      <c r="R16" t="s">
        <v>218</v>
      </c>
      <c r="S16">
        <v>2019</v>
      </c>
      <c r="T16" s="3">
        <v>43843</v>
      </c>
    </row>
    <row r="17" spans="1:20" x14ac:dyDescent="0.25">
      <c r="A17" s="2">
        <v>2020</v>
      </c>
      <c r="B17" s="2" t="s">
        <v>219</v>
      </c>
      <c r="C17" t="s">
        <v>58</v>
      </c>
      <c r="D17">
        <v>1000</v>
      </c>
      <c r="E17" t="s">
        <v>84</v>
      </c>
      <c r="F17" t="s">
        <v>85</v>
      </c>
      <c r="G17" t="s">
        <v>86</v>
      </c>
      <c r="H17" t="s">
        <v>214</v>
      </c>
      <c r="I17" t="s">
        <v>215</v>
      </c>
      <c r="J17" s="3">
        <v>44076</v>
      </c>
      <c r="K17" s="3">
        <v>44182</v>
      </c>
      <c r="L17" t="s">
        <v>217</v>
      </c>
      <c r="M17" s="4">
        <f>(26*2)*126.01</f>
        <v>6552.52</v>
      </c>
      <c r="N17" s="4">
        <f>M17</f>
        <v>6552.52</v>
      </c>
      <c r="O17">
        <v>0</v>
      </c>
      <c r="P17" t="s">
        <v>215</v>
      </c>
      <c r="Q17" s="3">
        <v>43843</v>
      </c>
      <c r="R17" t="s">
        <v>218</v>
      </c>
      <c r="S17">
        <v>2019</v>
      </c>
      <c r="T17" s="3">
        <v>43843</v>
      </c>
    </row>
    <row r="18" spans="1:20" x14ac:dyDescent="0.25">
      <c r="A18" s="2">
        <v>2020</v>
      </c>
      <c r="B18" s="2" t="s">
        <v>219</v>
      </c>
      <c r="C18" t="s">
        <v>58</v>
      </c>
      <c r="D18">
        <v>1000</v>
      </c>
      <c r="E18" t="s">
        <v>87</v>
      </c>
      <c r="F18" t="s">
        <v>88</v>
      </c>
      <c r="G18" t="s">
        <v>89</v>
      </c>
      <c r="H18" t="s">
        <v>214</v>
      </c>
      <c r="I18" t="s">
        <v>215</v>
      </c>
      <c r="J18" s="3">
        <v>44076</v>
      </c>
      <c r="K18" s="3">
        <v>44182</v>
      </c>
      <c r="L18" t="s">
        <v>217</v>
      </c>
      <c r="M18" s="4">
        <f>(20*2)*126.01</f>
        <v>5040.4000000000005</v>
      </c>
      <c r="N18" s="4">
        <f>M18</f>
        <v>5040.4000000000005</v>
      </c>
      <c r="O18">
        <v>0</v>
      </c>
      <c r="P18" t="s">
        <v>215</v>
      </c>
      <c r="Q18" s="3">
        <v>43843</v>
      </c>
      <c r="R18" t="s">
        <v>218</v>
      </c>
      <c r="S18">
        <v>2019</v>
      </c>
      <c r="T18" s="3">
        <v>43843</v>
      </c>
    </row>
    <row r="19" spans="1:20" x14ac:dyDescent="0.25">
      <c r="A19" s="2">
        <v>2020</v>
      </c>
      <c r="B19" s="2" t="s">
        <v>219</v>
      </c>
      <c r="C19" t="s">
        <v>58</v>
      </c>
      <c r="D19">
        <v>1000</v>
      </c>
      <c r="E19" t="s">
        <v>90</v>
      </c>
      <c r="F19" t="s">
        <v>91</v>
      </c>
      <c r="G19" t="s">
        <v>92</v>
      </c>
      <c r="H19" t="s">
        <v>214</v>
      </c>
      <c r="I19" t="s">
        <v>215</v>
      </c>
      <c r="J19" s="3">
        <v>44076</v>
      </c>
      <c r="K19" s="3">
        <v>44182</v>
      </c>
      <c r="L19" t="s">
        <v>217</v>
      </c>
      <c r="M19" s="4">
        <f>(12*2)*126.01</f>
        <v>3024.2400000000002</v>
      </c>
      <c r="N19" s="4">
        <f>M19</f>
        <v>3024.2400000000002</v>
      </c>
      <c r="O19">
        <v>0</v>
      </c>
      <c r="P19" t="s">
        <v>215</v>
      </c>
      <c r="Q19" s="3">
        <v>43843</v>
      </c>
      <c r="R19" t="s">
        <v>218</v>
      </c>
      <c r="S19">
        <v>2019</v>
      </c>
      <c r="T19" s="3">
        <v>43843</v>
      </c>
    </row>
    <row r="20" spans="1:20" x14ac:dyDescent="0.25">
      <c r="A20" s="2">
        <v>2020</v>
      </c>
      <c r="B20" s="2" t="s">
        <v>219</v>
      </c>
      <c r="C20" t="s">
        <v>58</v>
      </c>
      <c r="D20">
        <v>1000</v>
      </c>
      <c r="E20" t="s">
        <v>258</v>
      </c>
      <c r="F20" t="s">
        <v>223</v>
      </c>
      <c r="G20" t="s">
        <v>259</v>
      </c>
      <c r="H20" t="s">
        <v>214</v>
      </c>
      <c r="I20" t="s">
        <v>215</v>
      </c>
      <c r="J20" s="3">
        <v>44076</v>
      </c>
      <c r="K20" s="3">
        <v>44182</v>
      </c>
      <c r="L20" t="s">
        <v>217</v>
      </c>
      <c r="M20" s="4">
        <f>(4*2)*126.01</f>
        <v>1008.08</v>
      </c>
      <c r="N20" s="4">
        <f>M20</f>
        <v>1008.08</v>
      </c>
      <c r="O20">
        <v>0</v>
      </c>
      <c r="P20" t="s">
        <v>215</v>
      </c>
      <c r="Q20" s="3">
        <v>43843</v>
      </c>
      <c r="R20" t="s">
        <v>218</v>
      </c>
      <c r="S20">
        <v>2019</v>
      </c>
      <c r="T20" s="3">
        <v>43843</v>
      </c>
    </row>
    <row r="21" spans="1:20" x14ac:dyDescent="0.25">
      <c r="A21" s="2">
        <v>2020</v>
      </c>
      <c r="B21" s="2" t="s">
        <v>219</v>
      </c>
      <c r="C21" t="s">
        <v>58</v>
      </c>
      <c r="D21">
        <v>1000</v>
      </c>
      <c r="E21" t="s">
        <v>93</v>
      </c>
      <c r="F21" t="s">
        <v>94</v>
      </c>
      <c r="G21" t="s">
        <v>95</v>
      </c>
      <c r="H21" t="s">
        <v>214</v>
      </c>
      <c r="I21" t="s">
        <v>215</v>
      </c>
      <c r="J21" s="3">
        <v>44076</v>
      </c>
      <c r="K21" s="3">
        <v>44182</v>
      </c>
      <c r="L21" t="s">
        <v>217</v>
      </c>
      <c r="M21" s="4">
        <f>(66*2)*126.01</f>
        <v>16633.32</v>
      </c>
      <c r="N21" s="4">
        <f>M21</f>
        <v>16633.32</v>
      </c>
      <c r="O21">
        <v>0</v>
      </c>
      <c r="P21" t="s">
        <v>215</v>
      </c>
      <c r="Q21" s="3">
        <v>43843</v>
      </c>
      <c r="R21" t="s">
        <v>218</v>
      </c>
      <c r="S21">
        <v>2019</v>
      </c>
      <c r="T21" s="3">
        <v>43843</v>
      </c>
    </row>
    <row r="22" spans="1:20" x14ac:dyDescent="0.25">
      <c r="A22" s="2">
        <v>2020</v>
      </c>
      <c r="B22" s="2" t="s">
        <v>219</v>
      </c>
      <c r="C22" t="s">
        <v>58</v>
      </c>
      <c r="D22">
        <v>1000</v>
      </c>
      <c r="E22" t="s">
        <v>96</v>
      </c>
      <c r="F22" t="s">
        <v>97</v>
      </c>
      <c r="G22" t="s">
        <v>98</v>
      </c>
      <c r="H22" t="s">
        <v>214</v>
      </c>
      <c r="I22" t="s">
        <v>215</v>
      </c>
      <c r="J22" s="3">
        <v>44076</v>
      </c>
      <c r="K22" s="3">
        <v>44182</v>
      </c>
      <c r="L22" t="s">
        <v>217</v>
      </c>
      <c r="M22" s="4">
        <f>(68*2)*126.01</f>
        <v>17137.36</v>
      </c>
      <c r="N22" s="4">
        <f>M22</f>
        <v>17137.36</v>
      </c>
      <c r="O22">
        <v>0</v>
      </c>
      <c r="P22" t="s">
        <v>215</v>
      </c>
      <c r="Q22" s="3">
        <v>43843</v>
      </c>
      <c r="R22" t="s">
        <v>218</v>
      </c>
      <c r="S22">
        <v>2019</v>
      </c>
      <c r="T22" s="3">
        <v>43843</v>
      </c>
    </row>
    <row r="23" spans="1:20" x14ac:dyDescent="0.25">
      <c r="A23" s="2">
        <v>2020</v>
      </c>
      <c r="B23" s="2" t="s">
        <v>219</v>
      </c>
      <c r="C23" t="s">
        <v>58</v>
      </c>
      <c r="D23">
        <v>1000</v>
      </c>
      <c r="E23" t="s">
        <v>99</v>
      </c>
      <c r="F23" t="s">
        <v>100</v>
      </c>
      <c r="G23" t="s">
        <v>101</v>
      </c>
      <c r="H23" t="s">
        <v>214</v>
      </c>
      <c r="I23" t="s">
        <v>215</v>
      </c>
      <c r="J23" s="3">
        <v>44076</v>
      </c>
      <c r="K23" s="3">
        <v>44182</v>
      </c>
      <c r="L23" t="s">
        <v>217</v>
      </c>
      <c r="M23" s="4">
        <f>(43*2)*126.01</f>
        <v>10836.86</v>
      </c>
      <c r="N23" s="4">
        <f>M23</f>
        <v>10836.86</v>
      </c>
      <c r="O23">
        <v>0</v>
      </c>
      <c r="P23" t="s">
        <v>215</v>
      </c>
      <c r="Q23" s="3">
        <v>43843</v>
      </c>
      <c r="R23" t="s">
        <v>218</v>
      </c>
      <c r="S23">
        <v>2019</v>
      </c>
      <c r="T23" s="3">
        <v>43843</v>
      </c>
    </row>
    <row r="24" spans="1:20" x14ac:dyDescent="0.25">
      <c r="A24" s="2">
        <v>2020</v>
      </c>
      <c r="B24" s="2" t="s">
        <v>219</v>
      </c>
      <c r="C24" t="s">
        <v>58</v>
      </c>
      <c r="D24">
        <v>1000</v>
      </c>
      <c r="E24" t="s">
        <v>102</v>
      </c>
      <c r="F24" t="s">
        <v>103</v>
      </c>
      <c r="G24" t="s">
        <v>104</v>
      </c>
      <c r="H24" t="s">
        <v>214</v>
      </c>
      <c r="I24" t="s">
        <v>216</v>
      </c>
      <c r="J24" s="3">
        <v>44076</v>
      </c>
      <c r="K24" s="3">
        <v>44182</v>
      </c>
      <c r="L24" t="s">
        <v>217</v>
      </c>
      <c r="M24" s="4">
        <f>(25*2)*126.01</f>
        <v>6300.5</v>
      </c>
      <c r="N24" s="4">
        <f>M24</f>
        <v>6300.5</v>
      </c>
      <c r="O24">
        <v>0</v>
      </c>
      <c r="P24" t="s">
        <v>215</v>
      </c>
      <c r="Q24" s="3">
        <v>43843</v>
      </c>
      <c r="R24" t="s">
        <v>218</v>
      </c>
      <c r="S24">
        <v>2019</v>
      </c>
      <c r="T24" s="3">
        <v>43843</v>
      </c>
    </row>
    <row r="25" spans="1:20" x14ac:dyDescent="0.25">
      <c r="A25" s="2">
        <v>2020</v>
      </c>
      <c r="B25" s="2" t="s">
        <v>219</v>
      </c>
      <c r="C25" t="s">
        <v>58</v>
      </c>
      <c r="D25">
        <v>1000</v>
      </c>
      <c r="E25" t="s">
        <v>105</v>
      </c>
      <c r="F25" t="s">
        <v>106</v>
      </c>
      <c r="G25" t="s">
        <v>107</v>
      </c>
      <c r="H25" t="s">
        <v>214</v>
      </c>
      <c r="I25" t="s">
        <v>215</v>
      </c>
      <c r="J25" s="3">
        <v>44076</v>
      </c>
      <c r="K25" s="3">
        <v>44182</v>
      </c>
      <c r="L25" t="s">
        <v>217</v>
      </c>
      <c r="M25" s="4">
        <f>(44*2)*126.01</f>
        <v>11088.880000000001</v>
      </c>
      <c r="N25" s="4">
        <f>M25</f>
        <v>11088.880000000001</v>
      </c>
      <c r="O25">
        <v>0</v>
      </c>
      <c r="P25" t="s">
        <v>215</v>
      </c>
      <c r="Q25" s="3">
        <v>43843</v>
      </c>
      <c r="R25" t="s">
        <v>218</v>
      </c>
      <c r="S25">
        <v>2019</v>
      </c>
      <c r="T25" s="3">
        <v>43843</v>
      </c>
    </row>
    <row r="26" spans="1:20" x14ac:dyDescent="0.25">
      <c r="A26" s="2">
        <v>2020</v>
      </c>
      <c r="B26" s="2" t="s">
        <v>219</v>
      </c>
      <c r="C26" t="s">
        <v>58</v>
      </c>
      <c r="D26">
        <v>1000</v>
      </c>
      <c r="E26" t="s">
        <v>108</v>
      </c>
      <c r="F26" t="s">
        <v>109</v>
      </c>
      <c r="G26" t="s">
        <v>110</v>
      </c>
      <c r="H26" t="s">
        <v>214</v>
      </c>
      <c r="I26" t="s">
        <v>215</v>
      </c>
      <c r="J26" s="3">
        <v>44076</v>
      </c>
      <c r="K26" s="3">
        <v>44182</v>
      </c>
      <c r="L26" t="s">
        <v>217</v>
      </c>
      <c r="M26" s="4">
        <f>(54*2)*126.01</f>
        <v>13609.08</v>
      </c>
      <c r="N26" s="4">
        <f>M26</f>
        <v>13609.08</v>
      </c>
      <c r="O26">
        <v>0</v>
      </c>
      <c r="P26" t="s">
        <v>215</v>
      </c>
      <c r="Q26" s="3">
        <v>43843</v>
      </c>
      <c r="R26" t="s">
        <v>218</v>
      </c>
      <c r="S26">
        <v>2019</v>
      </c>
      <c r="T26" s="3">
        <v>43843</v>
      </c>
    </row>
    <row r="27" spans="1:20" x14ac:dyDescent="0.25">
      <c r="A27" s="2">
        <v>2020</v>
      </c>
      <c r="B27" s="2" t="s">
        <v>219</v>
      </c>
      <c r="C27" t="s">
        <v>58</v>
      </c>
      <c r="D27">
        <v>1000</v>
      </c>
      <c r="E27" t="s">
        <v>111</v>
      </c>
      <c r="F27" t="s">
        <v>77</v>
      </c>
      <c r="G27" t="s">
        <v>112</v>
      </c>
      <c r="H27" t="s">
        <v>214</v>
      </c>
      <c r="I27" t="s">
        <v>215</v>
      </c>
      <c r="J27" s="3">
        <v>44076</v>
      </c>
      <c r="K27" s="3">
        <v>44182</v>
      </c>
      <c r="L27" t="s">
        <v>217</v>
      </c>
      <c r="M27" s="4">
        <f>(66*2)*126.01</f>
        <v>16633.32</v>
      </c>
      <c r="N27" s="4">
        <f>M27</f>
        <v>16633.32</v>
      </c>
      <c r="O27">
        <v>0</v>
      </c>
      <c r="P27" t="s">
        <v>215</v>
      </c>
      <c r="Q27" s="3">
        <v>43843</v>
      </c>
      <c r="R27" t="s">
        <v>218</v>
      </c>
      <c r="S27">
        <v>2019</v>
      </c>
      <c r="T27" s="3">
        <v>43843</v>
      </c>
    </row>
    <row r="28" spans="1:20" x14ac:dyDescent="0.25">
      <c r="A28" s="2">
        <v>2020</v>
      </c>
      <c r="B28" s="2" t="s">
        <v>219</v>
      </c>
      <c r="C28" t="s">
        <v>58</v>
      </c>
      <c r="D28">
        <v>1000</v>
      </c>
      <c r="E28" t="s">
        <v>113</v>
      </c>
      <c r="F28" t="s">
        <v>114</v>
      </c>
      <c r="G28" t="s">
        <v>115</v>
      </c>
      <c r="H28" t="s">
        <v>214</v>
      </c>
      <c r="I28" t="s">
        <v>215</v>
      </c>
      <c r="J28" s="3">
        <v>44076</v>
      </c>
      <c r="K28" s="3">
        <v>44182</v>
      </c>
      <c r="L28" t="s">
        <v>217</v>
      </c>
      <c r="M28" s="4">
        <f>(65*2)*126.01</f>
        <v>16381.300000000001</v>
      </c>
      <c r="N28" s="4">
        <f>M28</f>
        <v>16381.300000000001</v>
      </c>
      <c r="O28">
        <v>0</v>
      </c>
      <c r="P28" t="s">
        <v>215</v>
      </c>
      <c r="Q28" s="3">
        <v>43843</v>
      </c>
      <c r="R28" t="s">
        <v>218</v>
      </c>
      <c r="S28">
        <v>2019</v>
      </c>
      <c r="T28" s="3">
        <v>43843</v>
      </c>
    </row>
    <row r="29" spans="1:20" x14ac:dyDescent="0.25">
      <c r="A29" s="2">
        <v>2020</v>
      </c>
      <c r="B29" s="2" t="s">
        <v>219</v>
      </c>
      <c r="C29" t="s">
        <v>58</v>
      </c>
      <c r="D29">
        <v>1000</v>
      </c>
      <c r="E29" t="s">
        <v>116</v>
      </c>
      <c r="F29" t="s">
        <v>117</v>
      </c>
      <c r="G29" t="s">
        <v>118</v>
      </c>
      <c r="H29" t="s">
        <v>214</v>
      </c>
      <c r="I29" t="s">
        <v>215</v>
      </c>
      <c r="J29" s="3">
        <v>44076</v>
      </c>
      <c r="K29" s="3">
        <v>44182</v>
      </c>
      <c r="L29" t="s">
        <v>217</v>
      </c>
      <c r="M29" s="4">
        <f>(32*2)*126.01</f>
        <v>8064.64</v>
      </c>
      <c r="N29" s="4">
        <f>M29</f>
        <v>8064.64</v>
      </c>
      <c r="O29">
        <v>0</v>
      </c>
      <c r="P29" t="s">
        <v>215</v>
      </c>
      <c r="Q29" s="3">
        <v>43843</v>
      </c>
      <c r="R29" t="s">
        <v>218</v>
      </c>
      <c r="S29">
        <v>2019</v>
      </c>
      <c r="T29" s="3">
        <v>43843</v>
      </c>
    </row>
    <row r="30" spans="1:20" x14ac:dyDescent="0.25">
      <c r="A30" s="2">
        <v>2020</v>
      </c>
      <c r="B30" s="2" t="s">
        <v>219</v>
      </c>
      <c r="C30" t="s">
        <v>58</v>
      </c>
      <c r="D30">
        <v>1000</v>
      </c>
      <c r="E30" t="s">
        <v>119</v>
      </c>
      <c r="F30" t="s">
        <v>89</v>
      </c>
      <c r="G30" t="s">
        <v>120</v>
      </c>
      <c r="H30" t="s">
        <v>214</v>
      </c>
      <c r="I30" t="s">
        <v>215</v>
      </c>
      <c r="J30" s="3">
        <v>44076</v>
      </c>
      <c r="K30" s="3">
        <v>44182</v>
      </c>
      <c r="L30" t="s">
        <v>217</v>
      </c>
      <c r="M30" s="4">
        <f>(16*2)*126.01</f>
        <v>4032.32</v>
      </c>
      <c r="N30" s="4">
        <f>M30</f>
        <v>4032.32</v>
      </c>
      <c r="O30">
        <v>0</v>
      </c>
      <c r="P30" t="s">
        <v>216</v>
      </c>
      <c r="Q30" s="3">
        <v>43843</v>
      </c>
      <c r="R30" t="s">
        <v>218</v>
      </c>
      <c r="S30">
        <v>2019</v>
      </c>
      <c r="T30" s="3">
        <v>43843</v>
      </c>
    </row>
    <row r="31" spans="1:20" x14ac:dyDescent="0.25">
      <c r="A31" s="2">
        <v>2020</v>
      </c>
      <c r="B31" s="2" t="s">
        <v>219</v>
      </c>
      <c r="C31" t="s">
        <v>58</v>
      </c>
      <c r="D31">
        <v>1000</v>
      </c>
      <c r="E31" t="s">
        <v>121</v>
      </c>
      <c r="F31" t="s">
        <v>62</v>
      </c>
      <c r="G31" t="s">
        <v>122</v>
      </c>
      <c r="H31" t="s">
        <v>214</v>
      </c>
      <c r="I31" t="s">
        <v>215</v>
      </c>
      <c r="J31" s="3">
        <v>44076</v>
      </c>
      <c r="K31" s="3">
        <v>44182</v>
      </c>
      <c r="L31" t="s">
        <v>217</v>
      </c>
      <c r="M31" s="4">
        <f>(22*2)*126.01</f>
        <v>5544.4400000000005</v>
      </c>
      <c r="N31" s="4">
        <f>M31</f>
        <v>5544.4400000000005</v>
      </c>
      <c r="O31">
        <v>0</v>
      </c>
      <c r="Q31" s="3">
        <v>43843</v>
      </c>
      <c r="R31" t="s">
        <v>218</v>
      </c>
      <c r="S31">
        <v>2019</v>
      </c>
      <c r="T31" s="3">
        <v>43843</v>
      </c>
    </row>
    <row r="32" spans="1:20" x14ac:dyDescent="0.25">
      <c r="A32" s="2">
        <v>2020</v>
      </c>
      <c r="B32" s="2" t="s">
        <v>219</v>
      </c>
      <c r="C32" t="s">
        <v>58</v>
      </c>
      <c r="D32">
        <v>1000</v>
      </c>
      <c r="E32" t="s">
        <v>123</v>
      </c>
      <c r="F32" t="s">
        <v>124</v>
      </c>
      <c r="G32" t="s">
        <v>104</v>
      </c>
      <c r="H32" t="s">
        <v>214</v>
      </c>
      <c r="I32" t="s">
        <v>215</v>
      </c>
      <c r="J32" s="3">
        <v>44076</v>
      </c>
      <c r="K32" s="3">
        <v>44182</v>
      </c>
      <c r="L32" t="s">
        <v>217</v>
      </c>
      <c r="M32" s="4">
        <f>(67*2)*126.01</f>
        <v>16885.34</v>
      </c>
      <c r="N32" s="4">
        <f>M32</f>
        <v>16885.34</v>
      </c>
      <c r="O32">
        <v>0</v>
      </c>
      <c r="P32" t="s">
        <v>215</v>
      </c>
      <c r="Q32" s="3">
        <v>43843</v>
      </c>
      <c r="R32" t="s">
        <v>218</v>
      </c>
      <c r="S32">
        <v>2019</v>
      </c>
      <c r="T32" s="3">
        <v>43843</v>
      </c>
    </row>
    <row r="33" spans="1:20" x14ac:dyDescent="0.25">
      <c r="A33" s="2">
        <v>2020</v>
      </c>
      <c r="B33" s="2" t="s">
        <v>219</v>
      </c>
      <c r="C33" t="s">
        <v>58</v>
      </c>
      <c r="D33">
        <v>1000</v>
      </c>
      <c r="E33" t="s">
        <v>125</v>
      </c>
      <c r="F33" t="s">
        <v>126</v>
      </c>
      <c r="G33" t="s">
        <v>127</v>
      </c>
      <c r="H33" t="s">
        <v>214</v>
      </c>
      <c r="I33" t="s">
        <v>215</v>
      </c>
      <c r="J33" s="3">
        <v>44076</v>
      </c>
      <c r="K33" s="3">
        <v>44182</v>
      </c>
      <c r="L33" t="s">
        <v>217</v>
      </c>
      <c r="M33" s="4">
        <f>(70*2)*126.01</f>
        <v>17641.400000000001</v>
      </c>
      <c r="N33" s="4">
        <f>M33</f>
        <v>17641.400000000001</v>
      </c>
      <c r="O33">
        <v>0</v>
      </c>
      <c r="P33" t="s">
        <v>216</v>
      </c>
      <c r="Q33" s="3">
        <v>43843</v>
      </c>
      <c r="R33" t="s">
        <v>218</v>
      </c>
      <c r="S33">
        <v>2019</v>
      </c>
      <c r="T33" s="3">
        <v>43843</v>
      </c>
    </row>
    <row r="34" spans="1:20" x14ac:dyDescent="0.25">
      <c r="A34" s="2">
        <v>2020</v>
      </c>
      <c r="B34" s="2" t="s">
        <v>219</v>
      </c>
      <c r="C34" t="s">
        <v>58</v>
      </c>
      <c r="D34">
        <v>1000</v>
      </c>
      <c r="E34" t="s">
        <v>128</v>
      </c>
      <c r="F34" t="s">
        <v>129</v>
      </c>
      <c r="G34" t="s">
        <v>62</v>
      </c>
      <c r="H34" t="s">
        <v>214</v>
      </c>
      <c r="I34" t="s">
        <v>215</v>
      </c>
      <c r="J34" s="3">
        <v>44076</v>
      </c>
      <c r="K34" s="3">
        <v>44182</v>
      </c>
      <c r="L34" t="s">
        <v>217</v>
      </c>
      <c r="M34" s="4">
        <f>(68*2)*126.01</f>
        <v>17137.36</v>
      </c>
      <c r="N34" s="4">
        <f>M34</f>
        <v>17137.36</v>
      </c>
      <c r="O34">
        <v>0</v>
      </c>
      <c r="P34" t="s">
        <v>215</v>
      </c>
      <c r="Q34" s="3">
        <v>43843</v>
      </c>
      <c r="R34" t="s">
        <v>218</v>
      </c>
      <c r="S34">
        <v>2019</v>
      </c>
      <c r="T34" s="3">
        <v>43843</v>
      </c>
    </row>
    <row r="35" spans="1:20" x14ac:dyDescent="0.25">
      <c r="A35" s="2">
        <v>2020</v>
      </c>
      <c r="B35" s="2" t="s">
        <v>219</v>
      </c>
      <c r="C35" t="s">
        <v>58</v>
      </c>
      <c r="D35">
        <v>1000</v>
      </c>
      <c r="E35" t="s">
        <v>130</v>
      </c>
      <c r="F35" t="s">
        <v>131</v>
      </c>
      <c r="G35" t="s">
        <v>132</v>
      </c>
      <c r="H35" t="s">
        <v>214</v>
      </c>
      <c r="I35" t="s">
        <v>215</v>
      </c>
      <c r="J35" s="3">
        <v>44076</v>
      </c>
      <c r="K35" s="3">
        <v>44182</v>
      </c>
      <c r="L35" t="s">
        <v>217</v>
      </c>
      <c r="M35" s="4">
        <f>(15*2)*126.01</f>
        <v>3780.3</v>
      </c>
      <c r="N35" s="4">
        <f>M35</f>
        <v>3780.3</v>
      </c>
      <c r="O35">
        <v>0</v>
      </c>
      <c r="Q35" s="3">
        <v>43843</v>
      </c>
      <c r="R35" t="s">
        <v>218</v>
      </c>
      <c r="S35">
        <v>2019</v>
      </c>
      <c r="T35" s="3">
        <v>43843</v>
      </c>
    </row>
    <row r="36" spans="1:20" x14ac:dyDescent="0.25">
      <c r="A36" s="2">
        <v>2020</v>
      </c>
      <c r="B36" s="2" t="s">
        <v>219</v>
      </c>
      <c r="C36" t="s">
        <v>58</v>
      </c>
      <c r="D36">
        <v>1000</v>
      </c>
      <c r="E36" t="s">
        <v>133</v>
      </c>
      <c r="F36" t="s">
        <v>134</v>
      </c>
      <c r="G36" t="s">
        <v>135</v>
      </c>
      <c r="H36" t="s">
        <v>214</v>
      </c>
      <c r="I36" t="s">
        <v>215</v>
      </c>
      <c r="J36" s="3">
        <v>44076</v>
      </c>
      <c r="K36" s="3">
        <v>44182</v>
      </c>
      <c r="L36" t="s">
        <v>217</v>
      </c>
      <c r="M36" s="4">
        <f>(12*2)*126.01</f>
        <v>3024.2400000000002</v>
      </c>
      <c r="N36" s="4">
        <f>M36</f>
        <v>3024.2400000000002</v>
      </c>
      <c r="O36">
        <v>0</v>
      </c>
      <c r="P36" t="s">
        <v>215</v>
      </c>
      <c r="Q36" s="3">
        <v>43843</v>
      </c>
      <c r="R36" t="s">
        <v>218</v>
      </c>
      <c r="S36">
        <v>2019</v>
      </c>
      <c r="T36" s="3">
        <v>43843</v>
      </c>
    </row>
    <row r="37" spans="1:20" x14ac:dyDescent="0.25">
      <c r="A37" s="2">
        <v>2020</v>
      </c>
      <c r="B37" s="2" t="s">
        <v>219</v>
      </c>
      <c r="C37" t="s">
        <v>58</v>
      </c>
      <c r="D37">
        <v>1000</v>
      </c>
      <c r="E37" t="s">
        <v>136</v>
      </c>
      <c r="F37" t="s">
        <v>137</v>
      </c>
      <c r="G37" t="s">
        <v>134</v>
      </c>
      <c r="H37" t="s">
        <v>214</v>
      </c>
      <c r="I37" t="s">
        <v>215</v>
      </c>
      <c r="J37" s="3">
        <v>44076</v>
      </c>
      <c r="K37" s="3">
        <v>44182</v>
      </c>
      <c r="L37" t="s">
        <v>217</v>
      </c>
      <c r="M37" s="4">
        <f>(28*2)*126.01</f>
        <v>7056.56</v>
      </c>
      <c r="N37" s="4">
        <f>M37</f>
        <v>7056.56</v>
      </c>
      <c r="O37">
        <v>0</v>
      </c>
      <c r="P37" t="s">
        <v>216</v>
      </c>
      <c r="Q37" s="3">
        <v>43843</v>
      </c>
      <c r="R37" t="s">
        <v>218</v>
      </c>
      <c r="S37">
        <v>2019</v>
      </c>
      <c r="T37" s="3">
        <v>43843</v>
      </c>
    </row>
    <row r="38" spans="1:20" x14ac:dyDescent="0.25">
      <c r="A38" s="2">
        <v>2020</v>
      </c>
      <c r="B38" s="2" t="s">
        <v>219</v>
      </c>
      <c r="C38" t="s">
        <v>58</v>
      </c>
      <c r="D38">
        <v>1000</v>
      </c>
      <c r="E38" t="s">
        <v>138</v>
      </c>
      <c r="F38" t="s">
        <v>139</v>
      </c>
      <c r="G38" t="s">
        <v>140</v>
      </c>
      <c r="H38" t="s">
        <v>214</v>
      </c>
      <c r="I38" t="s">
        <v>215</v>
      </c>
      <c r="J38" s="3">
        <v>44076</v>
      </c>
      <c r="K38" s="3">
        <v>44182</v>
      </c>
      <c r="L38" t="s">
        <v>217</v>
      </c>
      <c r="M38" s="4">
        <f>(48*2)*126.01</f>
        <v>12096.960000000001</v>
      </c>
      <c r="N38" s="4">
        <f>M38</f>
        <v>12096.960000000001</v>
      </c>
      <c r="O38">
        <v>0</v>
      </c>
      <c r="Q38" s="3">
        <v>43843</v>
      </c>
      <c r="R38" t="s">
        <v>218</v>
      </c>
      <c r="S38">
        <v>2019</v>
      </c>
      <c r="T38" s="3">
        <v>43843</v>
      </c>
    </row>
    <row r="39" spans="1:20" x14ac:dyDescent="0.25">
      <c r="A39" s="2">
        <v>2020</v>
      </c>
      <c r="B39" s="2" t="s">
        <v>219</v>
      </c>
      <c r="C39" t="s">
        <v>58</v>
      </c>
      <c r="D39">
        <v>1000</v>
      </c>
      <c r="E39" t="s">
        <v>141</v>
      </c>
      <c r="F39" t="s">
        <v>142</v>
      </c>
      <c r="G39" t="s">
        <v>143</v>
      </c>
      <c r="H39" t="s">
        <v>214</v>
      </c>
      <c r="I39" t="s">
        <v>215</v>
      </c>
      <c r="J39" s="3">
        <v>44076</v>
      </c>
      <c r="K39" s="3">
        <v>44182</v>
      </c>
      <c r="L39" t="s">
        <v>217</v>
      </c>
      <c r="M39" s="4">
        <f>(34*2)*126.01</f>
        <v>8568.68</v>
      </c>
      <c r="N39" s="4">
        <f>M39</f>
        <v>8568.68</v>
      </c>
      <c r="O39">
        <v>0</v>
      </c>
      <c r="P39" t="s">
        <v>215</v>
      </c>
      <c r="Q39" s="3">
        <v>43843</v>
      </c>
      <c r="R39" t="s">
        <v>218</v>
      </c>
      <c r="S39">
        <v>2019</v>
      </c>
      <c r="T39" s="3">
        <v>43843</v>
      </c>
    </row>
    <row r="40" spans="1:20" x14ac:dyDescent="0.25">
      <c r="A40" s="2">
        <v>2020</v>
      </c>
      <c r="B40" s="2" t="s">
        <v>219</v>
      </c>
      <c r="C40" t="s">
        <v>58</v>
      </c>
      <c r="D40">
        <v>1000</v>
      </c>
      <c r="E40" t="s">
        <v>144</v>
      </c>
      <c r="F40" t="s">
        <v>145</v>
      </c>
      <c r="G40" t="s">
        <v>146</v>
      </c>
      <c r="H40" t="s">
        <v>214</v>
      </c>
      <c r="I40" t="s">
        <v>215</v>
      </c>
      <c r="J40" s="3">
        <v>44076</v>
      </c>
      <c r="K40" s="3">
        <v>44182</v>
      </c>
      <c r="L40" t="s">
        <v>217</v>
      </c>
      <c r="M40" s="4">
        <f>(38*2)*126.01</f>
        <v>9576.76</v>
      </c>
      <c r="N40" s="4">
        <f>M40</f>
        <v>9576.76</v>
      </c>
      <c r="O40">
        <v>0</v>
      </c>
      <c r="P40" t="s">
        <v>215</v>
      </c>
      <c r="Q40" s="3">
        <v>43843</v>
      </c>
      <c r="R40" t="s">
        <v>218</v>
      </c>
      <c r="S40">
        <v>2019</v>
      </c>
      <c r="T40" s="3">
        <v>43843</v>
      </c>
    </row>
    <row r="41" spans="1:20" x14ac:dyDescent="0.25">
      <c r="A41" s="2">
        <v>2020</v>
      </c>
      <c r="B41" s="2" t="s">
        <v>219</v>
      </c>
      <c r="C41" t="s">
        <v>58</v>
      </c>
      <c r="D41">
        <v>1000</v>
      </c>
      <c r="E41" t="s">
        <v>147</v>
      </c>
      <c r="F41" t="s">
        <v>148</v>
      </c>
      <c r="G41" t="s">
        <v>68</v>
      </c>
      <c r="H41" t="s">
        <v>214</v>
      </c>
      <c r="I41" t="s">
        <v>215</v>
      </c>
      <c r="J41" s="3">
        <v>44076</v>
      </c>
      <c r="K41" s="3">
        <v>44182</v>
      </c>
      <c r="L41" t="s">
        <v>217</v>
      </c>
      <c r="M41" s="4">
        <f>(38*2)*126.01</f>
        <v>9576.76</v>
      </c>
      <c r="N41" s="4">
        <f>M41</f>
        <v>9576.76</v>
      </c>
      <c r="O41">
        <v>0</v>
      </c>
      <c r="P41" t="s">
        <v>215</v>
      </c>
      <c r="Q41" s="3">
        <v>43843</v>
      </c>
      <c r="R41" t="s">
        <v>218</v>
      </c>
      <c r="S41">
        <v>2019</v>
      </c>
      <c r="T41" s="3">
        <v>43843</v>
      </c>
    </row>
    <row r="42" spans="1:20" x14ac:dyDescent="0.25">
      <c r="A42" s="2">
        <v>2020</v>
      </c>
      <c r="B42" s="2" t="s">
        <v>219</v>
      </c>
      <c r="C42" t="s">
        <v>58</v>
      </c>
      <c r="D42">
        <v>1000</v>
      </c>
      <c r="E42" t="s">
        <v>149</v>
      </c>
      <c r="F42" t="s">
        <v>150</v>
      </c>
      <c r="G42" t="s">
        <v>151</v>
      </c>
      <c r="H42" t="s">
        <v>214</v>
      </c>
      <c r="I42" t="s">
        <v>215</v>
      </c>
      <c r="J42" s="3">
        <v>44076</v>
      </c>
      <c r="K42" s="3">
        <v>44182</v>
      </c>
      <c r="L42" t="s">
        <v>217</v>
      </c>
      <c r="M42" s="4">
        <f>(12*2)*126.01</f>
        <v>3024.2400000000002</v>
      </c>
      <c r="N42" s="4">
        <f>M42</f>
        <v>3024.2400000000002</v>
      </c>
      <c r="O42">
        <v>0</v>
      </c>
      <c r="P42" t="s">
        <v>216</v>
      </c>
      <c r="Q42" s="3">
        <v>43843</v>
      </c>
      <c r="R42" t="s">
        <v>218</v>
      </c>
      <c r="S42">
        <v>2019</v>
      </c>
      <c r="T42" s="3">
        <v>43843</v>
      </c>
    </row>
    <row r="43" spans="1:20" x14ac:dyDescent="0.25">
      <c r="A43" s="2">
        <v>2020</v>
      </c>
      <c r="B43" s="2" t="s">
        <v>219</v>
      </c>
      <c r="C43" t="s">
        <v>58</v>
      </c>
      <c r="D43">
        <v>1000</v>
      </c>
      <c r="E43" t="s">
        <v>152</v>
      </c>
      <c r="F43" t="s">
        <v>153</v>
      </c>
      <c r="G43" t="s">
        <v>154</v>
      </c>
      <c r="H43" t="s">
        <v>214</v>
      </c>
      <c r="I43" t="s">
        <v>215</v>
      </c>
      <c r="J43" s="3">
        <v>44076</v>
      </c>
      <c r="K43" s="3">
        <v>44182</v>
      </c>
      <c r="L43" t="s">
        <v>217</v>
      </c>
      <c r="M43" s="4">
        <f>(38*2)*126.01</f>
        <v>9576.76</v>
      </c>
      <c r="N43" s="4">
        <f>M43</f>
        <v>9576.76</v>
      </c>
      <c r="O43">
        <v>0</v>
      </c>
      <c r="Q43" s="3">
        <v>43843</v>
      </c>
      <c r="R43" t="s">
        <v>218</v>
      </c>
      <c r="S43">
        <v>2019</v>
      </c>
      <c r="T43" s="3">
        <v>43843</v>
      </c>
    </row>
    <row r="44" spans="1:20" x14ac:dyDescent="0.25">
      <c r="A44" s="2">
        <v>2020</v>
      </c>
      <c r="B44" s="2" t="s">
        <v>219</v>
      </c>
      <c r="C44" t="s">
        <v>58</v>
      </c>
      <c r="D44">
        <v>1000</v>
      </c>
      <c r="E44" t="s">
        <v>155</v>
      </c>
      <c r="F44" t="s">
        <v>156</v>
      </c>
      <c r="G44" t="s">
        <v>157</v>
      </c>
      <c r="H44" t="s">
        <v>214</v>
      </c>
      <c r="I44" t="s">
        <v>215</v>
      </c>
      <c r="J44" s="3">
        <v>44076</v>
      </c>
      <c r="K44" s="3">
        <v>44182</v>
      </c>
      <c r="L44" t="s">
        <v>217</v>
      </c>
      <c r="M44" s="4">
        <f>(16*2)*126.01</f>
        <v>4032.32</v>
      </c>
      <c r="N44" s="4">
        <f>M44</f>
        <v>4032.32</v>
      </c>
      <c r="O44">
        <v>0</v>
      </c>
      <c r="P44" t="s">
        <v>215</v>
      </c>
      <c r="Q44" s="3">
        <v>43843</v>
      </c>
      <c r="R44" t="s">
        <v>218</v>
      </c>
      <c r="S44">
        <v>2019</v>
      </c>
      <c r="T44" s="3">
        <v>43843</v>
      </c>
    </row>
    <row r="45" spans="1:20" x14ac:dyDescent="0.25">
      <c r="A45" s="2">
        <v>2020</v>
      </c>
      <c r="B45" s="2" t="s">
        <v>219</v>
      </c>
      <c r="C45" t="s">
        <v>58</v>
      </c>
      <c r="D45">
        <v>1000</v>
      </c>
      <c r="E45" t="s">
        <v>159</v>
      </c>
      <c r="F45" t="s">
        <v>224</v>
      </c>
      <c r="G45" t="s">
        <v>225</v>
      </c>
      <c r="H45" t="s">
        <v>214</v>
      </c>
      <c r="I45" t="s">
        <v>216</v>
      </c>
      <c r="J45" s="3">
        <v>44076</v>
      </c>
      <c r="K45" s="3">
        <v>44182</v>
      </c>
      <c r="L45" t="s">
        <v>217</v>
      </c>
      <c r="M45" s="4">
        <f>(8*2)*126.01</f>
        <v>2016.16</v>
      </c>
      <c r="N45" s="4">
        <f>M45</f>
        <v>2016.16</v>
      </c>
      <c r="O45">
        <v>0</v>
      </c>
      <c r="P45" t="s">
        <v>215</v>
      </c>
      <c r="Q45" s="3">
        <v>43843</v>
      </c>
      <c r="R45" t="s">
        <v>218</v>
      </c>
      <c r="S45">
        <v>2019</v>
      </c>
      <c r="T45" s="3">
        <v>43843</v>
      </c>
    </row>
    <row r="46" spans="1:20" x14ac:dyDescent="0.25">
      <c r="A46" s="2">
        <v>2020</v>
      </c>
      <c r="B46" s="2" t="s">
        <v>219</v>
      </c>
      <c r="C46" t="s">
        <v>58</v>
      </c>
      <c r="D46">
        <v>1000</v>
      </c>
      <c r="E46" t="s">
        <v>160</v>
      </c>
      <c r="F46" t="s">
        <v>161</v>
      </c>
      <c r="G46" t="s">
        <v>162</v>
      </c>
      <c r="H46" t="s">
        <v>214</v>
      </c>
      <c r="I46" t="s">
        <v>215</v>
      </c>
      <c r="J46" s="3">
        <v>44076</v>
      </c>
      <c r="K46" s="3">
        <v>44182</v>
      </c>
      <c r="L46" t="s">
        <v>217</v>
      </c>
      <c r="M46" s="4">
        <f>(38*2)*126.01</f>
        <v>9576.76</v>
      </c>
      <c r="N46" s="4">
        <f>M46</f>
        <v>9576.76</v>
      </c>
      <c r="O46">
        <v>0</v>
      </c>
      <c r="P46" t="s">
        <v>215</v>
      </c>
      <c r="Q46" s="3">
        <v>43843</v>
      </c>
      <c r="R46" t="s">
        <v>218</v>
      </c>
      <c r="S46">
        <v>2019</v>
      </c>
      <c r="T46" s="3">
        <v>43843</v>
      </c>
    </row>
    <row r="47" spans="1:20" x14ac:dyDescent="0.25">
      <c r="A47" s="2">
        <v>2020</v>
      </c>
      <c r="B47" s="2" t="s">
        <v>219</v>
      </c>
      <c r="C47" t="s">
        <v>58</v>
      </c>
      <c r="D47">
        <v>1000</v>
      </c>
      <c r="E47" t="s">
        <v>163</v>
      </c>
      <c r="F47" t="s">
        <v>164</v>
      </c>
      <c r="G47" t="s">
        <v>165</v>
      </c>
      <c r="H47" t="s">
        <v>214</v>
      </c>
      <c r="I47" t="s">
        <v>215</v>
      </c>
      <c r="J47" s="3">
        <v>44076</v>
      </c>
      <c r="K47" s="3">
        <v>44182</v>
      </c>
      <c r="L47" t="s">
        <v>217</v>
      </c>
      <c r="M47" s="4">
        <f>(54*2)*126.01</f>
        <v>13609.08</v>
      </c>
      <c r="N47" s="4">
        <f>M47</f>
        <v>13609.08</v>
      </c>
      <c r="O47">
        <v>0</v>
      </c>
      <c r="P47" t="s">
        <v>215</v>
      </c>
      <c r="Q47" s="3">
        <v>43843</v>
      </c>
      <c r="R47" t="s">
        <v>218</v>
      </c>
      <c r="S47">
        <v>2019</v>
      </c>
      <c r="T47" s="3">
        <v>43843</v>
      </c>
    </row>
    <row r="48" spans="1:20" x14ac:dyDescent="0.25">
      <c r="A48" s="2">
        <v>2020</v>
      </c>
      <c r="B48" s="2" t="s">
        <v>219</v>
      </c>
      <c r="C48" t="s">
        <v>58</v>
      </c>
      <c r="D48">
        <v>1000</v>
      </c>
      <c r="E48" t="s">
        <v>129</v>
      </c>
      <c r="F48" t="s">
        <v>122</v>
      </c>
      <c r="G48" t="s">
        <v>226</v>
      </c>
      <c r="H48" t="s">
        <v>214</v>
      </c>
      <c r="I48" t="s">
        <v>215</v>
      </c>
      <c r="J48" s="3">
        <v>44076</v>
      </c>
      <c r="K48" s="3">
        <v>44182</v>
      </c>
      <c r="L48" t="s">
        <v>217</v>
      </c>
      <c r="M48" s="4">
        <f>(12*2)*126.01</f>
        <v>3024.2400000000002</v>
      </c>
      <c r="N48" s="4">
        <f>M48</f>
        <v>3024.2400000000002</v>
      </c>
      <c r="O48">
        <v>0</v>
      </c>
      <c r="P48" t="s">
        <v>215</v>
      </c>
      <c r="Q48" s="3">
        <v>43843</v>
      </c>
      <c r="R48" t="s">
        <v>218</v>
      </c>
      <c r="S48">
        <v>2019</v>
      </c>
      <c r="T48" s="3">
        <v>43843</v>
      </c>
    </row>
    <row r="49" spans="1:20" x14ac:dyDescent="0.25">
      <c r="A49" s="2">
        <v>2020</v>
      </c>
      <c r="B49" s="2" t="s">
        <v>219</v>
      </c>
      <c r="C49" t="s">
        <v>58</v>
      </c>
      <c r="D49">
        <v>1000</v>
      </c>
      <c r="E49" t="s">
        <v>166</v>
      </c>
      <c r="F49" t="s">
        <v>167</v>
      </c>
      <c r="G49" t="s">
        <v>168</v>
      </c>
      <c r="H49" t="s">
        <v>214</v>
      </c>
      <c r="I49" t="s">
        <v>215</v>
      </c>
      <c r="J49" s="3">
        <v>44076</v>
      </c>
      <c r="K49" s="3">
        <v>44182</v>
      </c>
      <c r="L49" t="s">
        <v>217</v>
      </c>
      <c r="M49" s="4">
        <f>(42*2)*126.01</f>
        <v>10584.84</v>
      </c>
      <c r="N49" s="4">
        <f>M49</f>
        <v>10584.84</v>
      </c>
      <c r="O49">
        <v>0</v>
      </c>
      <c r="P49" t="s">
        <v>215</v>
      </c>
      <c r="Q49" s="3">
        <v>43843</v>
      </c>
      <c r="R49" t="s">
        <v>218</v>
      </c>
      <c r="S49">
        <v>2019</v>
      </c>
      <c r="T49" s="3">
        <v>43843</v>
      </c>
    </row>
    <row r="50" spans="1:20" x14ac:dyDescent="0.25">
      <c r="A50" s="2">
        <v>2020</v>
      </c>
      <c r="B50" s="2" t="s">
        <v>219</v>
      </c>
      <c r="C50" t="s">
        <v>58</v>
      </c>
      <c r="D50">
        <v>1000</v>
      </c>
      <c r="E50" t="s">
        <v>169</v>
      </c>
      <c r="F50" t="s">
        <v>170</v>
      </c>
      <c r="G50" t="s">
        <v>171</v>
      </c>
      <c r="H50" t="s">
        <v>214</v>
      </c>
      <c r="I50" t="s">
        <v>215</v>
      </c>
      <c r="J50" s="3">
        <v>44076</v>
      </c>
      <c r="K50" s="3">
        <v>44182</v>
      </c>
      <c r="L50" t="s">
        <v>217</v>
      </c>
      <c r="M50" s="4">
        <f>(52*2)*126.01</f>
        <v>13105.04</v>
      </c>
      <c r="N50" s="4">
        <f>M50</f>
        <v>13105.04</v>
      </c>
      <c r="O50">
        <v>0</v>
      </c>
      <c r="P50" t="s">
        <v>215</v>
      </c>
      <c r="Q50" s="3">
        <v>43843</v>
      </c>
      <c r="R50" t="s">
        <v>218</v>
      </c>
      <c r="S50">
        <v>2019</v>
      </c>
      <c r="T50" s="3">
        <v>43843</v>
      </c>
    </row>
    <row r="51" spans="1:20" x14ac:dyDescent="0.25">
      <c r="A51" s="2">
        <v>2020</v>
      </c>
      <c r="B51" s="2" t="s">
        <v>219</v>
      </c>
      <c r="C51" t="s">
        <v>58</v>
      </c>
      <c r="D51">
        <v>1000</v>
      </c>
      <c r="E51" t="s">
        <v>172</v>
      </c>
      <c r="F51" t="s">
        <v>173</v>
      </c>
      <c r="G51" t="s">
        <v>122</v>
      </c>
      <c r="H51" t="s">
        <v>214</v>
      </c>
      <c r="I51" t="s">
        <v>216</v>
      </c>
      <c r="J51" s="3">
        <v>44076</v>
      </c>
      <c r="K51" s="3">
        <v>44182</v>
      </c>
      <c r="L51" t="s">
        <v>217</v>
      </c>
      <c r="M51" s="4">
        <f>(12*2)*126.01</f>
        <v>3024.2400000000002</v>
      </c>
      <c r="N51" s="4">
        <f>M51</f>
        <v>3024.2400000000002</v>
      </c>
      <c r="O51">
        <v>0</v>
      </c>
      <c r="P51" t="s">
        <v>215</v>
      </c>
      <c r="Q51" s="3">
        <v>43843</v>
      </c>
      <c r="R51" t="s">
        <v>218</v>
      </c>
      <c r="S51">
        <v>2019</v>
      </c>
      <c r="T51" s="3">
        <v>43843</v>
      </c>
    </row>
    <row r="52" spans="1:20" x14ac:dyDescent="0.25">
      <c r="A52" s="2">
        <v>2020</v>
      </c>
      <c r="B52" s="2" t="s">
        <v>219</v>
      </c>
      <c r="C52" t="s">
        <v>58</v>
      </c>
      <c r="D52">
        <v>1000</v>
      </c>
      <c r="E52" t="s">
        <v>174</v>
      </c>
      <c r="F52" t="s">
        <v>175</v>
      </c>
      <c r="G52" t="s">
        <v>176</v>
      </c>
      <c r="H52" t="s">
        <v>214</v>
      </c>
      <c r="I52" t="s">
        <v>215</v>
      </c>
      <c r="J52" s="3">
        <v>44076</v>
      </c>
      <c r="K52" s="3">
        <v>44182</v>
      </c>
      <c r="L52" t="s">
        <v>217</v>
      </c>
      <c r="M52" s="4">
        <f>(52*2)*126.01</f>
        <v>13105.04</v>
      </c>
      <c r="N52" s="4">
        <f>M52</f>
        <v>13105.04</v>
      </c>
      <c r="O52">
        <v>0</v>
      </c>
      <c r="P52" t="s">
        <v>215</v>
      </c>
      <c r="Q52" s="3">
        <v>43843</v>
      </c>
      <c r="R52" t="s">
        <v>218</v>
      </c>
      <c r="S52">
        <v>2019</v>
      </c>
      <c r="T52" s="3">
        <v>43843</v>
      </c>
    </row>
    <row r="53" spans="1:20" x14ac:dyDescent="0.25">
      <c r="A53" s="2">
        <v>2020</v>
      </c>
      <c r="B53" s="2" t="s">
        <v>219</v>
      </c>
      <c r="C53" t="s">
        <v>58</v>
      </c>
      <c r="D53">
        <v>1000</v>
      </c>
      <c r="E53" t="s">
        <v>177</v>
      </c>
      <c r="F53" t="s">
        <v>178</v>
      </c>
      <c r="G53" t="s">
        <v>179</v>
      </c>
      <c r="H53" t="s">
        <v>214</v>
      </c>
      <c r="I53" t="s">
        <v>215</v>
      </c>
      <c r="J53" s="3">
        <v>44076</v>
      </c>
      <c r="K53" s="3">
        <v>44182</v>
      </c>
      <c r="L53" t="s">
        <v>217</v>
      </c>
      <c r="M53" s="4">
        <f>(16*2)*126.01</f>
        <v>4032.32</v>
      </c>
      <c r="N53" s="4">
        <f>M53</f>
        <v>4032.32</v>
      </c>
      <c r="O53">
        <v>0</v>
      </c>
      <c r="P53" t="s">
        <v>215</v>
      </c>
      <c r="Q53" s="3">
        <v>43843</v>
      </c>
      <c r="R53" t="s">
        <v>218</v>
      </c>
      <c r="S53">
        <v>2019</v>
      </c>
      <c r="T53" s="3">
        <v>43843</v>
      </c>
    </row>
    <row r="54" spans="1:20" x14ac:dyDescent="0.25">
      <c r="A54" s="2">
        <v>2020</v>
      </c>
      <c r="B54" s="2" t="s">
        <v>219</v>
      </c>
      <c r="C54" t="s">
        <v>58</v>
      </c>
      <c r="D54">
        <v>1000</v>
      </c>
      <c r="E54" t="s">
        <v>180</v>
      </c>
      <c r="F54" t="s">
        <v>82</v>
      </c>
      <c r="G54" t="s">
        <v>181</v>
      </c>
      <c r="H54" t="s">
        <v>214</v>
      </c>
      <c r="I54" t="s">
        <v>215</v>
      </c>
      <c r="J54" s="3">
        <v>44076</v>
      </c>
      <c r="K54" s="3">
        <v>44182</v>
      </c>
      <c r="L54" t="s">
        <v>217</v>
      </c>
      <c r="M54" s="4">
        <f>(22*2)*126.01</f>
        <v>5544.4400000000005</v>
      </c>
      <c r="N54" s="4">
        <f>M54</f>
        <v>5544.4400000000005</v>
      </c>
      <c r="O54">
        <v>0</v>
      </c>
      <c r="P54" t="s">
        <v>215</v>
      </c>
      <c r="Q54" s="3">
        <v>43843</v>
      </c>
      <c r="R54" t="s">
        <v>218</v>
      </c>
      <c r="S54">
        <v>2019</v>
      </c>
      <c r="T54" s="3">
        <v>43843</v>
      </c>
    </row>
    <row r="55" spans="1:20" x14ac:dyDescent="0.25">
      <c r="A55" s="2">
        <v>2020</v>
      </c>
      <c r="B55" s="2" t="s">
        <v>219</v>
      </c>
      <c r="C55" t="s">
        <v>58</v>
      </c>
      <c r="D55">
        <v>1000</v>
      </c>
      <c r="E55" t="s">
        <v>182</v>
      </c>
      <c r="F55" t="s">
        <v>183</v>
      </c>
      <c r="G55" t="s">
        <v>68</v>
      </c>
      <c r="H55" t="s">
        <v>214</v>
      </c>
      <c r="I55" t="s">
        <v>215</v>
      </c>
      <c r="J55" s="3">
        <v>44076</v>
      </c>
      <c r="K55" s="3">
        <v>44182</v>
      </c>
      <c r="L55" t="s">
        <v>217</v>
      </c>
      <c r="M55" s="4">
        <f>(52*2)*126.01</f>
        <v>13105.04</v>
      </c>
      <c r="N55" s="4">
        <f>M55</f>
        <v>13105.04</v>
      </c>
      <c r="O55">
        <v>0</v>
      </c>
      <c r="P55" t="s">
        <v>215</v>
      </c>
      <c r="Q55" s="3">
        <v>43843</v>
      </c>
      <c r="R55" t="s">
        <v>218</v>
      </c>
      <c r="S55">
        <v>2019</v>
      </c>
      <c r="T55" s="3">
        <v>43843</v>
      </c>
    </row>
    <row r="56" spans="1:20" x14ac:dyDescent="0.25">
      <c r="A56" s="2">
        <v>2020</v>
      </c>
      <c r="B56" s="2" t="s">
        <v>219</v>
      </c>
      <c r="C56" t="s">
        <v>58</v>
      </c>
      <c r="D56">
        <v>1000</v>
      </c>
      <c r="E56" t="s">
        <v>184</v>
      </c>
      <c r="F56" t="s">
        <v>73</v>
      </c>
      <c r="G56" t="s">
        <v>185</v>
      </c>
      <c r="H56" t="s">
        <v>214</v>
      </c>
      <c r="I56" t="s">
        <v>215</v>
      </c>
      <c r="J56" s="3">
        <v>44076</v>
      </c>
      <c r="K56" s="3">
        <v>44182</v>
      </c>
      <c r="L56" t="s">
        <v>217</v>
      </c>
      <c r="M56" s="4">
        <f>(68*2)*126.01</f>
        <v>17137.36</v>
      </c>
      <c r="N56" s="4">
        <f>M56</f>
        <v>17137.36</v>
      </c>
      <c r="O56">
        <v>0</v>
      </c>
      <c r="P56" t="s">
        <v>215</v>
      </c>
      <c r="Q56" s="3">
        <v>43843</v>
      </c>
      <c r="R56" t="s">
        <v>218</v>
      </c>
      <c r="S56">
        <v>2019</v>
      </c>
      <c r="T56" s="3">
        <v>43843</v>
      </c>
    </row>
    <row r="57" spans="1:20" x14ac:dyDescent="0.25">
      <c r="A57" s="2">
        <v>2020</v>
      </c>
      <c r="B57" s="2" t="s">
        <v>219</v>
      </c>
      <c r="C57" t="s">
        <v>58</v>
      </c>
      <c r="D57">
        <v>1000</v>
      </c>
      <c r="E57" t="s">
        <v>220</v>
      </c>
      <c r="F57" t="s">
        <v>227</v>
      </c>
      <c r="G57" t="s">
        <v>228</v>
      </c>
      <c r="H57" t="s">
        <v>214</v>
      </c>
      <c r="I57" t="s">
        <v>215</v>
      </c>
      <c r="J57" s="3">
        <v>44076</v>
      </c>
      <c r="K57" s="3">
        <v>44182</v>
      </c>
      <c r="L57" t="s">
        <v>217</v>
      </c>
      <c r="M57" s="4">
        <f>(30*2)*126.01</f>
        <v>7560.6</v>
      </c>
      <c r="N57" s="4">
        <f>M57</f>
        <v>7560.6</v>
      </c>
      <c r="O57">
        <v>0</v>
      </c>
      <c r="P57" t="s">
        <v>215</v>
      </c>
      <c r="Q57" s="3">
        <v>43843</v>
      </c>
      <c r="R57" t="s">
        <v>218</v>
      </c>
      <c r="S57">
        <v>2019</v>
      </c>
      <c r="T57" s="3">
        <v>43843</v>
      </c>
    </row>
    <row r="58" spans="1:20" x14ac:dyDescent="0.25">
      <c r="A58" s="2">
        <v>2020</v>
      </c>
      <c r="B58" s="2" t="s">
        <v>219</v>
      </c>
      <c r="C58" t="s">
        <v>58</v>
      </c>
      <c r="D58">
        <v>1000</v>
      </c>
      <c r="E58" t="s">
        <v>187</v>
      </c>
      <c r="F58" t="s">
        <v>92</v>
      </c>
      <c r="G58" t="s">
        <v>188</v>
      </c>
      <c r="H58" t="s">
        <v>214</v>
      </c>
      <c r="I58" t="s">
        <v>216</v>
      </c>
      <c r="J58" s="3">
        <v>44076</v>
      </c>
      <c r="K58" s="3">
        <v>44182</v>
      </c>
      <c r="L58" t="s">
        <v>217</v>
      </c>
      <c r="M58" s="4">
        <f>(68*2)*126.01</f>
        <v>17137.36</v>
      </c>
      <c r="N58" s="4">
        <f>M58</f>
        <v>17137.36</v>
      </c>
      <c r="O58">
        <v>0</v>
      </c>
      <c r="P58" t="s">
        <v>215</v>
      </c>
      <c r="Q58" s="3">
        <v>43843</v>
      </c>
      <c r="R58" t="s">
        <v>218</v>
      </c>
      <c r="S58">
        <v>2019</v>
      </c>
      <c r="T58" s="3">
        <v>43843</v>
      </c>
    </row>
    <row r="59" spans="1:20" x14ac:dyDescent="0.25">
      <c r="A59" s="2">
        <v>2020</v>
      </c>
      <c r="B59" s="2" t="s">
        <v>219</v>
      </c>
      <c r="C59" t="s">
        <v>58</v>
      </c>
      <c r="D59">
        <v>1000</v>
      </c>
      <c r="E59" t="s">
        <v>189</v>
      </c>
      <c r="F59" t="s">
        <v>190</v>
      </c>
      <c r="G59" t="s">
        <v>191</v>
      </c>
      <c r="H59" t="s">
        <v>214</v>
      </c>
      <c r="I59" t="s">
        <v>215</v>
      </c>
      <c r="J59" s="3">
        <v>44076</v>
      </c>
      <c r="K59" s="3">
        <v>44182</v>
      </c>
      <c r="L59" t="s">
        <v>217</v>
      </c>
      <c r="M59" s="4">
        <f>(49*2)*126.01</f>
        <v>12348.980000000001</v>
      </c>
      <c r="N59" s="4">
        <f>M59</f>
        <v>12348.980000000001</v>
      </c>
      <c r="O59">
        <v>0</v>
      </c>
      <c r="P59" t="s">
        <v>215</v>
      </c>
      <c r="Q59" s="3">
        <v>43843</v>
      </c>
      <c r="R59" t="s">
        <v>218</v>
      </c>
      <c r="S59">
        <v>2019</v>
      </c>
      <c r="T59" s="3">
        <v>43843</v>
      </c>
    </row>
    <row r="60" spans="1:20" x14ac:dyDescent="0.25">
      <c r="A60" s="2">
        <v>2020</v>
      </c>
      <c r="B60" s="2" t="s">
        <v>219</v>
      </c>
      <c r="C60" t="s">
        <v>58</v>
      </c>
      <c r="D60">
        <v>1000</v>
      </c>
      <c r="E60" t="s">
        <v>192</v>
      </c>
      <c r="F60" t="s">
        <v>193</v>
      </c>
      <c r="G60" t="s">
        <v>194</v>
      </c>
      <c r="H60" t="s">
        <v>214</v>
      </c>
      <c r="I60" t="s">
        <v>215</v>
      </c>
      <c r="J60" s="3">
        <v>44076</v>
      </c>
      <c r="K60" s="3">
        <v>44182</v>
      </c>
      <c r="L60" t="s">
        <v>217</v>
      </c>
      <c r="M60" s="4">
        <f>(50*2)*126.01</f>
        <v>12601</v>
      </c>
      <c r="N60" s="4">
        <f>M60</f>
        <v>12601</v>
      </c>
      <c r="O60">
        <v>0</v>
      </c>
      <c r="P60" t="s">
        <v>215</v>
      </c>
      <c r="Q60" s="3">
        <v>43843</v>
      </c>
      <c r="R60" t="s">
        <v>218</v>
      </c>
      <c r="S60">
        <v>2019</v>
      </c>
      <c r="T60" s="3">
        <v>43843</v>
      </c>
    </row>
    <row r="61" spans="1:20" x14ac:dyDescent="0.25">
      <c r="A61" s="2">
        <v>2020</v>
      </c>
      <c r="B61" s="2" t="s">
        <v>219</v>
      </c>
      <c r="C61" t="s">
        <v>58</v>
      </c>
      <c r="D61">
        <v>1000</v>
      </c>
      <c r="E61" t="s">
        <v>229</v>
      </c>
      <c r="F61" t="s">
        <v>83</v>
      </c>
      <c r="G61" t="s">
        <v>230</v>
      </c>
      <c r="H61" t="s">
        <v>214</v>
      </c>
      <c r="I61" t="s">
        <v>215</v>
      </c>
      <c r="J61" s="3">
        <v>44076</v>
      </c>
      <c r="K61" s="3">
        <v>44182</v>
      </c>
      <c r="L61" t="s">
        <v>217</v>
      </c>
      <c r="M61" s="4">
        <f>(26*2)*126.01</f>
        <v>6552.52</v>
      </c>
      <c r="N61" s="4">
        <f>M61</f>
        <v>6552.52</v>
      </c>
      <c r="O61">
        <v>0</v>
      </c>
      <c r="P61" t="s">
        <v>215</v>
      </c>
      <c r="Q61" s="3">
        <v>43843</v>
      </c>
      <c r="R61" t="s">
        <v>218</v>
      </c>
      <c r="S61">
        <v>2019</v>
      </c>
      <c r="T61" s="3">
        <v>43843</v>
      </c>
    </row>
    <row r="62" spans="1:20" x14ac:dyDescent="0.25">
      <c r="A62" s="2">
        <v>2020</v>
      </c>
      <c r="B62" s="2" t="s">
        <v>219</v>
      </c>
      <c r="C62" t="s">
        <v>58</v>
      </c>
      <c r="D62">
        <v>1000</v>
      </c>
      <c r="E62" t="s">
        <v>195</v>
      </c>
      <c r="F62" t="s">
        <v>196</v>
      </c>
      <c r="G62" t="s">
        <v>197</v>
      </c>
      <c r="H62" t="s">
        <v>214</v>
      </c>
      <c r="I62" t="s">
        <v>215</v>
      </c>
      <c r="J62" s="3">
        <v>44076</v>
      </c>
      <c r="K62" s="3">
        <v>44182</v>
      </c>
      <c r="L62" t="s">
        <v>217</v>
      </c>
      <c r="M62" s="4">
        <f>(38*2)*126.01</f>
        <v>9576.76</v>
      </c>
      <c r="N62" s="4">
        <f>M62</f>
        <v>9576.76</v>
      </c>
      <c r="O62">
        <v>0</v>
      </c>
      <c r="P62" t="s">
        <v>215</v>
      </c>
      <c r="Q62" s="3">
        <v>43843</v>
      </c>
      <c r="R62" t="s">
        <v>218</v>
      </c>
      <c r="S62">
        <v>2019</v>
      </c>
      <c r="T62" s="3">
        <v>43843</v>
      </c>
    </row>
    <row r="63" spans="1:20" x14ac:dyDescent="0.25">
      <c r="A63" s="2">
        <v>2020</v>
      </c>
      <c r="B63" s="2" t="s">
        <v>219</v>
      </c>
      <c r="C63" t="s">
        <v>58</v>
      </c>
      <c r="D63">
        <v>1000</v>
      </c>
      <c r="E63" t="s">
        <v>198</v>
      </c>
      <c r="F63" t="s">
        <v>74</v>
      </c>
      <c r="G63" t="s">
        <v>199</v>
      </c>
      <c r="H63" t="s">
        <v>214</v>
      </c>
      <c r="I63" t="s">
        <v>215</v>
      </c>
      <c r="J63" s="3">
        <v>44076</v>
      </c>
      <c r="K63" s="3">
        <v>44182</v>
      </c>
      <c r="L63" t="s">
        <v>217</v>
      </c>
      <c r="M63" s="4">
        <f>(22*2)*126.01</f>
        <v>5544.4400000000005</v>
      </c>
      <c r="N63" s="4">
        <f>M63</f>
        <v>5544.4400000000005</v>
      </c>
      <c r="O63">
        <v>0</v>
      </c>
      <c r="P63" t="s">
        <v>215</v>
      </c>
      <c r="Q63" s="3">
        <v>43843</v>
      </c>
      <c r="R63" t="s">
        <v>218</v>
      </c>
      <c r="S63">
        <v>2019</v>
      </c>
      <c r="T63" s="3">
        <v>43843</v>
      </c>
    </row>
    <row r="64" spans="1:20" x14ac:dyDescent="0.25">
      <c r="A64" s="2">
        <v>2020</v>
      </c>
      <c r="B64" s="2" t="s">
        <v>219</v>
      </c>
      <c r="C64" t="s">
        <v>58</v>
      </c>
      <c r="D64">
        <v>1000</v>
      </c>
      <c r="E64" t="s">
        <v>231</v>
      </c>
      <c r="F64" t="s">
        <v>232</v>
      </c>
      <c r="G64" t="s">
        <v>233</v>
      </c>
      <c r="H64" t="s">
        <v>214</v>
      </c>
      <c r="I64" t="s">
        <v>215</v>
      </c>
      <c r="J64" s="3">
        <v>44076</v>
      </c>
      <c r="K64" s="3">
        <v>44182</v>
      </c>
      <c r="L64" t="s">
        <v>217</v>
      </c>
      <c r="M64" s="4">
        <f>(57*2)*126.01</f>
        <v>14365.140000000001</v>
      </c>
      <c r="N64" s="4">
        <f>M64</f>
        <v>14365.140000000001</v>
      </c>
      <c r="O64">
        <v>0</v>
      </c>
      <c r="P64" t="s">
        <v>215</v>
      </c>
      <c r="Q64" s="3">
        <v>43843</v>
      </c>
      <c r="R64" t="s">
        <v>218</v>
      </c>
      <c r="S64">
        <v>2019</v>
      </c>
      <c r="T64" s="3">
        <v>43843</v>
      </c>
    </row>
    <row r="65" spans="1:20" x14ac:dyDescent="0.25">
      <c r="A65" s="2">
        <v>2020</v>
      </c>
      <c r="B65" s="2" t="s">
        <v>219</v>
      </c>
      <c r="C65" t="s">
        <v>58</v>
      </c>
      <c r="D65">
        <v>1000</v>
      </c>
      <c r="E65" t="s">
        <v>234</v>
      </c>
      <c r="F65" t="s">
        <v>220</v>
      </c>
      <c r="G65" t="s">
        <v>235</v>
      </c>
      <c r="H65" t="s">
        <v>214</v>
      </c>
      <c r="I65" t="s">
        <v>215</v>
      </c>
      <c r="J65" s="3">
        <v>44076</v>
      </c>
      <c r="K65" s="3">
        <v>44182</v>
      </c>
      <c r="L65" t="s">
        <v>217</v>
      </c>
      <c r="M65" s="4">
        <f>(68*2)*126.01</f>
        <v>17137.36</v>
      </c>
      <c r="N65" s="4">
        <f>M65</f>
        <v>17137.36</v>
      </c>
      <c r="O65">
        <v>0</v>
      </c>
      <c r="P65" t="s">
        <v>216</v>
      </c>
      <c r="Q65" s="3">
        <v>43843</v>
      </c>
      <c r="R65" t="s">
        <v>218</v>
      </c>
      <c r="S65">
        <v>2019</v>
      </c>
      <c r="T65" s="3">
        <v>43843</v>
      </c>
    </row>
    <row r="66" spans="1:20" x14ac:dyDescent="0.25">
      <c r="A66" s="2">
        <v>2020</v>
      </c>
      <c r="B66" s="2" t="s">
        <v>219</v>
      </c>
      <c r="C66" t="s">
        <v>58</v>
      </c>
      <c r="D66">
        <v>1000</v>
      </c>
      <c r="E66" t="s">
        <v>200</v>
      </c>
      <c r="F66" t="s">
        <v>201</v>
      </c>
      <c r="G66" t="s">
        <v>89</v>
      </c>
      <c r="H66" t="s">
        <v>214</v>
      </c>
      <c r="I66" t="s">
        <v>215</v>
      </c>
      <c r="J66" s="3">
        <v>44076</v>
      </c>
      <c r="K66" s="3">
        <v>44182</v>
      </c>
      <c r="L66" t="s">
        <v>217</v>
      </c>
      <c r="M66" s="4">
        <f>(38*2)*126.01</f>
        <v>9576.76</v>
      </c>
      <c r="N66" s="4">
        <f>M66</f>
        <v>9576.76</v>
      </c>
      <c r="O66">
        <v>0</v>
      </c>
      <c r="P66" t="s">
        <v>215</v>
      </c>
      <c r="Q66" s="3">
        <v>43843</v>
      </c>
      <c r="R66" t="s">
        <v>218</v>
      </c>
      <c r="S66">
        <v>2019</v>
      </c>
      <c r="T66" s="3">
        <v>43843</v>
      </c>
    </row>
    <row r="67" spans="1:20" x14ac:dyDescent="0.25">
      <c r="A67" s="2">
        <v>2020</v>
      </c>
      <c r="B67" s="2" t="s">
        <v>219</v>
      </c>
      <c r="C67" t="s">
        <v>58</v>
      </c>
      <c r="D67">
        <v>1000</v>
      </c>
      <c r="E67" t="s">
        <v>202</v>
      </c>
      <c r="F67" t="s">
        <v>203</v>
      </c>
      <c r="G67" t="s">
        <v>204</v>
      </c>
      <c r="H67" t="s">
        <v>214</v>
      </c>
      <c r="I67" t="s">
        <v>215</v>
      </c>
      <c r="J67" s="3">
        <v>44076</v>
      </c>
      <c r="K67" s="3">
        <v>44182</v>
      </c>
      <c r="L67" t="s">
        <v>217</v>
      </c>
      <c r="M67" s="4">
        <f>(34*2)*126.01</f>
        <v>8568.68</v>
      </c>
      <c r="N67" s="4">
        <f>M67</f>
        <v>8568.68</v>
      </c>
      <c r="O67">
        <v>0</v>
      </c>
      <c r="P67" t="s">
        <v>215</v>
      </c>
      <c r="Q67" s="3">
        <v>43843</v>
      </c>
      <c r="R67" t="s">
        <v>218</v>
      </c>
      <c r="S67">
        <v>2019</v>
      </c>
      <c r="T67" s="3">
        <v>43843</v>
      </c>
    </row>
    <row r="68" spans="1:20" x14ac:dyDescent="0.25">
      <c r="A68" s="2">
        <v>2020</v>
      </c>
      <c r="B68" s="2" t="s">
        <v>219</v>
      </c>
      <c r="C68" t="s">
        <v>58</v>
      </c>
      <c r="D68">
        <v>1000</v>
      </c>
      <c r="E68" t="s">
        <v>205</v>
      </c>
      <c r="F68" t="s">
        <v>150</v>
      </c>
      <c r="G68" t="s">
        <v>206</v>
      </c>
      <c r="H68" t="s">
        <v>214</v>
      </c>
      <c r="I68" t="s">
        <v>216</v>
      </c>
      <c r="J68" s="3">
        <v>44076</v>
      </c>
      <c r="K68" s="3">
        <v>44182</v>
      </c>
      <c r="L68" t="s">
        <v>217</v>
      </c>
      <c r="M68" s="4">
        <f>(30*2)*126.01</f>
        <v>7560.6</v>
      </c>
      <c r="N68" s="4">
        <f>M68</f>
        <v>7560.6</v>
      </c>
      <c r="O68">
        <v>0</v>
      </c>
      <c r="P68" t="s">
        <v>215</v>
      </c>
      <c r="Q68" s="3">
        <v>43843</v>
      </c>
      <c r="R68" t="s">
        <v>218</v>
      </c>
      <c r="S68">
        <v>2019</v>
      </c>
      <c r="T68" s="3">
        <v>43843</v>
      </c>
    </row>
    <row r="69" spans="1:20" x14ac:dyDescent="0.25">
      <c r="A69" s="2">
        <v>2020</v>
      </c>
      <c r="B69" s="2" t="s">
        <v>219</v>
      </c>
      <c r="C69" t="s">
        <v>58</v>
      </c>
      <c r="D69">
        <v>1000</v>
      </c>
      <c r="E69" t="s">
        <v>207</v>
      </c>
      <c r="F69" t="s">
        <v>208</v>
      </c>
      <c r="G69" t="s">
        <v>158</v>
      </c>
      <c r="H69" t="s">
        <v>214</v>
      </c>
      <c r="J69" s="3">
        <v>44076</v>
      </c>
      <c r="K69" s="3">
        <v>44182</v>
      </c>
      <c r="L69" t="s">
        <v>217</v>
      </c>
      <c r="M69" s="4">
        <f>(20*2)*126.01</f>
        <v>5040.4000000000005</v>
      </c>
      <c r="N69" s="4">
        <f>M69</f>
        <v>5040.4000000000005</v>
      </c>
      <c r="O69">
        <v>0</v>
      </c>
      <c r="P69" t="s">
        <v>215</v>
      </c>
      <c r="Q69" s="3">
        <v>43843</v>
      </c>
      <c r="R69" t="s">
        <v>218</v>
      </c>
      <c r="S69">
        <v>2019</v>
      </c>
      <c r="T69" s="3">
        <v>43843</v>
      </c>
    </row>
    <row r="70" spans="1:20" x14ac:dyDescent="0.25">
      <c r="A70" s="2">
        <v>2020</v>
      </c>
      <c r="B70" s="2" t="s">
        <v>219</v>
      </c>
      <c r="C70" t="s">
        <v>58</v>
      </c>
      <c r="D70">
        <v>1000</v>
      </c>
      <c r="E70" t="s">
        <v>209</v>
      </c>
      <c r="F70" t="s">
        <v>210</v>
      </c>
      <c r="G70" t="s">
        <v>211</v>
      </c>
      <c r="H70" t="s">
        <v>214</v>
      </c>
      <c r="I70" t="s">
        <v>216</v>
      </c>
      <c r="J70" s="3">
        <v>44076</v>
      </c>
      <c r="K70" s="3">
        <v>44182</v>
      </c>
      <c r="L70" t="s">
        <v>217</v>
      </c>
      <c r="M70" s="4">
        <f>(64*2)*126.01</f>
        <v>16129.28</v>
      </c>
      <c r="N70" s="4">
        <f>M70</f>
        <v>16129.28</v>
      </c>
      <c r="O70">
        <v>0</v>
      </c>
      <c r="P70" t="s">
        <v>215</v>
      </c>
      <c r="Q70" s="3">
        <v>43843</v>
      </c>
      <c r="R70" t="s">
        <v>218</v>
      </c>
      <c r="S70">
        <v>2019</v>
      </c>
      <c r="T70" s="3">
        <v>43843</v>
      </c>
    </row>
    <row r="71" spans="1:20" x14ac:dyDescent="0.25">
      <c r="A71" s="2">
        <v>2020</v>
      </c>
      <c r="B71" s="2" t="s">
        <v>219</v>
      </c>
      <c r="C71" t="s">
        <v>58</v>
      </c>
      <c r="D71">
        <v>1000</v>
      </c>
      <c r="E71" t="s">
        <v>212</v>
      </c>
      <c r="F71" t="s">
        <v>61</v>
      </c>
      <c r="G71" t="s">
        <v>213</v>
      </c>
      <c r="H71" t="s">
        <v>214</v>
      </c>
      <c r="I71" t="s">
        <v>215</v>
      </c>
      <c r="J71" s="3">
        <v>44076</v>
      </c>
      <c r="K71" s="3">
        <v>44182</v>
      </c>
      <c r="L71" t="s">
        <v>217</v>
      </c>
      <c r="M71" s="4">
        <f>(38*2)*126.01</f>
        <v>9576.76</v>
      </c>
      <c r="N71" s="4">
        <f>M71</f>
        <v>9576.76</v>
      </c>
      <c r="O71">
        <v>0</v>
      </c>
      <c r="P71" t="s">
        <v>215</v>
      </c>
      <c r="Q71" s="3">
        <v>43843</v>
      </c>
      <c r="R71" t="s">
        <v>218</v>
      </c>
      <c r="S71">
        <v>2019</v>
      </c>
      <c r="T71" s="3">
        <v>43843</v>
      </c>
    </row>
    <row r="72" spans="1:20" x14ac:dyDescent="0.25">
      <c r="A72" s="4">
        <v>2020</v>
      </c>
      <c r="B72" s="4" t="s">
        <v>219</v>
      </c>
      <c r="C72" s="4" t="s">
        <v>58</v>
      </c>
      <c r="D72" s="4">
        <v>1000</v>
      </c>
      <c r="E72" t="s">
        <v>236</v>
      </c>
      <c r="F72" t="s">
        <v>237</v>
      </c>
      <c r="G72" t="s">
        <v>238</v>
      </c>
      <c r="H72" s="4" t="s">
        <v>214</v>
      </c>
      <c r="I72" s="4" t="s">
        <v>215</v>
      </c>
      <c r="J72" s="3">
        <v>44076</v>
      </c>
      <c r="K72" s="3">
        <v>44182</v>
      </c>
      <c r="L72" s="4" t="s">
        <v>217</v>
      </c>
      <c r="M72" s="4">
        <f>(66*2)*126.01</f>
        <v>16633.32</v>
      </c>
      <c r="N72" s="4">
        <f>M72</f>
        <v>16633.32</v>
      </c>
      <c r="O72" s="4">
        <v>0</v>
      </c>
      <c r="P72" s="4" t="s">
        <v>215</v>
      </c>
      <c r="Q72" s="3">
        <v>43843</v>
      </c>
      <c r="R72" s="4" t="s">
        <v>218</v>
      </c>
      <c r="S72" s="4">
        <v>2019</v>
      </c>
      <c r="T72" s="3">
        <v>43843</v>
      </c>
    </row>
    <row r="73" spans="1:20" x14ac:dyDescent="0.25">
      <c r="A73" s="4">
        <v>2020</v>
      </c>
      <c r="B73" s="4" t="s">
        <v>219</v>
      </c>
      <c r="C73" s="4" t="s">
        <v>58</v>
      </c>
      <c r="D73" s="4">
        <v>1000</v>
      </c>
      <c r="E73" t="s">
        <v>239</v>
      </c>
      <c r="F73" t="s">
        <v>162</v>
      </c>
      <c r="G73" t="s">
        <v>240</v>
      </c>
      <c r="H73" s="4" t="s">
        <v>214</v>
      </c>
      <c r="I73" s="4" t="s">
        <v>215</v>
      </c>
      <c r="J73" s="3">
        <v>44076</v>
      </c>
      <c r="K73" s="3">
        <v>44182</v>
      </c>
      <c r="L73" s="4" t="s">
        <v>217</v>
      </c>
      <c r="M73" s="4">
        <f>(24*2)*126.01</f>
        <v>6048.4800000000005</v>
      </c>
      <c r="N73" s="4">
        <f>M73</f>
        <v>6048.4800000000005</v>
      </c>
      <c r="O73" s="4">
        <v>0</v>
      </c>
      <c r="P73" s="4" t="s">
        <v>215</v>
      </c>
      <c r="Q73" s="3">
        <v>43843</v>
      </c>
      <c r="R73" s="4" t="s">
        <v>218</v>
      </c>
      <c r="S73" s="4">
        <v>2019</v>
      </c>
      <c r="T73" s="3">
        <v>43843</v>
      </c>
    </row>
    <row r="74" spans="1:20" x14ac:dyDescent="0.25">
      <c r="A74" s="4">
        <v>2020</v>
      </c>
      <c r="B74" s="4" t="s">
        <v>219</v>
      </c>
      <c r="C74" s="4" t="s">
        <v>58</v>
      </c>
      <c r="D74" s="4">
        <v>1000</v>
      </c>
      <c r="E74" t="s">
        <v>241</v>
      </c>
      <c r="F74" t="s">
        <v>242</v>
      </c>
      <c r="G74" t="s">
        <v>243</v>
      </c>
      <c r="H74" s="4" t="s">
        <v>214</v>
      </c>
      <c r="I74" s="4" t="s">
        <v>215</v>
      </c>
      <c r="J74" s="3">
        <v>44076</v>
      </c>
      <c r="K74" s="3">
        <v>44182</v>
      </c>
      <c r="L74" s="4" t="s">
        <v>217</v>
      </c>
      <c r="M74" s="4">
        <f>(10*2)*126.01</f>
        <v>2520.2000000000003</v>
      </c>
      <c r="N74" s="4">
        <f>M74</f>
        <v>2520.2000000000003</v>
      </c>
      <c r="O74" s="4">
        <v>0</v>
      </c>
      <c r="P74" s="4" t="s">
        <v>215</v>
      </c>
      <c r="Q74" s="3">
        <v>43843</v>
      </c>
      <c r="R74" s="4" t="s">
        <v>218</v>
      </c>
      <c r="S74" s="4">
        <v>2019</v>
      </c>
      <c r="T74" s="3">
        <v>43843</v>
      </c>
    </row>
    <row r="75" spans="1:20" x14ac:dyDescent="0.25">
      <c r="A75" s="4">
        <v>2020</v>
      </c>
      <c r="B75" s="4" t="s">
        <v>219</v>
      </c>
      <c r="C75" s="4" t="s">
        <v>58</v>
      </c>
      <c r="D75" s="4">
        <v>1000</v>
      </c>
      <c r="E75" t="s">
        <v>244</v>
      </c>
      <c r="F75" t="s">
        <v>245</v>
      </c>
      <c r="G75" t="s">
        <v>246</v>
      </c>
      <c r="H75" s="4" t="s">
        <v>214</v>
      </c>
      <c r="I75" s="4" t="s">
        <v>215</v>
      </c>
      <c r="J75" s="3">
        <v>44076</v>
      </c>
      <c r="K75" s="3">
        <v>44182</v>
      </c>
      <c r="L75" s="4" t="s">
        <v>217</v>
      </c>
      <c r="M75" s="4">
        <f>(68*2)*126.01</f>
        <v>17137.36</v>
      </c>
      <c r="N75" s="4">
        <f>M75</f>
        <v>17137.36</v>
      </c>
      <c r="O75" s="4">
        <v>0</v>
      </c>
      <c r="P75" s="4" t="s">
        <v>215</v>
      </c>
      <c r="Q75" s="3">
        <v>43843</v>
      </c>
      <c r="R75" s="4" t="s">
        <v>218</v>
      </c>
      <c r="S75" s="4">
        <v>2019</v>
      </c>
      <c r="T75" s="3">
        <v>43843</v>
      </c>
    </row>
    <row r="76" spans="1:20" x14ac:dyDescent="0.25">
      <c r="A76" s="4">
        <v>2020</v>
      </c>
      <c r="B76" s="4" t="s">
        <v>219</v>
      </c>
      <c r="C76" s="4" t="s">
        <v>58</v>
      </c>
      <c r="D76" s="4">
        <v>1000</v>
      </c>
      <c r="E76" t="s">
        <v>247</v>
      </c>
      <c r="F76" t="s">
        <v>248</v>
      </c>
      <c r="G76" t="s">
        <v>249</v>
      </c>
      <c r="H76" s="4" t="s">
        <v>214</v>
      </c>
      <c r="I76" s="4" t="s">
        <v>215</v>
      </c>
      <c r="J76" s="3">
        <v>44076</v>
      </c>
      <c r="K76" s="3">
        <v>44182</v>
      </c>
      <c r="L76" s="4" t="s">
        <v>217</v>
      </c>
      <c r="M76" s="4">
        <f>(70*2)*126.01</f>
        <v>17641.400000000001</v>
      </c>
      <c r="N76" s="4">
        <f>M76</f>
        <v>17641.400000000001</v>
      </c>
      <c r="O76" s="4">
        <v>0</v>
      </c>
      <c r="P76" s="4" t="s">
        <v>215</v>
      </c>
      <c r="Q76" s="3">
        <v>43843</v>
      </c>
      <c r="R76" s="4" t="s">
        <v>218</v>
      </c>
      <c r="S76" s="4">
        <v>2019</v>
      </c>
      <c r="T76" s="3">
        <v>43843</v>
      </c>
    </row>
    <row r="77" spans="1:20" x14ac:dyDescent="0.25">
      <c r="A77" s="4">
        <v>2020</v>
      </c>
      <c r="B77" s="4" t="s">
        <v>219</v>
      </c>
      <c r="C77" s="4" t="s">
        <v>58</v>
      </c>
      <c r="D77" s="4">
        <v>1000</v>
      </c>
      <c r="E77" t="s">
        <v>82</v>
      </c>
      <c r="F77" t="s">
        <v>150</v>
      </c>
      <c r="G77" t="s">
        <v>250</v>
      </c>
      <c r="H77" s="4" t="s">
        <v>214</v>
      </c>
      <c r="I77" s="4" t="s">
        <v>215</v>
      </c>
      <c r="J77" s="3">
        <v>44076</v>
      </c>
      <c r="K77" s="3">
        <v>44182</v>
      </c>
      <c r="L77" s="4" t="s">
        <v>217</v>
      </c>
      <c r="M77" s="4">
        <f>(4*2)*126.01</f>
        <v>1008.08</v>
      </c>
      <c r="N77" s="4">
        <f>M77</f>
        <v>1008.08</v>
      </c>
      <c r="O77" s="4">
        <v>0</v>
      </c>
      <c r="P77" s="4" t="s">
        <v>215</v>
      </c>
      <c r="Q77" s="3">
        <v>43843</v>
      </c>
      <c r="R77" s="4" t="s">
        <v>218</v>
      </c>
      <c r="S77" s="4">
        <v>2019</v>
      </c>
      <c r="T77" s="3">
        <v>43843</v>
      </c>
    </row>
    <row r="78" spans="1:20" x14ac:dyDescent="0.25">
      <c r="A78" s="4">
        <v>2020</v>
      </c>
      <c r="B78" s="4" t="s">
        <v>219</v>
      </c>
      <c r="C78" s="4" t="s">
        <v>58</v>
      </c>
      <c r="D78" s="4">
        <v>1000</v>
      </c>
      <c r="E78" t="s">
        <v>203</v>
      </c>
      <c r="F78" t="s">
        <v>251</v>
      </c>
      <c r="G78" t="s">
        <v>252</v>
      </c>
      <c r="H78" s="4" t="s">
        <v>214</v>
      </c>
      <c r="I78" s="4" t="s">
        <v>215</v>
      </c>
      <c r="J78" s="3">
        <v>44076</v>
      </c>
      <c r="K78" s="3">
        <v>44182</v>
      </c>
      <c r="L78" s="4" t="s">
        <v>217</v>
      </c>
      <c r="M78" s="4">
        <f>(63*2)*126.01</f>
        <v>15877.26</v>
      </c>
      <c r="N78" s="4">
        <f>M78</f>
        <v>15877.26</v>
      </c>
      <c r="O78" s="4">
        <v>0</v>
      </c>
      <c r="P78" s="4" t="s">
        <v>215</v>
      </c>
      <c r="Q78" s="3">
        <v>43843</v>
      </c>
      <c r="R78" s="4" t="s">
        <v>218</v>
      </c>
      <c r="S78" s="4">
        <v>2019</v>
      </c>
      <c r="T78" s="3">
        <v>43843</v>
      </c>
    </row>
    <row r="79" spans="1:20" x14ac:dyDescent="0.25">
      <c r="A79" s="4">
        <v>2020</v>
      </c>
      <c r="B79" s="4" t="s">
        <v>219</v>
      </c>
      <c r="C79" s="4" t="s">
        <v>58</v>
      </c>
      <c r="D79" s="4">
        <v>1000</v>
      </c>
      <c r="E79" t="s">
        <v>186</v>
      </c>
      <c r="F79" t="s">
        <v>62</v>
      </c>
      <c r="G79" t="s">
        <v>253</v>
      </c>
      <c r="H79" s="4" t="s">
        <v>214</v>
      </c>
      <c r="I79" s="4" t="s">
        <v>215</v>
      </c>
      <c r="J79" s="3">
        <v>44076</v>
      </c>
      <c r="K79" s="3">
        <v>44182</v>
      </c>
      <c r="L79" s="4" t="s">
        <v>217</v>
      </c>
      <c r="M79" s="4">
        <f>(52*2)*126.01</f>
        <v>13105.04</v>
      </c>
      <c r="N79" s="4">
        <f>M79</f>
        <v>13105.04</v>
      </c>
      <c r="O79" s="4">
        <v>0</v>
      </c>
      <c r="P79" s="4" t="s">
        <v>215</v>
      </c>
      <c r="Q79" s="3">
        <v>43843</v>
      </c>
      <c r="R79" s="4" t="s">
        <v>218</v>
      </c>
      <c r="S79" s="4">
        <v>2019</v>
      </c>
      <c r="T79" s="3">
        <v>43843</v>
      </c>
    </row>
    <row r="80" spans="1:20" x14ac:dyDescent="0.25">
      <c r="A80" s="4">
        <v>2020</v>
      </c>
      <c r="B80" s="4" t="s">
        <v>219</v>
      </c>
      <c r="C80" s="4" t="s">
        <v>58</v>
      </c>
      <c r="D80" s="4">
        <v>1000</v>
      </c>
      <c r="E80" t="s">
        <v>254</v>
      </c>
      <c r="F80" t="s">
        <v>62</v>
      </c>
      <c r="G80" t="s">
        <v>255</v>
      </c>
      <c r="H80" s="4" t="s">
        <v>214</v>
      </c>
      <c r="I80" s="4" t="s">
        <v>215</v>
      </c>
      <c r="J80" s="3">
        <v>44076</v>
      </c>
      <c r="K80" s="3">
        <v>44182</v>
      </c>
      <c r="L80" s="4" t="s">
        <v>217</v>
      </c>
      <c r="M80" s="4">
        <f>(63*2)*126.01</f>
        <v>15877.26</v>
      </c>
      <c r="N80" s="4">
        <f>M80</f>
        <v>15877.26</v>
      </c>
      <c r="O80" s="4">
        <v>0</v>
      </c>
      <c r="P80" s="4" t="s">
        <v>215</v>
      </c>
      <c r="Q80" s="3">
        <v>43843</v>
      </c>
      <c r="R80" s="4" t="s">
        <v>218</v>
      </c>
      <c r="S80" s="4">
        <v>2019</v>
      </c>
      <c r="T80" s="3">
        <v>43843</v>
      </c>
    </row>
    <row r="81" spans="1:20" x14ac:dyDescent="0.25">
      <c r="A81" s="4">
        <v>2020</v>
      </c>
      <c r="B81" s="4" t="s">
        <v>219</v>
      </c>
      <c r="C81" s="4" t="s">
        <v>58</v>
      </c>
      <c r="D81" s="4">
        <v>1000</v>
      </c>
      <c r="E81" t="s">
        <v>62</v>
      </c>
      <c r="F81" t="s">
        <v>256</v>
      </c>
      <c r="G81" t="s">
        <v>257</v>
      </c>
      <c r="H81" s="4" t="s">
        <v>214</v>
      </c>
      <c r="I81" s="4" t="s">
        <v>215</v>
      </c>
      <c r="J81" s="3">
        <v>44076</v>
      </c>
      <c r="K81" s="3">
        <v>44182</v>
      </c>
      <c r="L81" s="4" t="s">
        <v>217</v>
      </c>
      <c r="M81" s="4">
        <f>(30*2)*126.01</f>
        <v>7560.6</v>
      </c>
      <c r="N81" s="4">
        <f>M81</f>
        <v>7560.6</v>
      </c>
      <c r="O81" s="4">
        <v>0</v>
      </c>
      <c r="P81" s="4" t="s">
        <v>215</v>
      </c>
      <c r="Q81" s="3">
        <v>43843</v>
      </c>
      <c r="R81" s="4" t="s">
        <v>218</v>
      </c>
      <c r="S81" s="4">
        <v>2019</v>
      </c>
      <c r="T81" s="3">
        <v>43843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2019-10-08T18:00:01Z</dcterms:created>
  <dcterms:modified xsi:type="dcterms:W3CDTF">2020-02-24T19:27:35Z</dcterms:modified>
</cp:coreProperties>
</file>