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16140" windowHeight="8895"/>
  </bookViews>
  <sheets>
    <sheet name="viaticos 2012 (3)" sheetId="1" r:id="rId1"/>
  </sheets>
  <definedNames>
    <definedName name="_xlnm.Print_Area" localSheetId="0">'viaticos 2012 (3)'!$A$1:$G$14</definedName>
  </definedNames>
  <calcPr calcId="125725"/>
</workbook>
</file>

<file path=xl/calcChain.xml><?xml version="1.0" encoding="utf-8"?>
<calcChain xmlns="http://schemas.openxmlformats.org/spreadsheetml/2006/main">
  <c r="Q16" i="1"/>
  <c r="P16"/>
  <c r="O16"/>
  <c r="J16"/>
  <c r="I16"/>
  <c r="G16"/>
  <c r="G15"/>
  <c r="S14"/>
  <c r="K14"/>
  <c r="M14" s="1"/>
  <c r="R14" s="1"/>
  <c r="G14"/>
  <c r="K13"/>
  <c r="M13" s="1"/>
  <c r="R13" s="1"/>
  <c r="G13"/>
  <c r="S12"/>
  <c r="N12"/>
  <c r="L12"/>
  <c r="K12"/>
  <c r="M12" s="1"/>
  <c r="R12" s="1"/>
  <c r="G12"/>
  <c r="S11"/>
  <c r="K11"/>
  <c r="M11" s="1"/>
  <c r="R11" s="1"/>
  <c r="G11"/>
  <c r="S10"/>
  <c r="N10"/>
  <c r="K10"/>
  <c r="M10" s="1"/>
  <c r="R10" s="1"/>
  <c r="G10"/>
  <c r="S9"/>
  <c r="L9"/>
  <c r="K9"/>
  <c r="K16" s="1"/>
  <c r="G9"/>
  <c r="S8"/>
  <c r="R8"/>
  <c r="G8"/>
  <c r="S7"/>
  <c r="N7"/>
  <c r="N16" s="1"/>
  <c r="L7"/>
  <c r="M7" s="1"/>
  <c r="G7"/>
  <c r="R7" l="1"/>
  <c r="L16"/>
  <c r="M9"/>
  <c r="R9" s="1"/>
  <c r="M16" l="1"/>
  <c r="R16"/>
</calcChain>
</file>

<file path=xl/sharedStrings.xml><?xml version="1.0" encoding="utf-8"?>
<sst xmlns="http://schemas.openxmlformats.org/spreadsheetml/2006/main" count="75" uniqueCount="52">
  <si>
    <t>TELEFONIA RURAL DE SONORA</t>
  </si>
  <si>
    <t>PERIODO COMPRENDIDO: MARZO 2012.</t>
  </si>
  <si>
    <t>FECHA DE ACTUALIZACION: ENERO 2013.</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</si>
  <si>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</si>
  <si>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</si>
  <si>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</si>
  <si>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</si>
  <si>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</si>
  <si>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</si>
  <si>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</si>
  <si>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</si>
  <si>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</si>
  <si>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</si>
  <si>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</si>
  <si>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</si>
  <si>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</si>
  <si>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</si>
  <si>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</si>
  <si>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</si>
  <si>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</si>
  <si>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</si>
  <si>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</si>
  <si>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</si>
  <si>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</si>
  <si>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GENARO SOTO CORDOVA</t>
  </si>
  <si>
    <t>DIRECTOR GENERAL</t>
  </si>
  <si>
    <t>RECOPILAR LOS DATOS DE TARIFICACION DE LAS COMPUTADORAS UBICADAS EN LAS RADIOBASES TELEFONICAS UBICADAS EN MAZATAN Y SAHUARIPA. EN LA POBLACION DE GUAYCORA DAR MANTENIMIENTO CORRECTIVO AL EQUIPO ABONADO YA QUE LA OPERADORA REPORTA FALLAS EN LA RECEPCIÓN DE LLAMADAS, CABECERAS MUNICIPALES DE MAZATAN Y SAHUARIPA, POBLACION DE GUAYCORA MUNICIPIO DE BACANORA, COMISION POR LOS DIAS DEL 07 AL 08 DE MARZO DEL 2012.</t>
  </si>
  <si>
    <t>EJIDOS FCO. MARQUEZ Y LA MISA MPIO DE GUAYMAS, SAN IGNACIO RIO MUERTO, SIREBAMPO Y HUATABAMPO</t>
  </si>
  <si>
    <t>PICK-UP FORD 2008</t>
  </si>
  <si>
    <t>REVISION DE CONDICIONES DE LOS SITIOS DONDE SE INSTALARAN TORRES ESTRUCTURALES DE LA RED DE INTERNET INALAMBRICO Y CELEBRAR REUNIONES DE TRABAJO CON AUTORIDADES MUNICIPALES DE SAN IGNACIO RIO MUERTO Y HUATABAMPO PARA ACORDAR SITIOS DONDE SERAN INSTALADOS</t>
  </si>
  <si>
    <t>ING. JOSE ABELARDO SUAREZ PEÑA</t>
  </si>
  <si>
    <t>JEFE DEL DEPTO. TÉCNICO</t>
  </si>
  <si>
    <t>12/01/2012 PD104</t>
  </si>
  <si>
    <t>T.S.U. FRANCISCO ERASMO VALENZUELA TORRES</t>
  </si>
  <si>
    <t>TECNICO DE MANTENIMIENTO DE EQUIPOS</t>
  </si>
  <si>
    <t>20/01/12 PD107</t>
  </si>
  <si>
    <t>SAN IGNACIO RIO MUERTO</t>
  </si>
  <si>
    <t>ACOMPAÑAR AL PERSONAL TECNICO DE LA EMPRESA PROVEEDORA DEL CONTRATO DE INSTALACION DE UNA RED RURAL DE TELECOMUNICACIONES 2011,PARA DEFINIR UBICACIÓN DE LA CASETA Y TORRE DE TELECOMUNICACIONES EN ESPACIO DE TERRENO PROPORCIONADO POR EL MUNICIPIO</t>
  </si>
  <si>
    <t>ING. ILDEBRANDO RUIZ SALCEDO</t>
  </si>
  <si>
    <t>SUPERVISAR INSTALACIONES Y REALIZAR INVENTARIO FISICO DE LOS EQUIPOS DE TELECOMUNICACIONES PERTENECIENTES AL PROYECTO DE LA RED RURAL DE TELECOMUNICACIONES 2011, CERRO DE MAZATAN, URES, MAZATAN, NACORI GRANDE, VILLA PESQUEIRA, CERRO NAHUILA, TECORIPA, SAN JAVIER, ONAVAS, CERRO SAN ANTINO DE LA H. SAN ANTONIO DE LA HUERTA, TONICHI, SOYOPA, CERRO SAN IGNACIO, SAHUARIPA, ARIVECHI, GUISAMOPA, CERRO CARMEN, MOCTEZUMA, CUMPAS, VILLA HIDALGO, HUASABAS, GRANADOS, CERRO PUNTA AGUJA, HUACHINERA, BACERAC, SAN MIGUELITO, CEERO PINALITO, NACORI CHICO, BACADEHUACHI, CERRO PURICA, BACOACHI, FRONTERAS, ESQUEDA, CHINAPA., COMISION POR LOS DIAS DEL 13 AL 21 DE NERO DEL 2012.</t>
  </si>
  <si>
    <t>ARIZPE Y BACOACHI</t>
  </si>
  <si>
    <t>CHEVROLET 2009</t>
  </si>
  <si>
    <t>PARTICIPAR EN REUNION REGIONAL DE EVALUACION DE PROGRAMAS DE DESARROLLO</t>
  </si>
  <si>
    <t>ING. GENARO SOTO CORDOVA</t>
  </si>
  <si>
    <t>DAR MANTENIMIENTO CORRECTIVO AL EQUIPO ABONADO DE TARAHUMARIS, YA QUE EL OPERADOR REPORTA FALLAS EN LA RECEPCION DE LLAMADAS, EN MOVAS REVISAR EL EQUIPO POR ESTAR PRESENTANDO RUIDO EN LA COMUNICACIÓN Y REEMPLAZAR LA BATERIA DEL SISTEMA DE ENERGIA SOLAR,TARAHUMARIS Y MOVAS MUNICIPIO DE ROSARIO TESOPACO, COMISION POR LOS DIAS DEL 21 AL 22 DE MARZO DEL 2012.</t>
  </si>
  <si>
    <t>23/01/2012, P.D. 5</t>
  </si>
  <si>
    <t>NAVOJOA</t>
  </si>
  <si>
    <t>SUPERVISION DE AVANCES DE TRABAJOS PARA INSTALACION DE BIENES Y EQUIPOS DE LA RED RURAL INALAMBRICA PARA PROVEER SERVICIOS DE TECNOLOGÍAS DE LA INFORMACION Y LAS COMUNICACIONES EN LOCALIDADES RURALES DEL ESTADO DE SONORA.</t>
  </si>
  <si>
    <t>EN EL REPETIDOR TELEFONICO DE NAHUILA DAR MANTENIMIENTO CORRECTIVO A UN CANAL QUE TIENE MUCHO RUIDO Y BAJOS SUS NIVELES DE AUDIO, LO QUE NO PERMITE ESTABLECER LA COMUNICACIÓN, SEGÚN REPORTES DE LAS OPERADORAS DEL SERVICIO. EN MESA DE CAMPANERO DARMANTENIMIENTO CORRECTIVO AL REPETIDOR TELEFONICO YA QUE ESAT PRESENTANDO FALLAS GENERALIZADA EN SU FUNCIONAMIENTO,REPETIDORES TELEFONICOS UBICADOS EN LA SIERRA DE NAHUILA, MPIO. DE SAN AJVIER, MESA DE CAMPANERO, MPIO. DE YECORA, COMSION POR LOS DIAS DEL 30 AL 31 DE MARZO DEL 2012.</t>
  </si>
  <si>
    <t>30/01/12 PD108</t>
  </si>
  <si>
    <t>SUPERVISAR LOS TRABAJOS DE INSTALACION ELECTRICA REQUERIDA PARA EL SUMINISTRO DE ENERGIA C.F.E. EN CASETA SE DAN IGNACIO RIO MUERTO, QUE BRINDARA SERVICIO DE INTERNET A LA REGION, DENTRO DEL PROYECTO DE LA RED RURAL DE TELECOMUNICACIONES 2011.</t>
  </si>
  <si>
    <t>EN EL REPETIDOR TELEFONICO DE NAHUILA DAR MANTENIMIENTO CORRECTIVO A UN CANAL QUE TIENE MUCHO RUIDO Y BAJOS SUS NIVELES DE AUDIO, LO QUE NO PERMITE ESTABLECER LA COMUNICACIÓN, SEGÚN REPORTES DE LAS OPERADORAS DEL SERVICIO. EN MESA DE CAMPANERO DARMANTENIMIENTO CORRECTIVO AL REPETIDOR TELEFONICO YA QUE ESAT PRESENTANDO FALLAS GENERALIZADA EN SU FUNCIONAMIENTO,REPETIDORES TELEFONICOS UBICADOS EN LA SIERRA DE NAHUILA, MPIO. DE SAN JAVIER, MESA DE CAMPANERO, MPIO. DE YECORA, COMSION POR LOS DIAS DEL 30 AL 31 DE ENERO DEL 2012.</t>
  </si>
</sst>
</file>

<file path=xl/styles.xml><?xml version="1.0" encoding="utf-8"?>
<styleSheet xmlns="http://schemas.openxmlformats.org/spreadsheetml/2006/main">
  <numFmts count="1">
    <numFmt numFmtId="43" formatCode="_-* #,##0.00_-;\-* #,##0.00_-;_-* &quot;-&quot;??_-;_-@_-"/>
  </numFmts>
  <fonts count="16">
    <font>
      <sz val="11"/>
      <color theme="1"/>
      <name val="Calibri"/>
      <family val="2"/>
      <scheme val="minor"/>
    </font>
    <font>
      <b/>
      <sz val="11"/>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0"/>
      <name val="Calibri"/>
      <family val="2"/>
      <scheme val="minor"/>
    </font>
    <font>
      <b/>
      <sz val="9"/>
      <name val="Calibri"/>
      <family val="2"/>
      <scheme val="minor"/>
    </font>
    <font>
      <sz val="11"/>
      <color indexed="8"/>
      <name val="Calibri"/>
      <family val="2"/>
    </font>
    <font>
      <sz val="11"/>
      <color indexed="8"/>
      <name val="Calibri"/>
      <family val="2"/>
      <scheme val="minor"/>
    </font>
    <font>
      <sz val="9"/>
      <color indexed="8"/>
      <name val="Calibri"/>
      <family val="2"/>
      <scheme val="minor"/>
    </font>
    <font>
      <sz val="9"/>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1" fillId="0" borderId="0" applyFont="0" applyFill="0" applyBorder="0" applyAlignment="0" applyProtection="0"/>
    <xf numFmtId="0" fontId="15" fillId="0" borderId="0"/>
  </cellStyleXfs>
  <cellXfs count="86">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xf numFmtId="0" fontId="6" fillId="0" borderId="0" xfId="0" applyFont="1"/>
    <xf numFmtId="0" fontId="7" fillId="0" borderId="0" xfId="0" applyFont="1"/>
    <xf numFmtId="0" fontId="0" fillId="0" borderId="0" xfId="0" applyFont="1"/>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0" fontId="5" fillId="0" borderId="0" xfId="0" applyFont="1" applyAlignment="1">
      <alignment vertical="top"/>
    </xf>
    <xf numFmtId="0" fontId="8" fillId="0" borderId="0" xfId="0" applyFont="1" applyAlignment="1">
      <alignment vertical="top"/>
    </xf>
    <xf numFmtId="0" fontId="3" fillId="0" borderId="1" xfId="0" applyFont="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Border="1" applyAlignment="1">
      <alignment vertical="top"/>
    </xf>
    <xf numFmtId="0" fontId="5" fillId="0" borderId="0" xfId="0" applyFont="1" applyBorder="1"/>
    <xf numFmtId="0" fontId="7" fillId="0" borderId="0" xfId="0" applyFont="1" applyBorder="1"/>
    <xf numFmtId="0" fontId="7" fillId="0" borderId="1" xfId="0" applyFont="1" applyBorder="1" applyAlignment="1">
      <alignment vertical="top"/>
    </xf>
    <xf numFmtId="0" fontId="5" fillId="0" borderId="1" xfId="0" applyFont="1" applyBorder="1" applyAlignment="1">
      <alignment vertical="top" wrapText="1"/>
    </xf>
    <xf numFmtId="43" fontId="7" fillId="0" borderId="1" xfId="1" applyFont="1" applyBorder="1" applyAlignment="1">
      <alignment vertical="top"/>
    </xf>
    <xf numFmtId="43" fontId="6" fillId="0" borderId="1" xfId="1" applyFont="1" applyBorder="1" applyAlignment="1">
      <alignment vertical="top"/>
    </xf>
    <xf numFmtId="0" fontId="5" fillId="0" borderId="0" xfId="0" applyFont="1" applyBorder="1" applyAlignment="1">
      <alignment horizontal="center" vertical="top"/>
    </xf>
    <xf numFmtId="43" fontId="6" fillId="0" borderId="0" xfId="1" applyFont="1" applyBorder="1" applyAlignment="1">
      <alignment vertical="top"/>
    </xf>
    <xf numFmtId="43" fontId="6" fillId="0" borderId="0" xfId="1" applyFont="1" applyFill="1" applyBorder="1" applyAlignment="1">
      <alignment vertical="top"/>
    </xf>
    <xf numFmtId="43" fontId="12" fillId="0" borderId="0" xfId="1" applyFont="1" applyAlignment="1">
      <alignment vertical="top"/>
    </xf>
    <xf numFmtId="43" fontId="7" fillId="0" borderId="0" xfId="1" applyFont="1" applyAlignment="1">
      <alignment vertical="top"/>
    </xf>
    <xf numFmtId="43" fontId="12" fillId="0" borderId="0" xfId="1" applyFont="1" applyFill="1" applyBorder="1" applyAlignment="1">
      <alignment vertical="top"/>
    </xf>
    <xf numFmtId="43" fontId="12" fillId="2" borderId="0" xfId="1" applyFont="1" applyFill="1" applyAlignment="1">
      <alignment vertical="top"/>
    </xf>
    <xf numFmtId="0" fontId="6" fillId="0" borderId="0" xfId="0" applyFont="1" applyBorder="1" applyAlignment="1">
      <alignment horizontal="center" vertical="top"/>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13" fillId="0" borderId="1" xfId="0" applyFont="1" applyBorder="1" applyAlignment="1">
      <alignment vertical="top" wrapText="1"/>
    </xf>
    <xf numFmtId="0" fontId="5" fillId="0" borderId="2" xfId="0" applyFont="1" applyBorder="1" applyAlignment="1">
      <alignment horizontal="center" vertical="top"/>
    </xf>
    <xf numFmtId="43" fontId="6" fillId="0" borderId="2" xfId="1" applyFont="1" applyBorder="1" applyAlignment="1">
      <alignment vertical="top"/>
    </xf>
    <xf numFmtId="43" fontId="12" fillId="0" borderId="2" xfId="1" applyFont="1" applyBorder="1" applyAlignment="1">
      <alignment vertical="top"/>
    </xf>
    <xf numFmtId="14" fontId="7" fillId="0" borderId="2" xfId="1" applyNumberFormat="1" applyFont="1" applyBorder="1" applyAlignment="1">
      <alignment vertical="top"/>
    </xf>
    <xf numFmtId="0" fontId="6" fillId="0" borderId="2" xfId="0" applyFont="1" applyBorder="1" applyAlignment="1">
      <alignment horizontal="center" vertical="top"/>
    </xf>
    <xf numFmtId="0" fontId="5" fillId="0" borderId="2" xfId="0" applyFont="1" applyBorder="1" applyAlignment="1">
      <alignment horizontal="justify" vertical="top" wrapText="1"/>
    </xf>
    <xf numFmtId="0" fontId="7" fillId="0" borderId="2" xfId="0" applyFont="1" applyBorder="1" applyAlignment="1">
      <alignment horizontal="left" vertical="top" wrapText="1"/>
    </xf>
    <xf numFmtId="0" fontId="7" fillId="0" borderId="2" xfId="0" applyFont="1" applyBorder="1" applyAlignment="1">
      <alignment horizontal="justify" vertical="top" wrapText="1"/>
    </xf>
    <xf numFmtId="0" fontId="5" fillId="0" borderId="3" xfId="0" applyFont="1" applyBorder="1" applyAlignment="1">
      <alignment horizontal="center" vertical="top"/>
    </xf>
    <xf numFmtId="43" fontId="6" fillId="0" borderId="3" xfId="1" applyFont="1" applyBorder="1" applyAlignment="1">
      <alignment vertical="top"/>
    </xf>
    <xf numFmtId="43" fontId="6" fillId="0" borderId="3" xfId="1" applyFont="1" applyFill="1" applyBorder="1" applyAlignment="1">
      <alignment vertical="top"/>
    </xf>
    <xf numFmtId="43" fontId="12" fillId="0" borderId="3" xfId="1" applyFont="1" applyBorder="1" applyAlignment="1">
      <alignment vertical="top"/>
    </xf>
    <xf numFmtId="43" fontId="7" fillId="0" borderId="3" xfId="1" applyFont="1" applyBorder="1" applyAlignment="1">
      <alignment vertical="top"/>
    </xf>
    <xf numFmtId="43" fontId="12" fillId="0" borderId="3" xfId="1" applyFont="1" applyFill="1" applyBorder="1" applyAlignment="1">
      <alignment vertical="top"/>
    </xf>
    <xf numFmtId="0" fontId="6" fillId="0" borderId="3" xfId="0" applyFont="1" applyBorder="1" applyAlignment="1">
      <alignment horizontal="center" vertical="top"/>
    </xf>
    <xf numFmtId="0" fontId="5" fillId="0" borderId="3" xfId="0" applyFont="1" applyBorder="1" applyAlignment="1">
      <alignment vertical="top" wrapText="1"/>
    </xf>
    <xf numFmtId="0" fontId="7" fillId="0" borderId="3" xfId="0" applyFont="1" applyBorder="1" applyAlignment="1">
      <alignment vertical="top" wrapText="1"/>
    </xf>
    <xf numFmtId="0" fontId="5" fillId="0" borderId="4" xfId="0" applyFont="1" applyBorder="1" applyAlignment="1">
      <alignment horizontal="center" vertical="top"/>
    </xf>
    <xf numFmtId="43" fontId="6" fillId="0" borderId="4" xfId="1" applyFont="1" applyBorder="1" applyAlignment="1">
      <alignment vertical="top"/>
    </xf>
    <xf numFmtId="43" fontId="6" fillId="0" borderId="4" xfId="1" applyFont="1" applyFill="1" applyBorder="1" applyAlignment="1">
      <alignment vertical="top"/>
    </xf>
    <xf numFmtId="43" fontId="12" fillId="0" borderId="4" xfId="1" applyFont="1" applyBorder="1" applyAlignment="1">
      <alignment vertical="top"/>
    </xf>
    <xf numFmtId="43" fontId="7" fillId="0" borderId="4" xfId="1" applyFont="1" applyFill="1" applyBorder="1" applyAlignment="1">
      <alignment vertical="top"/>
    </xf>
    <xf numFmtId="43" fontId="12" fillId="2" borderId="4" xfId="1" applyFont="1" applyFill="1" applyBorder="1" applyAlignment="1">
      <alignment vertical="top"/>
    </xf>
    <xf numFmtId="0" fontId="6" fillId="0" borderId="4" xfId="0" applyFont="1" applyBorder="1" applyAlignment="1">
      <alignment horizontal="center" vertical="top"/>
    </xf>
    <xf numFmtId="0" fontId="5"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43" fontId="6" fillId="0" borderId="2" xfId="1" applyFont="1" applyFill="1" applyBorder="1" applyAlignment="1">
      <alignment vertical="top"/>
    </xf>
    <xf numFmtId="43" fontId="7" fillId="0" borderId="2" xfId="1" applyFont="1" applyBorder="1" applyAlignment="1">
      <alignment vertical="top"/>
    </xf>
    <xf numFmtId="43" fontId="12" fillId="0" borderId="2" xfId="1" applyFont="1" applyFill="1" applyBorder="1" applyAlignment="1">
      <alignment vertical="top"/>
    </xf>
    <xf numFmtId="0" fontId="5" fillId="0" borderId="2" xfId="0" applyFont="1" applyBorder="1" applyAlignment="1">
      <alignment horizontal="left" vertical="top" wrapText="1"/>
    </xf>
    <xf numFmtId="0" fontId="7" fillId="0" borderId="2" xfId="0" applyFont="1" applyBorder="1" applyAlignment="1">
      <alignment horizontal="center" vertical="top" wrapText="1"/>
    </xf>
    <xf numFmtId="0" fontId="0" fillId="0" borderId="0" xfId="0" applyFont="1" applyBorder="1"/>
    <xf numFmtId="43" fontId="12" fillId="0" borderId="0" xfId="1" applyFont="1" applyBorder="1" applyAlignment="1">
      <alignment vertical="top"/>
    </xf>
    <xf numFmtId="43" fontId="7" fillId="0" borderId="0" xfId="1"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0" fillId="0" borderId="0" xfId="0" applyFont="1" applyAlignment="1">
      <alignment horizontal="center" vertical="top"/>
    </xf>
    <xf numFmtId="43" fontId="0" fillId="0" borderId="0" xfId="0" applyNumberFormat="1" applyFont="1" applyAlignment="1">
      <alignment vertical="top"/>
    </xf>
    <xf numFmtId="0" fontId="0" fillId="0" borderId="0" xfId="0" applyFont="1" applyAlignment="1">
      <alignment vertical="top"/>
    </xf>
    <xf numFmtId="0" fontId="14" fillId="0" borderId="0" xfId="0"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468344</xdr:colOff>
      <xdr:row>14</xdr:row>
      <xdr:rowOff>0</xdr:rowOff>
    </xdr:from>
    <xdr:ext cx="6917471" cy="718466"/>
    <xdr:sp macro="" textlink="">
      <xdr:nvSpPr>
        <xdr:cNvPr id="2" name="1 Rectángulo"/>
        <xdr:cNvSpPr/>
      </xdr:nvSpPr>
      <xdr:spPr>
        <a:xfrm>
          <a:off x="11830050" y="7029450"/>
          <a:ext cx="6917471" cy="718466"/>
        </a:xfrm>
        <a:prstGeom prst="rect">
          <a:avLst/>
        </a:prstGeom>
        <a:noFill/>
      </xdr:spPr>
      <xdr:txBody>
        <a:bodyPr wrap="square" lIns="91440" tIns="45720" rIns="91440" bIns="45720">
          <a:spAutoFit/>
        </a:bodyPr>
        <a:lstStyle/>
        <a:p>
          <a:pPr algn="ctr"/>
          <a:r>
            <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COMISION</a:t>
          </a:r>
          <a:r>
            <a:rPr lang="es-ES" sz="4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CANCELADA</a:t>
          </a:r>
          <a:endPar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6"/>
  <sheetViews>
    <sheetView tabSelected="1" workbookViewId="0">
      <pane xSplit="1" ySplit="6" topLeftCell="B7" activePane="bottomRight" state="frozen"/>
      <selection pane="topRight" activeCell="D1" sqref="D1"/>
      <selection pane="bottomLeft" activeCell="A5" sqref="A5"/>
      <selection pane="bottomRight" activeCell="A3" sqref="A3:G3"/>
    </sheetView>
  </sheetViews>
  <sheetFormatPr baseColWidth="10" defaultRowHeight="15"/>
  <cols>
    <col min="1" max="2" width="27.85546875" style="84" customWidth="1"/>
    <col min="3" max="3" width="78.28515625" style="84" customWidth="1"/>
    <col min="4" max="4" width="10.7109375" style="84" customWidth="1"/>
    <col min="5" max="5" width="11.7109375" style="84" customWidth="1"/>
    <col min="6" max="6" width="10.42578125" style="84" customWidth="1"/>
    <col min="7" max="7" width="10.5703125" style="84" customWidth="1"/>
    <col min="8" max="8" width="11.42578125" style="82" hidden="1" customWidth="1"/>
    <col min="9" max="14" width="11.42578125" style="84" hidden="1" customWidth="1"/>
    <col min="15" max="15" width="11.5703125" style="84" hidden="1" customWidth="1"/>
    <col min="16" max="18" width="11.42578125" style="84" hidden="1" customWidth="1"/>
    <col min="19" max="19" width="6" style="84" hidden="1" customWidth="1"/>
    <col min="20" max="20" width="17.5703125" style="85" hidden="1" customWidth="1"/>
    <col min="21" max="21" width="0" style="9" hidden="1" customWidth="1"/>
    <col min="22" max="22" width="87.85546875" style="9" hidden="1" customWidth="1"/>
    <col min="23" max="24" width="0" style="9" hidden="1" customWidth="1"/>
    <col min="25" max="16384" width="11.42578125" style="9"/>
  </cols>
  <sheetData>
    <row r="1" spans="1:23" ht="18.75">
      <c r="A1" s="1" t="s">
        <v>0</v>
      </c>
      <c r="B1" s="1"/>
      <c r="C1" s="1"/>
      <c r="D1" s="1"/>
      <c r="E1" s="1"/>
      <c r="F1" s="1"/>
      <c r="G1" s="1"/>
      <c r="H1" s="2"/>
      <c r="I1" s="3"/>
      <c r="J1" s="3"/>
      <c r="K1" s="3"/>
      <c r="L1" s="3"/>
      <c r="M1" s="3"/>
      <c r="N1" s="3"/>
      <c r="O1" s="4"/>
      <c r="P1" s="3"/>
      <c r="Q1" s="3"/>
      <c r="R1" s="5"/>
      <c r="S1" s="2"/>
      <c r="T1" s="6"/>
      <c r="U1" s="7"/>
      <c r="V1" s="8"/>
    </row>
    <row r="2" spans="1:23" ht="18.75">
      <c r="A2" s="1" t="s">
        <v>1</v>
      </c>
      <c r="B2" s="1"/>
      <c r="C2" s="1"/>
      <c r="D2" s="1"/>
      <c r="E2" s="1"/>
      <c r="F2" s="1"/>
      <c r="G2" s="1"/>
      <c r="H2" s="2"/>
      <c r="I2" s="3"/>
      <c r="J2" s="3"/>
      <c r="K2" s="3"/>
      <c r="L2" s="3"/>
      <c r="M2" s="3"/>
      <c r="N2" s="3"/>
      <c r="O2" s="4"/>
      <c r="P2" s="3"/>
      <c r="Q2" s="3"/>
      <c r="R2" s="5"/>
      <c r="S2" s="2"/>
      <c r="T2" s="6"/>
      <c r="U2" s="7"/>
      <c r="V2" s="8"/>
    </row>
    <row r="3" spans="1:23" ht="18.75">
      <c r="A3" s="1" t="s">
        <v>2</v>
      </c>
      <c r="B3" s="1"/>
      <c r="C3" s="1"/>
      <c r="D3" s="1"/>
      <c r="E3" s="1"/>
      <c r="F3" s="1"/>
      <c r="G3" s="1"/>
      <c r="H3" s="2"/>
      <c r="I3" s="3"/>
      <c r="J3" s="3"/>
      <c r="K3" s="3"/>
      <c r="L3" s="3"/>
      <c r="M3" s="3"/>
      <c r="N3" s="3"/>
      <c r="O3" s="4"/>
      <c r="P3" s="3"/>
      <c r="Q3" s="3"/>
      <c r="R3" s="5"/>
      <c r="S3" s="2"/>
      <c r="T3" s="6"/>
      <c r="U3" s="7"/>
      <c r="V3" s="8"/>
    </row>
    <row r="4" spans="1:23">
      <c r="A4" s="10"/>
      <c r="B4" s="10"/>
      <c r="C4" s="10"/>
      <c r="D4" s="10"/>
      <c r="E4" s="10"/>
      <c r="F4" s="10"/>
      <c r="G4" s="10"/>
      <c r="H4" s="11"/>
      <c r="I4" s="12"/>
      <c r="J4" s="12"/>
      <c r="K4" s="12"/>
      <c r="L4" s="12"/>
      <c r="M4" s="12"/>
      <c r="N4" s="12"/>
      <c r="O4" s="10"/>
      <c r="P4" s="12"/>
      <c r="Q4" s="13"/>
      <c r="R4" s="14"/>
      <c r="S4" s="11"/>
      <c r="T4" s="6"/>
      <c r="U4" s="7"/>
      <c r="V4" s="8"/>
    </row>
    <row r="5" spans="1:23" ht="33.75">
      <c r="A5" s="15" t="s">
        <v>3</v>
      </c>
      <c r="B5" s="15" t="s">
        <v>4</v>
      </c>
      <c r="C5" s="15" t="s">
        <v>5</v>
      </c>
      <c r="D5" s="15" t="s">
        <v>6</v>
      </c>
      <c r="E5" s="15" t="s">
        <v>7</v>
      </c>
      <c r="F5" s="15" t="s">
        <v>8</v>
      </c>
      <c r="G5" s="15" t="s">
        <v>9</v>
      </c>
      <c r="H5" s="16" t="s">
        <v>10</v>
      </c>
      <c r="I5" s="16" t="s">
        <v>8</v>
      </c>
      <c r="J5" s="16" t="s">
        <v>7</v>
      </c>
      <c r="K5" s="16" t="s">
        <v>11</v>
      </c>
      <c r="L5" s="17" t="s">
        <v>12</v>
      </c>
      <c r="M5" s="16" t="s">
        <v>13</v>
      </c>
      <c r="N5" s="17" t="s">
        <v>14</v>
      </c>
      <c r="O5" s="17" t="s">
        <v>15</v>
      </c>
      <c r="P5" s="18" t="s">
        <v>16</v>
      </c>
      <c r="Q5" s="19" t="s">
        <v>17</v>
      </c>
      <c r="R5" s="18" t="s">
        <v>18</v>
      </c>
      <c r="S5" s="18" t="s">
        <v>19</v>
      </c>
      <c r="T5" s="20" t="s">
        <v>20</v>
      </c>
      <c r="U5" s="21" t="s">
        <v>21</v>
      </c>
      <c r="V5" s="22" t="s">
        <v>22</v>
      </c>
      <c r="W5" s="23" t="s">
        <v>23</v>
      </c>
    </row>
    <row r="6" spans="1:23" ht="8.25" customHeight="1">
      <c r="A6" s="24"/>
      <c r="B6" s="24"/>
      <c r="C6" s="24"/>
      <c r="D6" s="24"/>
      <c r="E6" s="24"/>
      <c r="F6" s="24"/>
      <c r="G6" s="24"/>
      <c r="H6" s="11"/>
      <c r="I6" s="12"/>
      <c r="J6" s="12"/>
      <c r="K6" s="12"/>
      <c r="L6" s="12"/>
      <c r="M6" s="12"/>
      <c r="N6" s="12"/>
      <c r="O6" s="10"/>
      <c r="P6" s="12"/>
      <c r="Q6" s="13"/>
      <c r="R6" s="14"/>
      <c r="S6" s="11"/>
      <c r="T6" s="25"/>
      <c r="U6" s="26"/>
      <c r="V6" s="26"/>
    </row>
    <row r="7" spans="1:23" ht="78.75" customHeight="1">
      <c r="A7" s="27" t="s">
        <v>24</v>
      </c>
      <c r="B7" s="27" t="s">
        <v>25</v>
      </c>
      <c r="C7" s="28" t="s">
        <v>26</v>
      </c>
      <c r="D7" s="29">
        <v>1500</v>
      </c>
      <c r="E7" s="30">
        <v>1500</v>
      </c>
      <c r="F7" s="30">
        <v>400</v>
      </c>
      <c r="G7" s="27">
        <f t="shared" ref="G7:G16" si="0">SUM(E7:F7)</f>
        <v>1900</v>
      </c>
      <c r="H7" s="31">
        <v>1747</v>
      </c>
      <c r="I7" s="32">
        <v>300</v>
      </c>
      <c r="J7" s="32">
        <v>1000</v>
      </c>
      <c r="K7" s="33">
        <v>1300</v>
      </c>
      <c r="L7" s="34">
        <f>2586+328</f>
        <v>2914</v>
      </c>
      <c r="M7" s="32">
        <f t="shared" ref="M7:M14" si="1">SUM(K7:L7)</f>
        <v>4214</v>
      </c>
      <c r="N7" s="34">
        <f>1000+300+63+63+63+63+63+63+27+63+350+400+840.01+350+600.04</f>
        <v>4308.05</v>
      </c>
      <c r="O7" s="35"/>
      <c r="P7" s="36">
        <v>0</v>
      </c>
      <c r="Q7" s="34">
        <v>0</v>
      </c>
      <c r="R7" s="37">
        <f>M7-N7-P7-Q7</f>
        <v>-94.050000000000182</v>
      </c>
      <c r="S7" s="38" t="e">
        <f>#REF!</f>
        <v>#REF!</v>
      </c>
      <c r="T7" s="39" t="s">
        <v>27</v>
      </c>
      <c r="U7" s="40" t="s">
        <v>28</v>
      </c>
      <c r="V7" s="41" t="s">
        <v>29</v>
      </c>
    </row>
    <row r="8" spans="1:23" ht="64.5" customHeight="1">
      <c r="A8" s="27" t="s">
        <v>30</v>
      </c>
      <c r="B8" s="27" t="s">
        <v>31</v>
      </c>
      <c r="C8" s="42" t="s">
        <v>26</v>
      </c>
      <c r="D8" s="29">
        <v>750</v>
      </c>
      <c r="E8" s="30">
        <v>750</v>
      </c>
      <c r="F8" s="30">
        <v>300</v>
      </c>
      <c r="G8" s="27">
        <f t="shared" si="0"/>
        <v>1050</v>
      </c>
      <c r="H8" s="43">
        <v>1748</v>
      </c>
      <c r="I8" s="44">
        <v>220</v>
      </c>
      <c r="J8" s="44">
        <v>500</v>
      </c>
      <c r="K8" s="44">
        <v>720</v>
      </c>
      <c r="L8" s="45"/>
      <c r="M8" s="44">
        <v>720</v>
      </c>
      <c r="N8" s="45">
        <v>720</v>
      </c>
      <c r="O8" s="46" t="s">
        <v>32</v>
      </c>
      <c r="P8" s="45">
        <v>0</v>
      </c>
      <c r="Q8" s="45">
        <v>0</v>
      </c>
      <c r="R8" s="45">
        <f t="shared" ref="R8:R14" si="2">M8-N8-P8-Q8</f>
        <v>0</v>
      </c>
      <c r="S8" s="47" t="e">
        <f>#REF!</f>
        <v>#REF!</v>
      </c>
      <c r="T8" s="48"/>
      <c r="U8" s="49"/>
      <c r="V8" s="50"/>
    </row>
    <row r="9" spans="1:23" ht="55.5" customHeight="1">
      <c r="A9" s="27" t="s">
        <v>33</v>
      </c>
      <c r="B9" s="27" t="s">
        <v>34</v>
      </c>
      <c r="C9" s="42" t="s">
        <v>26</v>
      </c>
      <c r="D9" s="29">
        <v>500</v>
      </c>
      <c r="E9" s="30">
        <v>500</v>
      </c>
      <c r="F9" s="30">
        <v>220</v>
      </c>
      <c r="G9" s="27">
        <f t="shared" si="0"/>
        <v>720</v>
      </c>
      <c r="H9" s="51">
        <v>1749</v>
      </c>
      <c r="I9" s="52">
        <v>220</v>
      </c>
      <c r="J9" s="52">
        <v>0</v>
      </c>
      <c r="K9" s="53">
        <f t="shared" ref="K9:K14" si="3">SUM(I9:J9)</f>
        <v>220</v>
      </c>
      <c r="L9" s="54">
        <f>54+1192</f>
        <v>1246</v>
      </c>
      <c r="M9" s="52">
        <f t="shared" si="1"/>
        <v>1466</v>
      </c>
      <c r="N9" s="54">
        <v>1466</v>
      </c>
      <c r="O9" s="55" t="s">
        <v>35</v>
      </c>
      <c r="P9" s="56">
        <v>0</v>
      </c>
      <c r="Q9" s="54">
        <v>0</v>
      </c>
      <c r="R9" s="54">
        <f>M9-N9-P9-Q9</f>
        <v>0</v>
      </c>
      <c r="S9" s="57" t="e">
        <f>#REF!</f>
        <v>#REF!</v>
      </c>
      <c r="T9" s="58" t="s">
        <v>36</v>
      </c>
      <c r="U9" s="59" t="s">
        <v>28</v>
      </c>
      <c r="V9" s="59" t="s">
        <v>37</v>
      </c>
    </row>
    <row r="10" spans="1:23" ht="36" customHeight="1">
      <c r="A10" s="27" t="s">
        <v>38</v>
      </c>
      <c r="B10" s="27" t="s">
        <v>34</v>
      </c>
      <c r="C10" s="28" t="s">
        <v>39</v>
      </c>
      <c r="D10" s="29">
        <v>500</v>
      </c>
      <c r="E10" s="30">
        <v>4000</v>
      </c>
      <c r="F10" s="30">
        <v>220</v>
      </c>
      <c r="G10" s="27">
        <f t="shared" si="0"/>
        <v>4220</v>
      </c>
      <c r="H10" s="60">
        <v>1750</v>
      </c>
      <c r="I10" s="61">
        <v>400</v>
      </c>
      <c r="J10" s="61">
        <v>1500</v>
      </c>
      <c r="K10" s="61">
        <f t="shared" si="3"/>
        <v>1900</v>
      </c>
      <c r="L10" s="62">
        <v>1265</v>
      </c>
      <c r="M10" s="61">
        <f t="shared" si="1"/>
        <v>3165</v>
      </c>
      <c r="N10" s="63">
        <f>1900+680.01+860</f>
        <v>3440.01</v>
      </c>
      <c r="O10" s="64"/>
      <c r="P10" s="63">
        <v>0</v>
      </c>
      <c r="Q10" s="63">
        <v>0</v>
      </c>
      <c r="R10" s="65">
        <f t="shared" si="2"/>
        <v>-275.01000000000022</v>
      </c>
      <c r="S10" s="66" t="e">
        <f>#REF!</f>
        <v>#REF!</v>
      </c>
      <c r="T10" s="67" t="s">
        <v>40</v>
      </c>
      <c r="U10" s="68" t="s">
        <v>41</v>
      </c>
      <c r="V10" s="69" t="s">
        <v>42</v>
      </c>
    </row>
    <row r="11" spans="1:23" s="75" customFormat="1" ht="42.75" customHeight="1">
      <c r="A11" s="27" t="s">
        <v>43</v>
      </c>
      <c r="B11" s="27" t="s">
        <v>25</v>
      </c>
      <c r="C11" s="28" t="s">
        <v>44</v>
      </c>
      <c r="D11" s="29">
        <v>1500</v>
      </c>
      <c r="E11" s="30">
        <v>1500</v>
      </c>
      <c r="F11" s="30">
        <v>400</v>
      </c>
      <c r="G11" s="27">
        <f t="shared" si="0"/>
        <v>1900</v>
      </c>
      <c r="H11" s="43">
        <v>1751</v>
      </c>
      <c r="I11" s="44">
        <v>300</v>
      </c>
      <c r="J11" s="44">
        <v>1000</v>
      </c>
      <c r="K11" s="70">
        <f t="shared" si="3"/>
        <v>1300</v>
      </c>
      <c r="L11" s="45">
        <v>0</v>
      </c>
      <c r="M11" s="44">
        <f t="shared" si="1"/>
        <v>1300</v>
      </c>
      <c r="N11" s="45">
        <v>1300</v>
      </c>
      <c r="O11" s="71"/>
      <c r="P11" s="72">
        <v>0</v>
      </c>
      <c r="Q11" s="45">
        <v>0</v>
      </c>
      <c r="R11" s="45">
        <f t="shared" si="2"/>
        <v>0</v>
      </c>
      <c r="S11" s="47" t="e">
        <f>#REF!</f>
        <v>#REF!</v>
      </c>
      <c r="T11" s="73"/>
      <c r="U11" s="74"/>
      <c r="V11" s="49"/>
    </row>
    <row r="12" spans="1:23" s="75" customFormat="1" ht="57" customHeight="1">
      <c r="A12" s="27" t="s">
        <v>30</v>
      </c>
      <c r="B12" s="27" t="s">
        <v>31</v>
      </c>
      <c r="C12" s="28" t="s">
        <v>44</v>
      </c>
      <c r="D12" s="29">
        <v>750</v>
      </c>
      <c r="E12" s="30">
        <v>750</v>
      </c>
      <c r="F12" s="30">
        <v>300</v>
      </c>
      <c r="G12" s="27">
        <f t="shared" si="0"/>
        <v>1050</v>
      </c>
      <c r="H12" s="31">
        <v>4873684</v>
      </c>
      <c r="I12" s="32">
        <v>400</v>
      </c>
      <c r="J12" s="32">
        <v>0</v>
      </c>
      <c r="K12" s="32">
        <f t="shared" si="3"/>
        <v>400</v>
      </c>
      <c r="L12" s="76">
        <f>1420+243</f>
        <v>1663</v>
      </c>
      <c r="M12" s="32">
        <f t="shared" si="1"/>
        <v>2063</v>
      </c>
      <c r="N12" s="76">
        <f>400+27+63+63+63+27+695.13+710.16</f>
        <v>2048.29</v>
      </c>
      <c r="O12" s="77" t="s">
        <v>45</v>
      </c>
      <c r="P12" s="76">
        <v>0</v>
      </c>
      <c r="Q12" s="76">
        <v>0</v>
      </c>
      <c r="R12" s="76">
        <f t="shared" si="2"/>
        <v>14.710000000000036</v>
      </c>
      <c r="S12" s="38" t="e">
        <f>#REF!</f>
        <v>#REF!</v>
      </c>
      <c r="T12" s="78" t="s">
        <v>46</v>
      </c>
      <c r="U12" s="68" t="s">
        <v>41</v>
      </c>
      <c r="V12" s="69" t="s">
        <v>47</v>
      </c>
    </row>
    <row r="13" spans="1:23" ht="57" customHeight="1">
      <c r="A13" s="27" t="s">
        <v>33</v>
      </c>
      <c r="B13" s="27" t="s">
        <v>34</v>
      </c>
      <c r="C13" s="28" t="s">
        <v>44</v>
      </c>
      <c r="D13" s="29">
        <v>500</v>
      </c>
      <c r="E13" s="30">
        <v>500</v>
      </c>
      <c r="F13" s="30">
        <v>220</v>
      </c>
      <c r="G13" s="27">
        <f t="shared" si="0"/>
        <v>720</v>
      </c>
      <c r="H13" s="43">
        <v>4873685</v>
      </c>
      <c r="I13" s="44">
        <v>300</v>
      </c>
      <c r="J13" s="44">
        <v>0</v>
      </c>
      <c r="K13" s="44">
        <f t="shared" si="3"/>
        <v>300</v>
      </c>
      <c r="L13" s="45">
        <v>0</v>
      </c>
      <c r="M13" s="44">
        <f t="shared" si="1"/>
        <v>300</v>
      </c>
      <c r="N13" s="45">
        <v>300</v>
      </c>
      <c r="O13" s="71"/>
      <c r="P13" s="45"/>
      <c r="Q13" s="45"/>
      <c r="R13" s="45">
        <f t="shared" si="2"/>
        <v>0</v>
      </c>
      <c r="S13" s="47"/>
      <c r="T13" s="73"/>
      <c r="U13" s="74"/>
      <c r="V13" s="49"/>
    </row>
    <row r="14" spans="1:23" ht="48.75" customHeight="1">
      <c r="A14" s="27" t="s">
        <v>43</v>
      </c>
      <c r="B14" s="27" t="s">
        <v>25</v>
      </c>
      <c r="C14" s="28" t="s">
        <v>48</v>
      </c>
      <c r="D14" s="29">
        <v>1500</v>
      </c>
      <c r="E14" s="30">
        <v>1500</v>
      </c>
      <c r="F14" s="30">
        <v>400</v>
      </c>
      <c r="G14" s="27">
        <f t="shared" si="0"/>
        <v>1900</v>
      </c>
      <c r="H14" s="51">
        <v>1752</v>
      </c>
      <c r="I14" s="52">
        <v>220</v>
      </c>
      <c r="J14" s="52">
        <v>1246</v>
      </c>
      <c r="K14" s="53">
        <f t="shared" si="3"/>
        <v>1466</v>
      </c>
      <c r="L14" s="54">
        <v>0</v>
      </c>
      <c r="M14" s="52">
        <f t="shared" si="1"/>
        <v>1466</v>
      </c>
      <c r="N14" s="54">
        <v>1466</v>
      </c>
      <c r="O14" s="55" t="s">
        <v>49</v>
      </c>
      <c r="P14" s="56">
        <v>0</v>
      </c>
      <c r="Q14" s="54">
        <v>0</v>
      </c>
      <c r="R14" s="54">
        <f t="shared" si="2"/>
        <v>0</v>
      </c>
      <c r="S14" s="57" t="e">
        <f>#REF!</f>
        <v>#REF!</v>
      </c>
      <c r="T14" s="58" t="s">
        <v>36</v>
      </c>
      <c r="U14" s="59" t="s">
        <v>28</v>
      </c>
      <c r="V14" s="59" t="s">
        <v>50</v>
      </c>
    </row>
    <row r="15" spans="1:23" ht="13.5" customHeight="1">
      <c r="A15" s="27" t="s">
        <v>30</v>
      </c>
      <c r="B15" s="27" t="s">
        <v>31</v>
      </c>
      <c r="C15" s="28" t="s">
        <v>48</v>
      </c>
      <c r="D15" s="29">
        <v>750</v>
      </c>
      <c r="E15" s="30">
        <v>750</v>
      </c>
      <c r="F15" s="30">
        <v>300</v>
      </c>
      <c r="G15" s="27">
        <f t="shared" si="0"/>
        <v>1050</v>
      </c>
      <c r="H15" s="31"/>
      <c r="I15" s="32"/>
      <c r="J15" s="32"/>
      <c r="K15" s="32"/>
      <c r="L15" s="76"/>
      <c r="M15" s="32"/>
      <c r="N15" s="76"/>
      <c r="O15" s="77"/>
      <c r="P15" s="76"/>
      <c r="Q15" s="76"/>
      <c r="R15" s="76"/>
      <c r="S15" s="38"/>
      <c r="T15" s="79"/>
      <c r="U15" s="80"/>
      <c r="V15" s="81"/>
    </row>
    <row r="16" spans="1:23" ht="84">
      <c r="A16" s="27" t="s">
        <v>33</v>
      </c>
      <c r="B16" s="27" t="s">
        <v>34</v>
      </c>
      <c r="C16" s="28" t="s">
        <v>51</v>
      </c>
      <c r="D16" s="29">
        <v>500</v>
      </c>
      <c r="E16" s="30">
        <v>500</v>
      </c>
      <c r="F16" s="30">
        <v>220</v>
      </c>
      <c r="G16" s="27">
        <f t="shared" si="0"/>
        <v>720</v>
      </c>
      <c r="I16" s="83">
        <f>SUM(I7:I15)</f>
        <v>2360</v>
      </c>
      <c r="J16" s="83">
        <f>SUM(J7:J15)</f>
        <v>5246</v>
      </c>
      <c r="K16" s="83">
        <f>SUM(K7:K15)</f>
        <v>7606</v>
      </c>
      <c r="L16" s="83">
        <f>SUM(L7:L15)</f>
        <v>7088</v>
      </c>
      <c r="M16" s="83">
        <f>SUM(M7:M15)</f>
        <v>14694</v>
      </c>
      <c r="N16" s="83">
        <f>SUM(N7:N15)</f>
        <v>15048.350000000002</v>
      </c>
      <c r="O16" s="83">
        <f>SUM(O7:O15)</f>
        <v>0</v>
      </c>
      <c r="P16" s="83">
        <f>SUM(P7:P15)</f>
        <v>0</v>
      </c>
      <c r="Q16" s="83">
        <f>SUM(Q7:Q15)</f>
        <v>0</v>
      </c>
      <c r="R16" s="83">
        <f>SUM(R7:R15)</f>
        <v>-354.35000000000036</v>
      </c>
    </row>
  </sheetData>
  <mergeCells count="12">
    <mergeCell ref="T10:T11"/>
    <mergeCell ref="U10:U11"/>
    <mergeCell ref="V10:V11"/>
    <mergeCell ref="T12:T13"/>
    <mergeCell ref="U12:U13"/>
    <mergeCell ref="V12:V13"/>
    <mergeCell ref="A1:G1"/>
    <mergeCell ref="A2:G2"/>
    <mergeCell ref="A3:G3"/>
    <mergeCell ref="T7:T8"/>
    <mergeCell ref="U7:U8"/>
    <mergeCell ref="V7:V8"/>
  </mergeCells>
  <pageMargins left="0.2" right="0.19685039370078741" top="0.23" bottom="0.39370078740157483" header="0.15748031496062992" footer="0.15748031496062992"/>
  <pageSetup scale="75" orientation="landscape" horizontalDpi="200" verticalDpi="200" r:id="rId1"/>
  <colBreaks count="1" manualBreakCount="1">
    <brk id="18"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viaticos 2012 (3)</vt:lpstr>
      <vt:lpstr>'viaticos 2012 (3)'!Área_de_impresión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2013-01-30T19:34:18Z</dcterms:created>
  <dcterms:modified xsi:type="dcterms:W3CDTF">2013-01-30T19:34:29Z</dcterms:modified>
</cp:coreProperties>
</file>