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viaticos 2012 (4)" sheetId="1" r:id="rId1"/>
  </sheets>
  <definedNames>
    <definedName name="_xlnm.Print_Area" localSheetId="0">'viaticos 2012 (4)'!$A$1:$G$14</definedName>
  </definedNames>
  <calcPr calcId="125725"/>
</workbook>
</file>

<file path=xl/calcChain.xml><?xml version="1.0" encoding="utf-8"?>
<calcChain xmlns="http://schemas.openxmlformats.org/spreadsheetml/2006/main">
  <c r="Q16" i="1"/>
  <c r="P16"/>
  <c r="O16"/>
  <c r="J16"/>
  <c r="I16"/>
  <c r="F16"/>
  <c r="E16"/>
  <c r="S14"/>
  <c r="K14"/>
  <c r="M14" s="1"/>
  <c r="R14" s="1"/>
  <c r="G14"/>
  <c r="K13"/>
  <c r="M13" s="1"/>
  <c r="R13" s="1"/>
  <c r="G13"/>
  <c r="S12"/>
  <c r="N12"/>
  <c r="L12"/>
  <c r="K12"/>
  <c r="M12" s="1"/>
  <c r="R12" s="1"/>
  <c r="G12"/>
  <c r="S11"/>
  <c r="K11"/>
  <c r="M11" s="1"/>
  <c r="R11" s="1"/>
  <c r="G11"/>
  <c r="S10"/>
  <c r="N10"/>
  <c r="K10"/>
  <c r="M10" s="1"/>
  <c r="R10" s="1"/>
  <c r="G10"/>
  <c r="S9"/>
  <c r="L9"/>
  <c r="K9"/>
  <c r="K16" s="1"/>
  <c r="G9"/>
  <c r="S8"/>
  <c r="R8"/>
  <c r="G8"/>
  <c r="S7"/>
  <c r="N7"/>
  <c r="N16" s="1"/>
  <c r="L7"/>
  <c r="L16" s="1"/>
  <c r="G7"/>
  <c r="G16" s="1"/>
  <c r="M7" l="1"/>
  <c r="M9"/>
  <c r="R9" s="1"/>
  <c r="M16" l="1"/>
  <c r="R7"/>
  <c r="R16" s="1"/>
</calcChain>
</file>

<file path=xl/sharedStrings.xml><?xml version="1.0" encoding="utf-8"?>
<sst xmlns="http://schemas.openxmlformats.org/spreadsheetml/2006/main" count="69" uniqueCount="51">
  <si>
    <t>TELEFONIA RURAL DE SONORA</t>
  </si>
  <si>
    <t>PERIODO COMPRENDIDO: ABRIL 2012.</t>
  </si>
  <si>
    <t>FECHA DE ACTUALIZACION: ENERO 2013.</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</si>
  <si>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</si>
  <si>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</si>
  <si>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</si>
  <si>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</si>
  <si>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</si>
  <si>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</si>
  <si>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</si>
  <si>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</si>
  <si>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</si>
  <si>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</si>
  <si>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</si>
  <si>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</si>
  <si>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</si>
  <si>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</si>
  <si>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</si>
  <si>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</si>
  <si>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</si>
  <si>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</si>
  <si>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</si>
  <si>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</si>
  <si>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</si>
  <si>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ING. GENARO SOTO CORDOVA</t>
  </si>
  <si>
    <t>DIRECTOR GENERAL</t>
  </si>
  <si>
    <t>RECOGER LOS DATOS DE TARIFICACION DEL EMS DE MARZO DE LAS COMPUTADORAS UBICADAS EN LAS RADIOBASES TELEFONICAS DE MAZATAN Y SAHUARIPA. EN EL REPETIDOR TELEFONICO DE LA SIERRA DE SAN IGNACIO DAR MANTENIMIENTO CORRECTIVO A UN CANAL QUE TIENE MUCHO RUIDO Y BAJOS SUS NIVELES DE AUDIO, LO QUE NO PERMITE ESTABLECER LA COMUNICACION, SEGUN REPORTE DE LAS OPERADORAS DEL SERVICIO,CABECERA MUNICIPAL DE MAZATAN, SAHUARIPA Y SIERRA DE SAN IGNACIO, MPIO DE SAHUARIPA, COMISION DEL 02 AL 03 DE ABRIL DEL 2012.</t>
  </si>
  <si>
    <t>EJIDOS FCO. MARQUEZ Y LA MISA MPIO DE GUAYMAS, SAN IGNACIO RIO MUERTO, SIREBAMPO Y HUATABAMPO</t>
  </si>
  <si>
    <t>PICK-UP FORD 2008</t>
  </si>
  <si>
    <t>REVISION DE CONDICIONES DE LOS SITIOS DONDE SE INSTALARAN TORRES ESTRUCTURALES DE LA RED DE INTERNET INALAMBRICO Y CELEBRAR REUNIONES DE TRABAJO CON AUTORIDADES MUNICIPALES DE SAN IGNACIO RIO MUERTO Y HUATABAMPO PARA ACORDAR SITIOS DONDE SERAN INSTALADOS</t>
  </si>
  <si>
    <t>T.S.U. FRANCISCO ERASMO VALENZUELA TORRES</t>
  </si>
  <si>
    <t>TECNICO DE MANTENIMIENTO DE EQUIPOS</t>
  </si>
  <si>
    <t>12/01/2012 PD104</t>
  </si>
  <si>
    <t>ING. JOSE ABELARDO SUAREZ PEÑA</t>
  </si>
  <si>
    <t>JEFE DEL DEPTO. TÉCNICO</t>
  </si>
  <si>
    <t>20/01/12 PD107</t>
  </si>
  <si>
    <t>SAN IGNACIO RIO MUERTO</t>
  </si>
  <si>
    <t>ACOMPAÑAR AL PERSONAL TECNICO DE LA EMPRESA PROVEEDORA DEL CONTRATO DE INSTALACION DE UNA RED RURAL DE TELECOMUNICACIONES 2011,PARA DEFINIR UBICACIÓN DE LA CASETA Y TORRE DE TELECOMUNICACIONES EN ESPACIO DE TERRENO PROPORCIONADO POR EL MUNICIPIO</t>
  </si>
  <si>
    <t>ING. ILDEBRANDO RUIZ SALCEDO</t>
  </si>
  <si>
    <t>TECNICO DE MANTENIMIENTO DE EQUIPO</t>
  </si>
  <si>
    <t>EN COORDINACION CON EL EPRSONAL TECNICO DEL C4 Y LA EMPRESA PROVEEDORA DE SERVICIOS SE REALIZARA LEVANTAMIENTO TECNICO PARA INSTALAR LOS EQUIPOS DE TELECOMUNICACIONES PERTENECIENTES AL PROYECTO DE LA RED RURAL DE TELECOMUNICACIONES 2011, C4 GUAYMAS, CERRO EL VIGIA, SUBCENTRO C4 CIUDAD OBREGON, C4 NAVOJOA Y SAN IGNACIO RIO MUERTO, COMISION DE 12 AL 13 DE ABRIL DEL 2012.</t>
  </si>
  <si>
    <t>ARIZPE Y BACOACHI</t>
  </si>
  <si>
    <t>CHEVROLET 2009</t>
  </si>
  <si>
    <t>PARTICIPAR EN REUNION REGIONAL DE EVALUACION DE PROGRAMAS DE DESARROLLO</t>
  </si>
  <si>
    <t>DAR MANTENIMIENTO CORRECTIVO AL EQUIPO ABONADO DE TARAHUMARIS, YA QUE EL OPERADOR REPORTA FALLAS EN LA RECEPCION DE LLAMADAS, EN MOVAS REVISAR EL EQUIPO POR ESTAR PRESENTANDO RUIDO EN LA COMUNICACIÓN Y REEMPLAZAR LA BATERIA DEL SISTEMA DE ENERGIA SOLAR, CABECERA MUNICIPAL Y SIERRA SAN IGNACIO DEL MUNICIPIO DE SAHUARIPA, COMISION DEL 17 AL 18 DE ABRIL DEL 2012.</t>
  </si>
  <si>
    <t>23/01/2012, P.D. 5</t>
  </si>
  <si>
    <t>NAVOJOA</t>
  </si>
  <si>
    <t>SUPERVISION DE AVANCES DE TRABAJOS PARA INSTALACION DE BIENES Y EQUIPOS DE LA RED RURAL INALAMBRICA PARA PROVEER SERVICIOS DE TECNOLOGÍAS DE LA INFORMACION Y LAS COMUNICACIONES EN LOCALIDADES RURALES DEL ESTADO DE SONORA.</t>
  </si>
  <si>
    <t>SUPERVISAR TRABAJOS DE INSTALACION DE LOS EQUIPOS DE TELECOMUNICACIONES PERTENECIENTES AL PROYECTO DE LA RED RURAL DE TELECOMUNICACIONES 2011, SUBCENTRO C4 CIUDAD OBREGON, SAN IGNACIO RIO MUERTO, COMISION DEL 18 AL 19 DE ABRIL DEL 2012.</t>
  </si>
  <si>
    <t>30/01/12 PD108</t>
  </si>
  <si>
    <t>SUPERVISAR LOS TRABAJOS DE INSTALACION ELECTRICA REQUERIDA PARA EL SUMINISTRO DE ENERGIA C.F.E. EN CASETA SE DAN IGNACIO RIO MUERTO, QUE BRINDARA SERVICIO DE INTERNET A LA REGION, DENTRO DEL PROYECTO DE LA RED RURAL DE TELECOMUNICACIONES 2011.</t>
  </si>
</sst>
</file>

<file path=xl/styles.xml><?xml version="1.0" encoding="utf-8"?>
<styleSheet xmlns="http://schemas.openxmlformats.org/spreadsheetml/2006/main">
  <numFmts count="1">
    <numFmt numFmtId="43" formatCode="_-* #,##0.00_-;\-* #,##0.00_-;_-* &quot;-&quot;??_-;_-@_-"/>
  </numFmts>
  <fonts count="16">
    <font>
      <sz val="11"/>
      <color theme="1"/>
      <name val="Calibri"/>
      <family val="2"/>
      <scheme val="minor"/>
    </font>
    <font>
      <b/>
      <sz val="1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11"/>
      <color indexed="8"/>
      <name val="Calibri"/>
      <family val="2"/>
    </font>
    <font>
      <sz val="11"/>
      <color indexed="8"/>
      <name val="Calibri"/>
      <family val="2"/>
      <scheme val="minor"/>
    </font>
    <font>
      <sz val="9"/>
      <color indexed="8"/>
      <name val="Calibri"/>
      <family val="2"/>
      <scheme val="minor"/>
    </font>
    <font>
      <sz val="9"/>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1" fillId="0" borderId="0" applyFont="0" applyFill="0" applyBorder="0" applyAlignment="0" applyProtection="0"/>
    <xf numFmtId="0" fontId="15" fillId="0" borderId="0"/>
  </cellStyleXfs>
  <cellXfs count="86">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3" fillId="0" borderId="1" xfId="0" applyFont="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Border="1" applyAlignment="1">
      <alignment vertical="top"/>
    </xf>
    <xf numFmtId="0" fontId="5" fillId="0" borderId="0" xfId="0" applyFont="1" applyBorder="1"/>
    <xf numFmtId="0" fontId="7" fillId="0" borderId="0" xfId="0" applyFont="1" applyBorder="1"/>
    <xf numFmtId="0" fontId="7" fillId="0" borderId="1" xfId="0" applyFont="1" applyBorder="1" applyAlignment="1">
      <alignment vertical="top"/>
    </xf>
    <xf numFmtId="0" fontId="5" fillId="0" borderId="1" xfId="0" applyFont="1" applyBorder="1" applyAlignment="1">
      <alignment vertical="top" wrapText="1"/>
    </xf>
    <xf numFmtId="43" fontId="7" fillId="0" borderId="1" xfId="1" applyFont="1" applyBorder="1" applyAlignment="1">
      <alignment vertical="top"/>
    </xf>
    <xf numFmtId="43" fontId="6" fillId="0" borderId="1" xfId="1" applyFont="1" applyBorder="1" applyAlignment="1">
      <alignment vertical="top"/>
    </xf>
    <xf numFmtId="0" fontId="5" fillId="0" borderId="0" xfId="0" applyFont="1" applyBorder="1" applyAlignment="1">
      <alignment horizontal="center" vertical="top"/>
    </xf>
    <xf numFmtId="43" fontId="6" fillId="0" borderId="0" xfId="1" applyFont="1" applyBorder="1" applyAlignment="1">
      <alignment vertical="top"/>
    </xf>
    <xf numFmtId="43" fontId="6" fillId="0" borderId="0" xfId="1" applyFont="1" applyFill="1" applyBorder="1" applyAlignment="1">
      <alignment vertical="top"/>
    </xf>
    <xf numFmtId="43" fontId="12" fillId="0" borderId="0" xfId="1" applyFont="1" applyAlignment="1">
      <alignment vertical="top"/>
    </xf>
    <xf numFmtId="43" fontId="7" fillId="0" borderId="0" xfId="1" applyFont="1" applyAlignment="1">
      <alignment vertical="top"/>
    </xf>
    <xf numFmtId="43" fontId="12" fillId="0" borderId="0" xfId="1" applyFont="1" applyFill="1" applyBorder="1" applyAlignment="1">
      <alignment vertical="top"/>
    </xf>
    <xf numFmtId="43" fontId="12" fillId="2" borderId="0" xfId="1" applyFont="1" applyFill="1" applyAlignment="1">
      <alignment vertical="top"/>
    </xf>
    <xf numFmtId="0" fontId="6" fillId="0" borderId="0" xfId="0" applyFont="1" applyBorder="1" applyAlignment="1">
      <alignment horizontal="center" vertical="top"/>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5" fillId="0" borderId="2" xfId="0" applyFont="1" applyBorder="1" applyAlignment="1">
      <alignment horizontal="center" vertical="top"/>
    </xf>
    <xf numFmtId="43" fontId="6" fillId="0" borderId="2" xfId="1" applyFont="1" applyBorder="1" applyAlignment="1">
      <alignment vertical="top"/>
    </xf>
    <xf numFmtId="43" fontId="12" fillId="0" borderId="2" xfId="1" applyFont="1" applyBorder="1" applyAlignment="1">
      <alignment vertical="top"/>
    </xf>
    <xf numFmtId="14" fontId="7" fillId="0" borderId="2" xfId="1" applyNumberFormat="1" applyFont="1" applyBorder="1" applyAlignment="1">
      <alignment vertical="top"/>
    </xf>
    <xf numFmtId="0" fontId="6" fillId="0" borderId="2" xfId="0" applyFont="1" applyBorder="1" applyAlignment="1">
      <alignment horizontal="center" vertical="top"/>
    </xf>
    <xf numFmtId="0" fontId="5" fillId="0" borderId="2" xfId="0" applyFont="1" applyBorder="1" applyAlignment="1">
      <alignment horizontal="justify" vertical="top" wrapText="1"/>
    </xf>
    <xf numFmtId="0" fontId="7" fillId="0" borderId="2" xfId="0" applyFont="1" applyBorder="1" applyAlignment="1">
      <alignment horizontal="left" vertical="top" wrapText="1"/>
    </xf>
    <xf numFmtId="0" fontId="7" fillId="0" borderId="2" xfId="0" applyFont="1" applyBorder="1" applyAlignment="1">
      <alignment horizontal="justify" vertical="top" wrapText="1"/>
    </xf>
    <xf numFmtId="0" fontId="5" fillId="0" borderId="3" xfId="0" applyFont="1" applyBorder="1" applyAlignment="1">
      <alignment horizontal="center" vertical="top"/>
    </xf>
    <xf numFmtId="43" fontId="6" fillId="0" borderId="3" xfId="1" applyFont="1" applyBorder="1" applyAlignment="1">
      <alignment vertical="top"/>
    </xf>
    <xf numFmtId="43" fontId="6" fillId="0" borderId="3" xfId="1" applyFont="1" applyFill="1" applyBorder="1" applyAlignment="1">
      <alignment vertical="top"/>
    </xf>
    <xf numFmtId="43" fontId="12" fillId="0" borderId="3" xfId="1" applyFont="1" applyBorder="1" applyAlignment="1">
      <alignment vertical="top"/>
    </xf>
    <xf numFmtId="43" fontId="7" fillId="0" borderId="3" xfId="1" applyFont="1" applyBorder="1" applyAlignment="1">
      <alignment vertical="top"/>
    </xf>
    <xf numFmtId="43" fontId="12" fillId="0" borderId="3" xfId="1" applyFont="1" applyFill="1" applyBorder="1" applyAlignment="1">
      <alignment vertical="top"/>
    </xf>
    <xf numFmtId="0" fontId="6" fillId="0" borderId="3" xfId="0" applyFont="1" applyBorder="1" applyAlignment="1">
      <alignment horizontal="center" vertical="top"/>
    </xf>
    <xf numFmtId="0" fontId="5" fillId="0" borderId="3" xfId="0" applyFont="1" applyBorder="1" applyAlignment="1">
      <alignment vertical="top" wrapText="1"/>
    </xf>
    <xf numFmtId="0" fontId="7" fillId="0" borderId="3" xfId="0" applyFont="1" applyBorder="1" applyAlignment="1">
      <alignment vertical="top" wrapText="1"/>
    </xf>
    <xf numFmtId="0" fontId="13" fillId="0" borderId="1" xfId="0" applyFont="1" applyBorder="1" applyAlignment="1">
      <alignment horizontal="justify" vertical="top" wrapText="1"/>
    </xf>
    <xf numFmtId="0" fontId="5" fillId="0" borderId="4" xfId="0" applyFont="1" applyBorder="1" applyAlignment="1">
      <alignment horizontal="center" vertical="top"/>
    </xf>
    <xf numFmtId="43" fontId="6" fillId="0" borderId="4" xfId="1" applyFont="1" applyBorder="1" applyAlignment="1">
      <alignment vertical="top"/>
    </xf>
    <xf numFmtId="43" fontId="6" fillId="0" borderId="4" xfId="1" applyFont="1" applyFill="1" applyBorder="1" applyAlignment="1">
      <alignment vertical="top"/>
    </xf>
    <xf numFmtId="43" fontId="12" fillId="0" borderId="4" xfId="1" applyFont="1" applyBorder="1" applyAlignment="1">
      <alignment vertical="top"/>
    </xf>
    <xf numFmtId="43" fontId="7" fillId="0" borderId="4" xfId="1" applyFont="1" applyFill="1" applyBorder="1" applyAlignment="1">
      <alignment vertical="top"/>
    </xf>
    <xf numFmtId="43" fontId="12" fillId="2" borderId="4" xfId="1" applyFont="1" applyFill="1" applyBorder="1" applyAlignment="1">
      <alignment vertical="top"/>
    </xf>
    <xf numFmtId="0" fontId="6" fillId="0" borderId="4" xfId="0" applyFont="1" applyBorder="1" applyAlignment="1">
      <alignment horizontal="center" vertical="top"/>
    </xf>
    <xf numFmtId="0" fontId="5"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43" fontId="6" fillId="0" borderId="2" xfId="1" applyFont="1" applyFill="1" applyBorder="1" applyAlignment="1">
      <alignment vertical="top"/>
    </xf>
    <xf numFmtId="43" fontId="7" fillId="0" borderId="2" xfId="1" applyFont="1" applyBorder="1" applyAlignment="1">
      <alignment vertical="top"/>
    </xf>
    <xf numFmtId="43" fontId="12" fillId="0" borderId="2" xfId="1" applyFont="1" applyFill="1" applyBorder="1" applyAlignment="1">
      <alignment vertical="top"/>
    </xf>
    <xf numFmtId="0" fontId="5" fillId="0" borderId="2" xfId="0" applyFont="1" applyBorder="1" applyAlignment="1">
      <alignment horizontal="left" vertical="top" wrapText="1"/>
    </xf>
    <xf numFmtId="0" fontId="7" fillId="0" borderId="2" xfId="0" applyFont="1" applyBorder="1" applyAlignment="1">
      <alignment horizontal="center" vertical="top" wrapText="1"/>
    </xf>
    <xf numFmtId="0" fontId="0" fillId="0" borderId="0" xfId="0" applyFont="1" applyBorder="1"/>
    <xf numFmtId="43" fontId="12" fillId="0" borderId="0" xfId="1" applyFont="1" applyBorder="1" applyAlignment="1">
      <alignment vertical="top"/>
    </xf>
    <xf numFmtId="43" fontId="7" fillId="0" borderId="0" xfId="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Font="1" applyAlignment="1">
      <alignment vertical="top"/>
    </xf>
    <xf numFmtId="43" fontId="0" fillId="0" borderId="0" xfId="0" applyNumberFormat="1" applyFont="1" applyAlignment="1">
      <alignment vertical="top"/>
    </xf>
    <xf numFmtId="0" fontId="0" fillId="0" borderId="0" xfId="0" applyFont="1" applyAlignment="1">
      <alignment horizontal="center" vertical="top"/>
    </xf>
    <xf numFmtId="0" fontId="14"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468344</xdr:colOff>
      <xdr:row>14</xdr:row>
      <xdr:rowOff>0</xdr:rowOff>
    </xdr:from>
    <xdr:ext cx="6917471" cy="718466"/>
    <xdr:sp macro="" textlink="">
      <xdr:nvSpPr>
        <xdr:cNvPr id="2" name="1 Rectángulo"/>
        <xdr:cNvSpPr/>
      </xdr:nvSpPr>
      <xdr:spPr>
        <a:xfrm>
          <a:off x="11830050" y="7029450"/>
          <a:ext cx="6917471" cy="718466"/>
        </a:xfrm>
        <a:prstGeom prst="rect">
          <a:avLst/>
        </a:prstGeom>
        <a:noFill/>
      </xdr:spPr>
      <xdr:txBody>
        <a:bodyPr wrap="square" lIns="91440" tIns="45720" rIns="91440" bIns="45720">
          <a:spAutoFit/>
        </a:bodyPr>
        <a:lstStyle/>
        <a:p>
          <a:pPr algn="ctr"/>
          <a:r>
            <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COMISION</a:t>
          </a:r>
          <a:r>
            <a:rPr lang="es-ES" sz="4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CANCELADA</a:t>
          </a:r>
          <a:endPar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6"/>
  <sheetViews>
    <sheetView tabSelected="1" workbookViewId="0">
      <pane xSplit="1" ySplit="6" topLeftCell="B7" activePane="bottomRight" state="frozen"/>
      <selection pane="topRight" activeCell="D1" sqref="D1"/>
      <selection pane="bottomLeft" activeCell="A5" sqref="A5"/>
      <selection pane="bottomRight" activeCell="A3" sqref="A3:G3"/>
    </sheetView>
  </sheetViews>
  <sheetFormatPr baseColWidth="10" defaultRowHeight="15"/>
  <cols>
    <col min="1" max="2" width="27.85546875" style="82" customWidth="1"/>
    <col min="3" max="3" width="78.28515625" style="82" customWidth="1"/>
    <col min="4" max="4" width="10.7109375" style="82" customWidth="1"/>
    <col min="5" max="5" width="11.7109375" style="82" customWidth="1"/>
    <col min="6" max="6" width="10.42578125" style="82" customWidth="1"/>
    <col min="7" max="7" width="10.5703125" style="82" customWidth="1"/>
    <col min="8" max="8" width="11.42578125" style="84" hidden="1" customWidth="1"/>
    <col min="9" max="14" width="11.42578125" style="82" hidden="1" customWidth="1"/>
    <col min="15" max="15" width="11.5703125" style="82" hidden="1" customWidth="1"/>
    <col min="16" max="18" width="11.42578125" style="82" hidden="1" customWidth="1"/>
    <col min="19" max="19" width="6" style="82" hidden="1" customWidth="1"/>
    <col min="20" max="20" width="17.5703125" style="85" hidden="1" customWidth="1"/>
    <col min="21" max="21" width="0" style="9" hidden="1" customWidth="1"/>
    <col min="22" max="22" width="87.85546875" style="9" hidden="1" customWidth="1"/>
    <col min="23" max="24" width="0" style="9" hidden="1" customWidth="1"/>
    <col min="25" max="16384" width="11.42578125" style="9"/>
  </cols>
  <sheetData>
    <row r="1" spans="1:23" ht="18.75">
      <c r="A1" s="1" t="s">
        <v>0</v>
      </c>
      <c r="B1" s="1"/>
      <c r="C1" s="1"/>
      <c r="D1" s="1"/>
      <c r="E1" s="1"/>
      <c r="F1" s="1"/>
      <c r="G1" s="1"/>
      <c r="H1" s="2"/>
      <c r="I1" s="3"/>
      <c r="J1" s="3"/>
      <c r="K1" s="3"/>
      <c r="L1" s="3"/>
      <c r="M1" s="3"/>
      <c r="N1" s="3"/>
      <c r="O1" s="4"/>
      <c r="P1" s="3"/>
      <c r="Q1" s="3"/>
      <c r="R1" s="5"/>
      <c r="S1" s="2"/>
      <c r="T1" s="6"/>
      <c r="U1" s="7"/>
      <c r="V1" s="8"/>
    </row>
    <row r="2" spans="1:23" ht="18.75">
      <c r="A2" s="1" t="s">
        <v>1</v>
      </c>
      <c r="B2" s="1"/>
      <c r="C2" s="1"/>
      <c r="D2" s="1"/>
      <c r="E2" s="1"/>
      <c r="F2" s="1"/>
      <c r="G2" s="1"/>
      <c r="H2" s="2"/>
      <c r="I2" s="3"/>
      <c r="J2" s="3"/>
      <c r="K2" s="3"/>
      <c r="L2" s="3"/>
      <c r="M2" s="3"/>
      <c r="N2" s="3"/>
      <c r="O2" s="4"/>
      <c r="P2" s="3"/>
      <c r="Q2" s="3"/>
      <c r="R2" s="5"/>
      <c r="S2" s="2"/>
      <c r="T2" s="6"/>
      <c r="U2" s="7"/>
      <c r="V2" s="8"/>
    </row>
    <row r="3" spans="1:23" ht="18.75">
      <c r="A3" s="1" t="s">
        <v>2</v>
      </c>
      <c r="B3" s="1"/>
      <c r="C3" s="1"/>
      <c r="D3" s="1"/>
      <c r="E3" s="1"/>
      <c r="F3" s="1"/>
      <c r="G3" s="1"/>
      <c r="H3" s="2"/>
      <c r="I3" s="3"/>
      <c r="J3" s="3"/>
      <c r="K3" s="3"/>
      <c r="L3" s="3"/>
      <c r="M3" s="3"/>
      <c r="N3" s="3"/>
      <c r="O3" s="4"/>
      <c r="P3" s="3"/>
      <c r="Q3" s="3"/>
      <c r="R3" s="5"/>
      <c r="S3" s="2"/>
      <c r="T3" s="6"/>
      <c r="U3" s="7"/>
      <c r="V3" s="8"/>
    </row>
    <row r="4" spans="1:23">
      <c r="A4" s="10"/>
      <c r="B4" s="10"/>
      <c r="C4" s="10"/>
      <c r="D4" s="10"/>
      <c r="E4" s="10"/>
      <c r="F4" s="10"/>
      <c r="G4" s="10"/>
      <c r="H4" s="11"/>
      <c r="I4" s="12"/>
      <c r="J4" s="12"/>
      <c r="K4" s="12"/>
      <c r="L4" s="12"/>
      <c r="M4" s="12"/>
      <c r="N4" s="12"/>
      <c r="O4" s="10"/>
      <c r="P4" s="12"/>
      <c r="Q4" s="13"/>
      <c r="R4" s="14"/>
      <c r="S4" s="11"/>
      <c r="T4" s="6"/>
      <c r="U4" s="7"/>
      <c r="V4" s="8"/>
    </row>
    <row r="5" spans="1:23" ht="33.75">
      <c r="A5" s="15" t="s">
        <v>3</v>
      </c>
      <c r="B5" s="15" t="s">
        <v>4</v>
      </c>
      <c r="C5" s="15" t="s">
        <v>5</v>
      </c>
      <c r="D5" s="15" t="s">
        <v>6</v>
      </c>
      <c r="E5" s="15" t="s">
        <v>7</v>
      </c>
      <c r="F5" s="15" t="s">
        <v>8</v>
      </c>
      <c r="G5" s="15" t="s">
        <v>9</v>
      </c>
      <c r="H5" s="16" t="s">
        <v>10</v>
      </c>
      <c r="I5" s="16" t="s">
        <v>8</v>
      </c>
      <c r="J5" s="16" t="s">
        <v>7</v>
      </c>
      <c r="K5" s="16" t="s">
        <v>11</v>
      </c>
      <c r="L5" s="17" t="s">
        <v>12</v>
      </c>
      <c r="M5" s="16" t="s">
        <v>13</v>
      </c>
      <c r="N5" s="17" t="s">
        <v>14</v>
      </c>
      <c r="O5" s="17" t="s">
        <v>15</v>
      </c>
      <c r="P5" s="18" t="s">
        <v>16</v>
      </c>
      <c r="Q5" s="19" t="s">
        <v>17</v>
      </c>
      <c r="R5" s="18" t="s">
        <v>18</v>
      </c>
      <c r="S5" s="18" t="s">
        <v>19</v>
      </c>
      <c r="T5" s="20" t="s">
        <v>20</v>
      </c>
      <c r="U5" s="21" t="s">
        <v>21</v>
      </c>
      <c r="V5" s="22" t="s">
        <v>22</v>
      </c>
      <c r="W5" s="23" t="s">
        <v>23</v>
      </c>
    </row>
    <row r="6" spans="1:23" ht="8.25" customHeight="1">
      <c r="A6" s="24"/>
      <c r="B6" s="24"/>
      <c r="C6" s="24"/>
      <c r="D6" s="24"/>
      <c r="E6" s="24"/>
      <c r="F6" s="24"/>
      <c r="G6" s="24"/>
      <c r="H6" s="11"/>
      <c r="I6" s="12"/>
      <c r="J6" s="12"/>
      <c r="K6" s="12"/>
      <c r="L6" s="12"/>
      <c r="M6" s="12"/>
      <c r="N6" s="12"/>
      <c r="O6" s="10"/>
      <c r="P6" s="12"/>
      <c r="Q6" s="13"/>
      <c r="R6" s="14"/>
      <c r="S6" s="11"/>
      <c r="T6" s="25"/>
      <c r="U6" s="26"/>
      <c r="V6" s="26"/>
    </row>
    <row r="7" spans="1:23" ht="78.75" customHeight="1">
      <c r="A7" s="27" t="s">
        <v>24</v>
      </c>
      <c r="B7" s="27" t="s">
        <v>25</v>
      </c>
      <c r="C7" s="28" t="s">
        <v>26</v>
      </c>
      <c r="D7" s="29">
        <v>1500</v>
      </c>
      <c r="E7" s="30">
        <v>1500</v>
      </c>
      <c r="F7" s="30">
        <v>400</v>
      </c>
      <c r="G7" s="27">
        <f t="shared" ref="G7:G14" si="0">SUM(E7:F7)</f>
        <v>1900</v>
      </c>
      <c r="H7" s="31">
        <v>1747</v>
      </c>
      <c r="I7" s="32">
        <v>300</v>
      </c>
      <c r="J7" s="32">
        <v>1000</v>
      </c>
      <c r="K7" s="33">
        <v>1300</v>
      </c>
      <c r="L7" s="34">
        <f>2586+328</f>
        <v>2914</v>
      </c>
      <c r="M7" s="32">
        <f t="shared" ref="M7:M14" si="1">SUM(K7:L7)</f>
        <v>4214</v>
      </c>
      <c r="N7" s="34">
        <f>1000+300+63+63+63+63+63+63+27+63+350+400+840.01+350+600.04</f>
        <v>4308.05</v>
      </c>
      <c r="O7" s="35"/>
      <c r="P7" s="36">
        <v>0</v>
      </c>
      <c r="Q7" s="34">
        <v>0</v>
      </c>
      <c r="R7" s="37">
        <f>M7-N7-P7-Q7</f>
        <v>-94.050000000000182</v>
      </c>
      <c r="S7" s="38" t="e">
        <f>#REF!</f>
        <v>#REF!</v>
      </c>
      <c r="T7" s="39" t="s">
        <v>27</v>
      </c>
      <c r="U7" s="40" t="s">
        <v>28</v>
      </c>
      <c r="V7" s="41" t="s">
        <v>29</v>
      </c>
    </row>
    <row r="8" spans="1:23" ht="64.5" customHeight="1">
      <c r="A8" s="27" t="s">
        <v>30</v>
      </c>
      <c r="B8" s="27" t="s">
        <v>31</v>
      </c>
      <c r="C8" s="28" t="s">
        <v>26</v>
      </c>
      <c r="D8" s="29">
        <v>500</v>
      </c>
      <c r="E8" s="30">
        <v>500</v>
      </c>
      <c r="F8" s="30">
        <v>220</v>
      </c>
      <c r="G8" s="27">
        <f t="shared" si="0"/>
        <v>720</v>
      </c>
      <c r="H8" s="42">
        <v>1748</v>
      </c>
      <c r="I8" s="43">
        <v>220</v>
      </c>
      <c r="J8" s="43">
        <v>500</v>
      </c>
      <c r="K8" s="43">
        <v>720</v>
      </c>
      <c r="L8" s="44"/>
      <c r="M8" s="43">
        <v>720</v>
      </c>
      <c r="N8" s="44">
        <v>720</v>
      </c>
      <c r="O8" s="45" t="s">
        <v>32</v>
      </c>
      <c r="P8" s="44">
        <v>0</v>
      </c>
      <c r="Q8" s="44">
        <v>0</v>
      </c>
      <c r="R8" s="44">
        <f t="shared" ref="R8:R14" si="2">M8-N8-P8-Q8</f>
        <v>0</v>
      </c>
      <c r="S8" s="46" t="e">
        <f>#REF!</f>
        <v>#REF!</v>
      </c>
      <c r="T8" s="47"/>
      <c r="U8" s="48"/>
      <c r="V8" s="49"/>
    </row>
    <row r="9" spans="1:23" ht="55.5" customHeight="1">
      <c r="A9" s="27" t="s">
        <v>33</v>
      </c>
      <c r="B9" s="27" t="s">
        <v>34</v>
      </c>
      <c r="C9" s="28" t="s">
        <v>26</v>
      </c>
      <c r="D9" s="29">
        <v>750</v>
      </c>
      <c r="E9" s="30">
        <v>750</v>
      </c>
      <c r="F9" s="30">
        <v>300</v>
      </c>
      <c r="G9" s="27">
        <f t="shared" si="0"/>
        <v>1050</v>
      </c>
      <c r="H9" s="50">
        <v>1749</v>
      </c>
      <c r="I9" s="51">
        <v>220</v>
      </c>
      <c r="J9" s="51">
        <v>0</v>
      </c>
      <c r="K9" s="52">
        <f t="shared" ref="K9:K14" si="3">SUM(I9:J9)</f>
        <v>220</v>
      </c>
      <c r="L9" s="53">
        <f>54+1192</f>
        <v>1246</v>
      </c>
      <c r="M9" s="51">
        <f t="shared" si="1"/>
        <v>1466</v>
      </c>
      <c r="N9" s="53">
        <v>1466</v>
      </c>
      <c r="O9" s="54" t="s">
        <v>35</v>
      </c>
      <c r="P9" s="55">
        <v>0</v>
      </c>
      <c r="Q9" s="53">
        <v>0</v>
      </c>
      <c r="R9" s="53">
        <f>M9-N9-P9-Q9</f>
        <v>0</v>
      </c>
      <c r="S9" s="56" t="e">
        <f>#REF!</f>
        <v>#REF!</v>
      </c>
      <c r="T9" s="57" t="s">
        <v>36</v>
      </c>
      <c r="U9" s="58" t="s">
        <v>28</v>
      </c>
      <c r="V9" s="58" t="s">
        <v>37</v>
      </c>
    </row>
    <row r="10" spans="1:23" ht="36" customHeight="1">
      <c r="A10" s="27" t="s">
        <v>38</v>
      </c>
      <c r="B10" s="27" t="s">
        <v>39</v>
      </c>
      <c r="C10" s="59" t="s">
        <v>40</v>
      </c>
      <c r="D10" s="29">
        <v>500</v>
      </c>
      <c r="E10" s="30">
        <v>500</v>
      </c>
      <c r="F10" s="30">
        <v>220</v>
      </c>
      <c r="G10" s="27">
        <f t="shared" si="0"/>
        <v>720</v>
      </c>
      <c r="H10" s="60">
        <v>1750</v>
      </c>
      <c r="I10" s="61">
        <v>400</v>
      </c>
      <c r="J10" s="61">
        <v>1500</v>
      </c>
      <c r="K10" s="61">
        <f t="shared" si="3"/>
        <v>1900</v>
      </c>
      <c r="L10" s="62">
        <v>1265</v>
      </c>
      <c r="M10" s="61">
        <f t="shared" si="1"/>
        <v>3165</v>
      </c>
      <c r="N10" s="63">
        <f>1900+680.01+860</f>
        <v>3440.01</v>
      </c>
      <c r="O10" s="64"/>
      <c r="P10" s="63">
        <v>0</v>
      </c>
      <c r="Q10" s="63">
        <v>0</v>
      </c>
      <c r="R10" s="65">
        <f t="shared" si="2"/>
        <v>-275.01000000000022</v>
      </c>
      <c r="S10" s="66" t="e">
        <f>#REF!</f>
        <v>#REF!</v>
      </c>
      <c r="T10" s="67" t="s">
        <v>41</v>
      </c>
      <c r="U10" s="68" t="s">
        <v>42</v>
      </c>
      <c r="V10" s="69" t="s">
        <v>43</v>
      </c>
    </row>
    <row r="11" spans="1:23" s="75" customFormat="1" ht="42.75" customHeight="1">
      <c r="A11" s="27" t="s">
        <v>24</v>
      </c>
      <c r="B11" s="27" t="s">
        <v>25</v>
      </c>
      <c r="C11" s="28" t="s">
        <v>44</v>
      </c>
      <c r="D11" s="29">
        <v>1500</v>
      </c>
      <c r="E11" s="30">
        <v>1500</v>
      </c>
      <c r="F11" s="30">
        <v>400</v>
      </c>
      <c r="G11" s="27">
        <f t="shared" si="0"/>
        <v>1900</v>
      </c>
      <c r="H11" s="42">
        <v>1751</v>
      </c>
      <c r="I11" s="43">
        <v>300</v>
      </c>
      <c r="J11" s="43">
        <v>1000</v>
      </c>
      <c r="K11" s="70">
        <f t="shared" si="3"/>
        <v>1300</v>
      </c>
      <c r="L11" s="44">
        <v>0</v>
      </c>
      <c r="M11" s="43">
        <f t="shared" si="1"/>
        <v>1300</v>
      </c>
      <c r="N11" s="44">
        <v>1300</v>
      </c>
      <c r="O11" s="71"/>
      <c r="P11" s="72">
        <v>0</v>
      </c>
      <c r="Q11" s="44">
        <v>0</v>
      </c>
      <c r="R11" s="44">
        <f t="shared" si="2"/>
        <v>0</v>
      </c>
      <c r="S11" s="46" t="e">
        <f>#REF!</f>
        <v>#REF!</v>
      </c>
      <c r="T11" s="73"/>
      <c r="U11" s="74"/>
      <c r="V11" s="48"/>
    </row>
    <row r="12" spans="1:23" s="75" customFormat="1" ht="57" customHeight="1">
      <c r="A12" s="27" t="s">
        <v>33</v>
      </c>
      <c r="B12" s="27" t="s">
        <v>34</v>
      </c>
      <c r="C12" s="28" t="s">
        <v>44</v>
      </c>
      <c r="D12" s="29">
        <v>750</v>
      </c>
      <c r="E12" s="30">
        <v>750</v>
      </c>
      <c r="F12" s="30">
        <v>300</v>
      </c>
      <c r="G12" s="27">
        <f t="shared" si="0"/>
        <v>1050</v>
      </c>
      <c r="H12" s="31">
        <v>4873684</v>
      </c>
      <c r="I12" s="32">
        <v>400</v>
      </c>
      <c r="J12" s="32">
        <v>0</v>
      </c>
      <c r="K12" s="32">
        <f t="shared" si="3"/>
        <v>400</v>
      </c>
      <c r="L12" s="76">
        <f>1420+243</f>
        <v>1663</v>
      </c>
      <c r="M12" s="32">
        <f t="shared" si="1"/>
        <v>2063</v>
      </c>
      <c r="N12" s="76">
        <f>400+27+63+63+63+27+695.13+710.16</f>
        <v>2048.29</v>
      </c>
      <c r="O12" s="77" t="s">
        <v>45</v>
      </c>
      <c r="P12" s="76">
        <v>0</v>
      </c>
      <c r="Q12" s="76">
        <v>0</v>
      </c>
      <c r="R12" s="76">
        <f t="shared" si="2"/>
        <v>14.710000000000036</v>
      </c>
      <c r="S12" s="38" t="e">
        <f>#REF!</f>
        <v>#REF!</v>
      </c>
      <c r="T12" s="78" t="s">
        <v>46</v>
      </c>
      <c r="U12" s="68" t="s">
        <v>42</v>
      </c>
      <c r="V12" s="69" t="s">
        <v>47</v>
      </c>
    </row>
    <row r="13" spans="1:23" ht="57" customHeight="1">
      <c r="A13" s="27" t="s">
        <v>30</v>
      </c>
      <c r="B13" s="27" t="s">
        <v>31</v>
      </c>
      <c r="C13" s="28" t="s">
        <v>44</v>
      </c>
      <c r="D13" s="29">
        <v>500</v>
      </c>
      <c r="E13" s="30">
        <v>500</v>
      </c>
      <c r="F13" s="30">
        <v>220</v>
      </c>
      <c r="G13" s="27">
        <f t="shared" si="0"/>
        <v>720</v>
      </c>
      <c r="H13" s="42">
        <v>4873685</v>
      </c>
      <c r="I13" s="43">
        <v>300</v>
      </c>
      <c r="J13" s="43">
        <v>0</v>
      </c>
      <c r="K13" s="43">
        <f t="shared" si="3"/>
        <v>300</v>
      </c>
      <c r="L13" s="44">
        <v>0</v>
      </c>
      <c r="M13" s="43">
        <f t="shared" si="1"/>
        <v>300</v>
      </c>
      <c r="N13" s="44">
        <v>300</v>
      </c>
      <c r="O13" s="71"/>
      <c r="P13" s="44"/>
      <c r="Q13" s="44"/>
      <c r="R13" s="44">
        <f t="shared" si="2"/>
        <v>0</v>
      </c>
      <c r="S13" s="46"/>
      <c r="T13" s="73"/>
      <c r="U13" s="74"/>
      <c r="V13" s="48"/>
    </row>
    <row r="14" spans="1:23" ht="48.75" customHeight="1">
      <c r="A14" s="27" t="s">
        <v>38</v>
      </c>
      <c r="B14" s="27" t="s">
        <v>31</v>
      </c>
      <c r="C14" s="59" t="s">
        <v>48</v>
      </c>
      <c r="D14" s="29">
        <v>500</v>
      </c>
      <c r="E14" s="30">
        <v>500</v>
      </c>
      <c r="F14" s="30">
        <v>220</v>
      </c>
      <c r="G14" s="27">
        <f t="shared" si="0"/>
        <v>720</v>
      </c>
      <c r="H14" s="50">
        <v>1752</v>
      </c>
      <c r="I14" s="51">
        <v>220</v>
      </c>
      <c r="J14" s="51">
        <v>1246</v>
      </c>
      <c r="K14" s="52">
        <f t="shared" si="3"/>
        <v>1466</v>
      </c>
      <c r="L14" s="53">
        <v>0</v>
      </c>
      <c r="M14" s="51">
        <f t="shared" si="1"/>
        <v>1466</v>
      </c>
      <c r="N14" s="53">
        <v>1466</v>
      </c>
      <c r="O14" s="54" t="s">
        <v>49</v>
      </c>
      <c r="P14" s="55">
        <v>0</v>
      </c>
      <c r="Q14" s="53">
        <v>0</v>
      </c>
      <c r="R14" s="53">
        <f t="shared" si="2"/>
        <v>0</v>
      </c>
      <c r="S14" s="56" t="e">
        <f>#REF!</f>
        <v>#REF!</v>
      </c>
      <c r="T14" s="57" t="s">
        <v>36</v>
      </c>
      <c r="U14" s="58" t="s">
        <v>28</v>
      </c>
      <c r="V14" s="58" t="s">
        <v>50</v>
      </c>
    </row>
    <row r="15" spans="1:23" ht="13.5" customHeight="1">
      <c r="A15" s="24"/>
      <c r="B15" s="24"/>
      <c r="C15" s="24"/>
      <c r="D15" s="24"/>
      <c r="E15" s="24"/>
      <c r="F15" s="24"/>
      <c r="G15" s="24"/>
      <c r="H15" s="31"/>
      <c r="I15" s="32"/>
      <c r="J15" s="32"/>
      <c r="K15" s="32"/>
      <c r="L15" s="76"/>
      <c r="M15" s="32"/>
      <c r="N15" s="76"/>
      <c r="O15" s="77"/>
      <c r="P15" s="76"/>
      <c r="Q15" s="76"/>
      <c r="R15" s="76"/>
      <c r="S15" s="38"/>
      <c r="T15" s="79"/>
      <c r="U15" s="80"/>
      <c r="V15" s="81"/>
    </row>
    <row r="16" spans="1:23">
      <c r="E16" s="83">
        <f>SUM(E7:E15)</f>
        <v>6500</v>
      </c>
      <c r="F16" s="83">
        <f>SUM(F7:F15)</f>
        <v>2280</v>
      </c>
      <c r="G16" s="83">
        <f>SUM(G7:G15)</f>
        <v>8780</v>
      </c>
      <c r="I16" s="83">
        <f>SUM(I7:I15)</f>
        <v>2360</v>
      </c>
      <c r="J16" s="83">
        <f>SUM(J7:J15)</f>
        <v>5246</v>
      </c>
      <c r="K16" s="83">
        <f>SUM(K7:K15)</f>
        <v>7606</v>
      </c>
      <c r="L16" s="83">
        <f>SUM(L7:L15)</f>
        <v>7088</v>
      </c>
      <c r="M16" s="83">
        <f>SUM(M7:M15)</f>
        <v>14694</v>
      </c>
      <c r="N16" s="83">
        <f>SUM(N7:N15)</f>
        <v>15048.350000000002</v>
      </c>
      <c r="O16" s="83">
        <f>SUM(O7:O15)</f>
        <v>0</v>
      </c>
      <c r="P16" s="83">
        <f>SUM(P7:P15)</f>
        <v>0</v>
      </c>
      <c r="Q16" s="83">
        <f>SUM(Q7:Q15)</f>
        <v>0</v>
      </c>
      <c r="R16" s="83">
        <f>SUM(R7:R15)</f>
        <v>-354.35000000000036</v>
      </c>
    </row>
  </sheetData>
  <mergeCells count="12">
    <mergeCell ref="T10:T11"/>
    <mergeCell ref="U10:U11"/>
    <mergeCell ref="V10:V11"/>
    <mergeCell ref="T12:T13"/>
    <mergeCell ref="U12:U13"/>
    <mergeCell ref="V12:V13"/>
    <mergeCell ref="A1:G1"/>
    <mergeCell ref="A2:G2"/>
    <mergeCell ref="A3:G3"/>
    <mergeCell ref="T7:T8"/>
    <mergeCell ref="U7:U8"/>
    <mergeCell ref="V7:V8"/>
  </mergeCells>
  <pageMargins left="0.2" right="0.19685039370078741" top="0.23" bottom="0.39370078740157483" header="0.15748031496062992" footer="0.15748031496062992"/>
  <pageSetup scale="75" orientation="landscape" horizontalDpi="200" verticalDpi="200" r:id="rId1"/>
  <colBreaks count="1" manualBreakCount="1">
    <brk id="18"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viaticos 2012 (4)</vt:lpstr>
      <vt:lpstr>'viaticos 2012 (4)'!Área_de_impresión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2013-01-30T19:34:38Z</dcterms:created>
  <dcterms:modified xsi:type="dcterms:W3CDTF">2013-01-30T19:35:20Z</dcterms:modified>
</cp:coreProperties>
</file>