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330" windowWidth="16140" windowHeight="8895"/>
  </bookViews>
  <sheets>
    <sheet name="viaticos 2012 (5)" sheetId="1" r:id="rId1"/>
  </sheets>
  <definedNames>
    <definedName name="_xlnm.Print_Area" localSheetId="0">'viaticos 2012 (5)'!$A$1:$G$14</definedName>
  </definedNames>
  <calcPr calcId="125725"/>
</workbook>
</file>

<file path=xl/calcChain.xml><?xml version="1.0" encoding="utf-8"?>
<calcChain xmlns="http://schemas.openxmlformats.org/spreadsheetml/2006/main">
  <c r="G18" i="1"/>
  <c r="G17"/>
  <c r="Q16"/>
  <c r="P16"/>
  <c r="O16"/>
  <c r="J16"/>
  <c r="I16"/>
  <c r="G16"/>
  <c r="G15"/>
  <c r="S14"/>
  <c r="K14"/>
  <c r="M14" s="1"/>
  <c r="R14" s="1"/>
  <c r="G14"/>
  <c r="K13"/>
  <c r="M13" s="1"/>
  <c r="R13" s="1"/>
  <c r="G13"/>
  <c r="S12"/>
  <c r="N12"/>
  <c r="L12"/>
  <c r="K12"/>
  <c r="M12" s="1"/>
  <c r="R12" s="1"/>
  <c r="G12"/>
  <c r="S11"/>
  <c r="K11"/>
  <c r="M11" s="1"/>
  <c r="R11" s="1"/>
  <c r="G11"/>
  <c r="S10"/>
  <c r="N10"/>
  <c r="K10"/>
  <c r="M10" s="1"/>
  <c r="R10" s="1"/>
  <c r="G10"/>
  <c r="S9"/>
  <c r="L9"/>
  <c r="K9"/>
  <c r="K16" s="1"/>
  <c r="G9"/>
  <c r="S8"/>
  <c r="R8"/>
  <c r="G8"/>
  <c r="S7"/>
  <c r="N7"/>
  <c r="N16" s="1"/>
  <c r="L7"/>
  <c r="M7" s="1"/>
  <c r="G7"/>
  <c r="R7" l="1"/>
  <c r="L16"/>
  <c r="M9"/>
  <c r="R9" s="1"/>
  <c r="M16" l="1"/>
  <c r="R16"/>
</calcChain>
</file>

<file path=xl/sharedStrings.xml><?xml version="1.0" encoding="utf-8"?>
<sst xmlns="http://schemas.openxmlformats.org/spreadsheetml/2006/main" count="81" uniqueCount="53">
  <si>
    <t>TELEFONIA RURAL DE SONORA</t>
  </si>
  <si>
    <t>PERIODO COMPRENDIDO: MAYO 2012.</t>
  </si>
  <si>
    <t>FECHA DE ACTUALIZACION: ENERO 2013.</t>
  </si>
  <si>
    <t>NOMBRE</t>
  </si>
  <si>
    <t>CARGO</t>
  </si>
  <si>
    <t>COMISIÓN</t>
  </si>
  <si>
    <t>CUOTA DIARIA</t>
  </si>
  <si>
    <t>VIATICOS</t>
  </si>
  <si>
    <t>GASTOS DE CAMINO</t>
  </si>
  <si>
    <t>TOTAL PAGADO</t>
  </si>
  <si>
    <t>CHEQUE</t>
  </si>
  <si>
    <t>VIATICOS GLOBAL</t>
  </si>
  <si>
    <t>OTROS GASTOS POR COMPROBAR</t>
  </si>
  <si>
    <t>TOTAL CHEQUE</t>
  </si>
  <si>
    <t>GASTOS COMPROBADOS</t>
  </si>
  <si>
    <t>FECHA DE COMPROBACION</t>
  </si>
  <si>
    <t>DEVOLUCION DE GASTOS</t>
  </si>
  <si>
    <t>OTROS</t>
  </si>
  <si>
    <t>DIFERENCIA</t>
  </si>
  <si>
    <t>No. DE COM.</t>
  </si>
  <si>
    <t>LOCALIDADES:</t>
  </si>
  <si>
    <t>VEHICULO</t>
  </si>
  <si>
    <t>OBJETIVO DE LA COMISION</t>
  </si>
  <si>
    <t>OBSERVACIONES AL EXPEDIENTE</t>
  </si>
  <si>
    <t>ING. GENARO SOTO CORDOVA</t>
  </si>
  <si>
    <t>DIRECTOR GENERAL</t>
  </si>
  <si>
    <t>REPETIDOR TELEFONICO DE NAHUILA DAR MANTENIMIENTO CORRECTIVO A UN CANAL QUE TIENE MUCHO RUIDO Y BAJOS SUS NIVELES DE AUDIO, LO QUE NO PERMITE ESTABLECER LA COMUNICACIÓN Y REEMPLAZAR 4 BATERIAS DEL SISTEMA DE ALIMETACION ELECTRICA EN VIRTUD DE HABER CUMPLIDO CON SU VIDA UTIL. EN LA POBLACION DE TARACHI, LLEVAR A CABO LA INSTALACION DE UN NUEVO SERVICIO TELEFONICO PARA LA COMUNIDAD, REPETIDOR TELEFONICO UBICADO EN LA SIERRA DE NAHUILA MUNICIPIO DE SAN JAVIER, TARACHI MUNICIPIO DE ARIVECHI, COMISION DEL 02 AL 04 DE MAYO DEL 2012.</t>
  </si>
  <si>
    <t>EJIDOS FCO. MARQUEZ Y LA MISA MPIO DE GUAYMAS, SAN IGNACIO RIO MUERTO, SIREBAMPO Y HUATABAMPO</t>
  </si>
  <si>
    <t>PICK-UP FORD 2008</t>
  </si>
  <si>
    <t>REVISION DE CONDICIONES DE LOS SITIOS DONDE SE INSTALARAN TORRES ESTRUCTURALES DE LA RED DE INTERNET INALAMBRICO Y CELEBRAR REUNIONES DE TRABAJO CON AUTORIDADES MUNICIPALES DE SAN IGNACIO RIO MUERTO Y HUATABAMPO PARA ACORDAR SITIOS DONDE SERAN INSTALADOS</t>
  </si>
  <si>
    <t>ING. JOSE ABELARDO SUAREZ PEÑA</t>
  </si>
  <si>
    <t>JEFE DEL DEPTO. TÉCNICO</t>
  </si>
  <si>
    <t>12/01/2012 PD104</t>
  </si>
  <si>
    <t>T.S.U. FRANCISCO ERASMO VALENZUELA TORRES</t>
  </si>
  <si>
    <t>TECNICO DE MANTENIMIENTO DE EQUIPOS</t>
  </si>
  <si>
    <t>20/01/12 PD107</t>
  </si>
  <si>
    <t>SAN IGNACIO RIO MUERTO</t>
  </si>
  <si>
    <t>ACOMPAÑAR AL PERSONAL TECNICO DE LA EMPRESA PROVEEDORA DEL CONTRATO DE INSTALACION DE UNA RED RURAL DE TELECOMUNICACIONES 2011,PARA DEFINIR UBICACIÓN DE LA CASETA Y TORRE DE TELECOMUNICACIONES EN ESPACIO DE TERRENO PROPORCIONADO POR EL MUNICIPIO</t>
  </si>
  <si>
    <t>SUPERVISAR TRABAJOS DE INSTALACION DE TORRES TELECOMUNICACIONES EN ESCUELAS PRIMARIAS(SEC) CENTROS COMUNITARIOS DE APRENDISAJE(CCA) Y CENTROS DE SALUD(SS) REALIZAR PRUEBAS DE ACCESO A INTERNET EN LOS SUBC4'S, DE CIUDAD OBREGON Y NAVOJOA A TRAVES DE LA RED DORSAL,LLEVAR A CABO LEVANTAMIENTO TEECNICO DE LOS CENTROS DE SALUDNDE BUAYSIACOBE Y ANTONIO ROSALES: TODO LO ANTERIOR CORRESPONDIENTE AL PROYECTO DE LA RED RURAL DE TELECOMUNICACIONES 2011, EL CASTILLO MUNICIPIO DE GUAYMAS, SAN IGNACIO RIO MUERTO, PUEBLO NUEVO,EL POLVORON,ENRIQUE LANDA,ATOTONILCO MPIO. DE BACUM,BATEVITO,BUAISIACOVE,MPIO DE BENITO JUAREZ,CD.OBREGON MPIO. DE CAJEME Y ANTONIO ROSALES MPIO. DE GUAYMAS, COMISION POR LOS DIAS DEL 09 AL 11 DE  MAYO DEL 2012.</t>
  </si>
  <si>
    <t>ARIZPE Y BACOACHI</t>
  </si>
  <si>
    <t>CHEVROLET 2009</t>
  </si>
  <si>
    <t>PARTICIPAR EN REUNION REGIONAL DE EVALUACION DE PROGRAMAS DE DESARROLLO</t>
  </si>
  <si>
    <t>ING. ILDEBRANDO RUIZ SALCEDO</t>
  </si>
  <si>
    <t>GENARO SOTO CORDOVA</t>
  </si>
  <si>
    <t>EN LA RADIOBASE SAHUARIPA, DARLE MTTO. CORRECTIVO A LA PC DE TERIFICACION, YA QUE PRESENTA FALLAS EN EL DISCO DURO.EN EL REPETIDOR TELEFONICO DE SAN IGNACIO DAR MENTENIMIENTO CORRECTIVO A UN CANAL CON FALLA. EN TARACHI REVISAR EL ABONADO TELEFONICO YA QUE REPORTAN PROBLEMAS EN SU OPERACION. EN LAS CABECERAS MUNICIPALES DE SAN JAVIER, ONAVAS, SOYOPA LLEVAR A CABO LA CONFIGURACION DE LOS EQUIPOS DE ENLACE DE INTERNET SATELITAL PARA MIGRARLOS A LA NUEVA RED INALAMBRICA PARA SERVICIOS DE INTERNET 2011, REPETIDOR TELEFONICO UBICADO EN LA SIERRA DE SAN IGNACIO Y BTRE, SAHUARIPA EN EL MUNICIPIO DE SAHUARIPA CABECERAS MUNICIPALES DE SAN JAVIER, ONAVAS Y SOYOPA, COMISION DEL 17 AL 19 DE MAYO DEL 2012.</t>
  </si>
  <si>
    <t>23/01/2012, P.D. 5</t>
  </si>
  <si>
    <t>NAVOJOA</t>
  </si>
  <si>
    <t>SUPERVISION DE AVANCES DE TRABAJOS PARA INSTALACION DE BIENES Y EQUIPOS DE LA RED RURAL INALAMBRICA PARA PROVEER SERVICIOS DE TECNOLOGÍAS DE LA INFORMACION Y LAS COMUNICACIONES EN LOCALIDADES RURALES DEL ESTADO DE SONORA.</t>
  </si>
  <si>
    <t>30/01/12 PD108</t>
  </si>
  <si>
    <t>SUPERVISAR LOS TRABAJOS DE INSTALACION ELECTRICA REQUERIDA PARA EL SUMINISTRO DE ENERGIA C.F.E. EN CASETA SE DAN IGNACIO RIO MUERTO, QUE BRINDARA SERVICIO DE INTERNET A LA REGION, DENTRO DEL PROYECTO DE LA RED RURAL DE TELECOMUNICACIONES 2011.</t>
  </si>
  <si>
    <t>EN LAS LOCALIDADES MENCIONADAS RECOGER EL EQUIPO DE ABONADO TELEFONICO, ALIMENTACION SOLAR Y ANTENA PERTENECIENTES A TELEFONIA RURAL, YA QUE ACTUALMENTE SE ENCUENTRAN FUERA DE SERVICIO EN VIRTUD DE QUE ESTAN CUBIERTAS LAS POBLACIONES POR MEDIO DE TELEFONIA, CABECERAS MUNICIPALES DE BACADEHUACHI BAVISPE,GRANADOS HUACHINERA NACORI CHICO,VILLA HIDALGO Y FRONTERAS, COMISION DEL 29 AL 31 DE MAYO DEL 2012.</t>
  </si>
  <si>
    <t>SUPERVISAR INSTALACIONES,REALIZAR INVENTARIO FÍSICO DE LOS EQUIPOS DE TELECOMUNICACIONES Y ACTIVAR SERVICIO DE INTERNET EN ESCUELAS PRIMARIAS(SEC) CENTROS COMUNITARIOS DE APRENDIZAJE(CCA) Y CENTROS DE SALUD(SS) CORRESPONDIENTE AL PROYECTO DE LA RED RURAL DE TELECOMUNICACIONES 2011, EL CASTILLO MPIO. DE GUAYMAS ,SN.  IGNACIO RIO MUERTO, PUEBLO NUEVO, INGAPUR, EL POLVORON, ENRIQUE LANDA Y TETABIATE, MPIO DE SN. IGNACIO RIO MUERTO, ATOTONILCO, MIGUEL ALEMAN, FCO. JAVIER MINA MPIO. DE BACUM, BATEVITO, BUAYSIACOBE, LA ACEITUNA MPIO. DE BENITO JUAREZ, CD.OBREGON, COL.ALLENDE, SONORA PROGRESISTEA MPIO. DE CAJEME, ETCHOHUAQUILA, FUNDICION, GPE. DE JUAREZ JOTAHUECA, BUARAJE VIEJO, JOAQUIN AMARO, COMISION DEL DIA 30 DE MAYO AL 01 DE JUNIO DEL 2012.</t>
  </si>
  <si>
    <t>TSU FRANCISCO ERASMO VALENZUELA TORRES</t>
  </si>
</sst>
</file>

<file path=xl/styles.xml><?xml version="1.0" encoding="utf-8"?>
<styleSheet xmlns="http://schemas.openxmlformats.org/spreadsheetml/2006/main">
  <numFmts count="1">
    <numFmt numFmtId="43" formatCode="_-* #,##0.00_-;\-* #,##0.00_-;_-* &quot;-&quot;??_-;_-@_-"/>
  </numFmts>
  <fonts count="20">
    <font>
      <sz val="11"/>
      <color theme="1"/>
      <name val="Calibri"/>
      <family val="2"/>
      <scheme val="minor"/>
    </font>
    <font>
      <b/>
      <sz val="11"/>
      <name val="Calibri"/>
      <family val="2"/>
      <scheme val="minor"/>
    </font>
    <font>
      <b/>
      <sz val="14"/>
      <name val="Calibri"/>
      <family val="2"/>
      <scheme val="minor"/>
    </font>
    <font>
      <b/>
      <sz val="8"/>
      <name val="Calibri"/>
      <family val="2"/>
      <scheme val="minor"/>
    </font>
    <font>
      <b/>
      <sz val="6"/>
      <name val="Calibri"/>
      <family val="2"/>
      <scheme val="minor"/>
    </font>
    <font>
      <sz val="9"/>
      <name val="Calibri"/>
      <family val="2"/>
      <scheme val="minor"/>
    </font>
    <font>
      <sz val="10"/>
      <name val="Calibri"/>
      <family val="2"/>
      <scheme val="minor"/>
    </font>
    <font>
      <sz val="8"/>
      <name val="Calibri"/>
      <family val="2"/>
      <scheme val="minor"/>
    </font>
    <font>
      <sz val="6"/>
      <name val="Calibri"/>
      <family val="2"/>
      <scheme val="minor"/>
    </font>
    <font>
      <b/>
      <sz val="10"/>
      <name val="Calibri"/>
      <family val="2"/>
      <scheme val="minor"/>
    </font>
    <font>
      <b/>
      <sz val="9"/>
      <name val="Calibri"/>
      <family val="2"/>
      <scheme val="minor"/>
    </font>
    <font>
      <sz val="11"/>
      <color indexed="8"/>
      <name val="Calibri"/>
      <family val="2"/>
    </font>
    <font>
      <sz val="11"/>
      <color indexed="8"/>
      <name val="Calibri"/>
      <family val="2"/>
      <scheme val="minor"/>
    </font>
    <font>
      <sz val="8"/>
      <name val="Calibri"/>
      <family val="2"/>
    </font>
    <font>
      <sz val="8"/>
      <color indexed="8"/>
      <name val="Calibri"/>
      <family val="2"/>
    </font>
    <font>
      <sz val="10"/>
      <name val="Calibri"/>
      <family val="2"/>
    </font>
    <font>
      <sz val="8"/>
      <color theme="1"/>
      <name val="Calibri"/>
      <family val="2"/>
      <scheme val="minor"/>
    </font>
    <font>
      <sz val="9"/>
      <name val="Calibri"/>
      <family val="2"/>
    </font>
    <font>
      <sz val="9"/>
      <color theme="1"/>
      <name val="Calibri"/>
      <family val="2"/>
      <scheme val="minor"/>
    </font>
    <font>
      <sz val="10"/>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3" fontId="11" fillId="0" borderId="0" applyFont="0" applyFill="0" applyBorder="0" applyAlignment="0" applyProtection="0"/>
    <xf numFmtId="0" fontId="19" fillId="0" borderId="0"/>
  </cellStyleXfs>
  <cellXfs count="92">
    <xf numFmtId="0" fontId="0" fillId="0" borderId="0" xfId="0"/>
    <xf numFmtId="0" fontId="1" fillId="0" borderId="0" xfId="0" applyFont="1"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xf numFmtId="0" fontId="6" fillId="0" borderId="0" xfId="0" applyFont="1"/>
    <xf numFmtId="0" fontId="7" fillId="0" borderId="0" xfId="0" applyFont="1"/>
    <xf numFmtId="0" fontId="0" fillId="0" borderId="0" xfId="0" applyFont="1"/>
    <xf numFmtId="0" fontId="7"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top"/>
    </xf>
    <xf numFmtId="0" fontId="5" fillId="0" borderId="0" xfId="0" applyFont="1" applyAlignment="1">
      <alignment vertical="top"/>
    </xf>
    <xf numFmtId="0" fontId="8" fillId="0" borderId="0" xfId="0" applyFont="1" applyAlignment="1">
      <alignment vertical="top"/>
    </xf>
    <xf numFmtId="0" fontId="3" fillId="0" borderId="1" xfId="0" applyFont="1" applyBorder="1" applyAlignment="1">
      <alignment horizontal="center" vertical="top" wrapText="1"/>
    </xf>
    <xf numFmtId="0" fontId="9"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7" fillId="0" borderId="0" xfId="0" applyFont="1" applyBorder="1" applyAlignment="1">
      <alignment vertical="top"/>
    </xf>
    <xf numFmtId="0" fontId="5" fillId="0" borderId="0" xfId="0" applyFont="1" applyBorder="1"/>
    <xf numFmtId="0" fontId="7" fillId="0" borderId="0" xfId="0" applyFont="1" applyBorder="1"/>
    <xf numFmtId="0" fontId="7" fillId="0" borderId="1" xfId="0" applyFont="1" applyBorder="1" applyAlignment="1">
      <alignment vertical="top"/>
    </xf>
    <xf numFmtId="0" fontId="5" fillId="0" borderId="1" xfId="0" applyFont="1" applyBorder="1" applyAlignment="1">
      <alignment vertical="top" wrapText="1"/>
    </xf>
    <xf numFmtId="43" fontId="7" fillId="0" borderId="1" xfId="1" applyFont="1" applyBorder="1" applyAlignment="1">
      <alignment vertical="top"/>
    </xf>
    <xf numFmtId="43" fontId="6" fillId="0" borderId="1" xfId="1" applyFont="1" applyBorder="1" applyAlignment="1">
      <alignment vertical="top"/>
    </xf>
    <xf numFmtId="0" fontId="5" fillId="0" borderId="0" xfId="0" applyFont="1" applyBorder="1" applyAlignment="1">
      <alignment horizontal="center" vertical="top"/>
    </xf>
    <xf numFmtId="43" fontId="6" fillId="0" borderId="0" xfId="1" applyFont="1" applyBorder="1" applyAlignment="1">
      <alignment vertical="top"/>
    </xf>
    <xf numFmtId="43" fontId="6" fillId="0" borderId="0" xfId="1" applyFont="1" applyFill="1" applyBorder="1" applyAlignment="1">
      <alignment vertical="top"/>
    </xf>
    <xf numFmtId="43" fontId="12" fillId="0" borderId="0" xfId="1" applyFont="1" applyAlignment="1">
      <alignment vertical="top"/>
    </xf>
    <xf numFmtId="43" fontId="7" fillId="0" borderId="0" xfId="1" applyFont="1" applyAlignment="1">
      <alignment vertical="top"/>
    </xf>
    <xf numFmtId="43" fontId="12" fillId="0" borderId="0" xfId="1" applyFont="1" applyFill="1" applyBorder="1" applyAlignment="1">
      <alignment vertical="top"/>
    </xf>
    <xf numFmtId="43" fontId="12" fillId="2" borderId="0" xfId="1" applyFont="1" applyFill="1" applyAlignment="1">
      <alignment vertical="top"/>
    </xf>
    <xf numFmtId="0" fontId="6" fillId="0" borderId="0" xfId="0" applyFont="1" applyBorder="1" applyAlignment="1">
      <alignment horizontal="center" vertical="top"/>
    </xf>
    <xf numFmtId="0" fontId="5" fillId="0" borderId="0" xfId="0" applyFont="1" applyBorder="1" applyAlignment="1">
      <alignment horizontal="justify"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5" fillId="0" borderId="2" xfId="0" applyFont="1" applyBorder="1" applyAlignment="1">
      <alignment horizontal="center" vertical="top"/>
    </xf>
    <xf numFmtId="43" fontId="6" fillId="0" borderId="2" xfId="1" applyFont="1" applyBorder="1" applyAlignment="1">
      <alignment vertical="top"/>
    </xf>
    <xf numFmtId="43" fontId="12" fillId="0" borderId="2" xfId="1" applyFont="1" applyBorder="1" applyAlignment="1">
      <alignment vertical="top"/>
    </xf>
    <xf numFmtId="14" fontId="7" fillId="0" borderId="2" xfId="1" applyNumberFormat="1" applyFont="1" applyBorder="1" applyAlignment="1">
      <alignment vertical="top"/>
    </xf>
    <xf numFmtId="0" fontId="6" fillId="0" borderId="2" xfId="0" applyFont="1" applyBorder="1" applyAlignment="1">
      <alignment horizontal="center" vertical="top"/>
    </xf>
    <xf numFmtId="0" fontId="5" fillId="0" borderId="2" xfId="0" applyFont="1" applyBorder="1" applyAlignment="1">
      <alignment horizontal="justify" vertical="top" wrapText="1"/>
    </xf>
    <xf numFmtId="0" fontId="7" fillId="0" borderId="2" xfId="0" applyFont="1" applyBorder="1" applyAlignment="1">
      <alignment horizontal="left" vertical="top" wrapText="1"/>
    </xf>
    <xf numFmtId="0" fontId="7" fillId="0" borderId="2" xfId="0" applyFont="1" applyBorder="1" applyAlignment="1">
      <alignment horizontal="justify" vertical="top" wrapText="1"/>
    </xf>
    <xf numFmtId="0" fontId="5" fillId="0" borderId="3" xfId="0" applyFont="1" applyBorder="1" applyAlignment="1">
      <alignment horizontal="center" vertical="top"/>
    </xf>
    <xf numFmtId="43" fontId="6" fillId="0" borderId="3" xfId="1" applyFont="1" applyBorder="1" applyAlignment="1">
      <alignment vertical="top"/>
    </xf>
    <xf numFmtId="43" fontId="6" fillId="0" borderId="3" xfId="1" applyFont="1" applyFill="1" applyBorder="1" applyAlignment="1">
      <alignment vertical="top"/>
    </xf>
    <xf numFmtId="43" fontId="12" fillId="0" borderId="3" xfId="1" applyFont="1" applyBorder="1" applyAlignment="1">
      <alignment vertical="top"/>
    </xf>
    <xf numFmtId="43" fontId="7" fillId="0" borderId="3" xfId="1" applyFont="1" applyBorder="1" applyAlignment="1">
      <alignment vertical="top"/>
    </xf>
    <xf numFmtId="43" fontId="12" fillId="0" borderId="3" xfId="1" applyFont="1" applyFill="1" applyBorder="1" applyAlignment="1">
      <alignment vertical="top"/>
    </xf>
    <xf numFmtId="0" fontId="6" fillId="0" borderId="3" xfId="0" applyFont="1" applyBorder="1" applyAlignment="1">
      <alignment horizontal="center" vertical="top"/>
    </xf>
    <xf numFmtId="0" fontId="5" fillId="0" borderId="3" xfId="0" applyFont="1" applyBorder="1" applyAlignment="1">
      <alignment vertical="top" wrapText="1"/>
    </xf>
    <xf numFmtId="0" fontId="7" fillId="0" borderId="3" xfId="0" applyFont="1" applyBorder="1" applyAlignment="1">
      <alignment vertical="top" wrapText="1"/>
    </xf>
    <xf numFmtId="0" fontId="13" fillId="0" borderId="1" xfId="0" applyFont="1" applyBorder="1" applyAlignment="1">
      <alignment vertical="top"/>
    </xf>
    <xf numFmtId="0" fontId="14" fillId="0" borderId="1" xfId="0" applyFont="1" applyBorder="1" applyAlignment="1">
      <alignment vertical="top" wrapText="1"/>
    </xf>
    <xf numFmtId="43" fontId="13" fillId="0" borderId="1" xfId="1" applyFont="1" applyBorder="1" applyAlignment="1">
      <alignment vertical="top"/>
    </xf>
    <xf numFmtId="43" fontId="15" fillId="0" borderId="1" xfId="1" applyFont="1" applyBorder="1" applyAlignment="1">
      <alignment vertical="top"/>
    </xf>
    <xf numFmtId="0" fontId="5" fillId="0" borderId="4" xfId="0" applyFont="1" applyBorder="1" applyAlignment="1">
      <alignment horizontal="center" vertical="top"/>
    </xf>
    <xf numFmtId="43" fontId="6" fillId="0" borderId="4" xfId="1" applyFont="1" applyBorder="1" applyAlignment="1">
      <alignment vertical="top"/>
    </xf>
    <xf numFmtId="43" fontId="6" fillId="0" borderId="4" xfId="1" applyFont="1" applyFill="1" applyBorder="1" applyAlignment="1">
      <alignment vertical="top"/>
    </xf>
    <xf numFmtId="43" fontId="12" fillId="0" borderId="4" xfId="1" applyFont="1" applyBorder="1" applyAlignment="1">
      <alignment vertical="top"/>
    </xf>
    <xf numFmtId="43" fontId="7" fillId="0" borderId="4" xfId="1" applyFont="1" applyFill="1" applyBorder="1" applyAlignment="1">
      <alignment vertical="top"/>
    </xf>
    <xf numFmtId="43" fontId="12" fillId="2" borderId="4" xfId="1" applyFont="1" applyFill="1" applyBorder="1" applyAlignment="1">
      <alignment vertical="top"/>
    </xf>
    <xf numFmtId="0" fontId="6" fillId="0" borderId="4" xfId="0" applyFont="1" applyBorder="1" applyAlignment="1">
      <alignment horizontal="center" vertical="top"/>
    </xf>
    <xf numFmtId="0" fontId="5" fillId="0" borderId="4" xfId="0" applyFont="1" applyBorder="1" applyAlignment="1">
      <alignment horizontal="left" vertical="top" wrapText="1"/>
    </xf>
    <xf numFmtId="0" fontId="7" fillId="0" borderId="4" xfId="0" applyFont="1" applyBorder="1" applyAlignment="1">
      <alignment horizontal="center" vertical="top" wrapText="1"/>
    </xf>
    <xf numFmtId="0" fontId="7" fillId="0" borderId="4" xfId="0" applyFont="1" applyBorder="1" applyAlignment="1">
      <alignment horizontal="left" vertical="top" wrapText="1"/>
    </xf>
    <xf numFmtId="0" fontId="16" fillId="0" borderId="1" xfId="0" applyFont="1" applyBorder="1" applyAlignment="1">
      <alignment vertical="top" wrapText="1"/>
    </xf>
    <xf numFmtId="43" fontId="6" fillId="0" borderId="2" xfId="1" applyFont="1" applyFill="1" applyBorder="1" applyAlignment="1">
      <alignment vertical="top"/>
    </xf>
    <xf numFmtId="43" fontId="7" fillId="0" borderId="2" xfId="1" applyFont="1" applyBorder="1" applyAlignment="1">
      <alignment vertical="top"/>
    </xf>
    <xf numFmtId="43" fontId="12" fillId="0" borderId="2" xfId="1" applyFont="1" applyFill="1" applyBorder="1" applyAlignment="1">
      <alignment vertical="top"/>
    </xf>
    <xf numFmtId="0" fontId="5" fillId="0" borderId="2" xfId="0" applyFont="1" applyBorder="1" applyAlignment="1">
      <alignment horizontal="left" vertical="top" wrapText="1"/>
    </xf>
    <xf numFmtId="0" fontId="7" fillId="0" borderId="2" xfId="0" applyFont="1" applyBorder="1" applyAlignment="1">
      <alignment horizontal="center" vertical="top" wrapText="1"/>
    </xf>
    <xf numFmtId="0" fontId="0" fillId="0" borderId="0" xfId="0" applyFont="1" applyBorder="1"/>
    <xf numFmtId="0" fontId="13" fillId="0" borderId="1" xfId="0" applyFont="1" applyBorder="1" applyAlignment="1">
      <alignment vertical="top" wrapText="1"/>
    </xf>
    <xf numFmtId="43" fontId="12" fillId="0" borderId="0" xfId="1" applyFont="1" applyBorder="1" applyAlignment="1">
      <alignment vertical="top"/>
    </xf>
    <xf numFmtId="43" fontId="7" fillId="0" borderId="0" xfId="1" applyFont="1" applyBorder="1" applyAlignment="1">
      <alignment vertical="top"/>
    </xf>
    <xf numFmtId="0" fontId="5" fillId="0" borderId="0" xfId="0" applyFont="1" applyBorder="1" applyAlignment="1">
      <alignment horizontal="left" vertical="top" wrapText="1"/>
    </xf>
    <xf numFmtId="0" fontId="17" fillId="0" borderId="1" xfId="0" applyFont="1" applyBorder="1" applyAlignment="1">
      <alignment vertical="top" wrapText="1"/>
    </xf>
    <xf numFmtId="0" fontId="5" fillId="0" borderId="0" xfId="0" applyFont="1" applyBorder="1" applyAlignment="1">
      <alignment horizontal="justify"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0" fillId="0" borderId="0" xfId="0" applyFont="1" applyAlignment="1">
      <alignment horizontal="center" vertical="top"/>
    </xf>
    <xf numFmtId="43" fontId="0" fillId="0" borderId="0" xfId="0" applyNumberFormat="1" applyFont="1" applyAlignment="1">
      <alignment vertical="top"/>
    </xf>
    <xf numFmtId="0" fontId="0" fillId="0" borderId="0" xfId="0" applyFont="1" applyAlignment="1">
      <alignment vertical="top"/>
    </xf>
    <xf numFmtId="0" fontId="18" fillId="0" borderId="0" xfId="0" applyFont="1"/>
  </cellXfs>
  <cellStyles count="3">
    <cellStyle name="Millares"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468344</xdr:colOff>
      <xdr:row>14</xdr:row>
      <xdr:rowOff>0</xdr:rowOff>
    </xdr:from>
    <xdr:ext cx="6917471" cy="718466"/>
    <xdr:sp macro="" textlink="">
      <xdr:nvSpPr>
        <xdr:cNvPr id="2" name="1 Rectángulo"/>
        <xdr:cNvSpPr/>
      </xdr:nvSpPr>
      <xdr:spPr>
        <a:xfrm>
          <a:off x="11830050" y="7029450"/>
          <a:ext cx="6917471" cy="718466"/>
        </a:xfrm>
        <a:prstGeom prst="rect">
          <a:avLst/>
        </a:prstGeom>
        <a:noFill/>
      </xdr:spPr>
      <xdr:txBody>
        <a:bodyPr wrap="square" lIns="91440" tIns="45720" rIns="91440" bIns="45720">
          <a:spAutoFit/>
        </a:bodyPr>
        <a:lstStyle/>
        <a:p>
          <a:pPr algn="ctr"/>
          <a:r>
            <a:rPr lang="es-ES" sz="4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COMISION</a:t>
          </a:r>
          <a:r>
            <a:rPr lang="es-ES" sz="40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CANCELADA</a:t>
          </a:r>
          <a:endParaRPr lang="es-ES" sz="4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8"/>
  <sheetViews>
    <sheetView tabSelected="1" workbookViewId="0">
      <pane xSplit="1" ySplit="6" topLeftCell="B15" activePane="bottomRight" state="frozen"/>
      <selection pane="topRight" activeCell="D1" sqref="D1"/>
      <selection pane="bottomLeft" activeCell="A5" sqref="A5"/>
      <selection pane="bottomRight" activeCell="A3" sqref="A3:G3"/>
    </sheetView>
  </sheetViews>
  <sheetFormatPr baseColWidth="10" defaultRowHeight="15"/>
  <cols>
    <col min="1" max="2" width="27.85546875" style="90" customWidth="1"/>
    <col min="3" max="3" width="78.28515625" style="90" customWidth="1"/>
    <col min="4" max="4" width="10.7109375" style="90" customWidth="1"/>
    <col min="5" max="5" width="11.7109375" style="90" customWidth="1"/>
    <col min="6" max="6" width="10.42578125" style="90" customWidth="1"/>
    <col min="7" max="7" width="10.5703125" style="90" customWidth="1"/>
    <col min="8" max="8" width="11.42578125" style="88" hidden="1" customWidth="1"/>
    <col min="9" max="14" width="11.42578125" style="90" hidden="1" customWidth="1"/>
    <col min="15" max="15" width="11.5703125" style="90" hidden="1" customWidth="1"/>
    <col min="16" max="18" width="11.42578125" style="90" hidden="1" customWidth="1"/>
    <col min="19" max="19" width="6" style="90" hidden="1" customWidth="1"/>
    <col min="20" max="20" width="17.5703125" style="91" hidden="1" customWidth="1"/>
    <col min="21" max="21" width="0" style="9" hidden="1" customWidth="1"/>
    <col min="22" max="22" width="87.85546875" style="9" hidden="1" customWidth="1"/>
    <col min="23" max="24" width="0" style="9" hidden="1" customWidth="1"/>
    <col min="25" max="16384" width="11.42578125" style="9"/>
  </cols>
  <sheetData>
    <row r="1" spans="1:23" ht="18.75">
      <c r="A1" s="1" t="s">
        <v>0</v>
      </c>
      <c r="B1" s="1"/>
      <c r="C1" s="1"/>
      <c r="D1" s="1"/>
      <c r="E1" s="1"/>
      <c r="F1" s="1"/>
      <c r="G1" s="1"/>
      <c r="H1" s="2"/>
      <c r="I1" s="3"/>
      <c r="J1" s="3"/>
      <c r="K1" s="3"/>
      <c r="L1" s="3"/>
      <c r="M1" s="3"/>
      <c r="N1" s="3"/>
      <c r="O1" s="4"/>
      <c r="P1" s="3"/>
      <c r="Q1" s="3"/>
      <c r="R1" s="5"/>
      <c r="S1" s="2"/>
      <c r="T1" s="6"/>
      <c r="U1" s="7"/>
      <c r="V1" s="8"/>
    </row>
    <row r="2" spans="1:23" ht="18.75">
      <c r="A2" s="1" t="s">
        <v>1</v>
      </c>
      <c r="B2" s="1"/>
      <c r="C2" s="1"/>
      <c r="D2" s="1"/>
      <c r="E2" s="1"/>
      <c r="F2" s="1"/>
      <c r="G2" s="1"/>
      <c r="H2" s="2"/>
      <c r="I2" s="3"/>
      <c r="J2" s="3"/>
      <c r="K2" s="3"/>
      <c r="L2" s="3"/>
      <c r="M2" s="3"/>
      <c r="N2" s="3"/>
      <c r="O2" s="4"/>
      <c r="P2" s="3"/>
      <c r="Q2" s="3"/>
      <c r="R2" s="5"/>
      <c r="S2" s="2"/>
      <c r="T2" s="6"/>
      <c r="U2" s="7"/>
      <c r="V2" s="8"/>
    </row>
    <row r="3" spans="1:23" ht="18.75">
      <c r="A3" s="1" t="s">
        <v>2</v>
      </c>
      <c r="B3" s="1"/>
      <c r="C3" s="1"/>
      <c r="D3" s="1"/>
      <c r="E3" s="1"/>
      <c r="F3" s="1"/>
      <c r="G3" s="1"/>
      <c r="H3" s="2"/>
      <c r="I3" s="3"/>
      <c r="J3" s="3"/>
      <c r="K3" s="3"/>
      <c r="L3" s="3"/>
      <c r="M3" s="3"/>
      <c r="N3" s="3"/>
      <c r="O3" s="4"/>
      <c r="P3" s="3"/>
      <c r="Q3" s="3"/>
      <c r="R3" s="5"/>
      <c r="S3" s="2"/>
      <c r="T3" s="6"/>
      <c r="U3" s="7"/>
      <c r="V3" s="8"/>
    </row>
    <row r="4" spans="1:23">
      <c r="A4" s="10"/>
      <c r="B4" s="10"/>
      <c r="C4" s="10"/>
      <c r="D4" s="10"/>
      <c r="E4" s="10"/>
      <c r="F4" s="10"/>
      <c r="G4" s="10"/>
      <c r="H4" s="11"/>
      <c r="I4" s="12"/>
      <c r="J4" s="12"/>
      <c r="K4" s="12"/>
      <c r="L4" s="12"/>
      <c r="M4" s="12"/>
      <c r="N4" s="12"/>
      <c r="O4" s="10"/>
      <c r="P4" s="12"/>
      <c r="Q4" s="13"/>
      <c r="R4" s="14"/>
      <c r="S4" s="11"/>
      <c r="T4" s="6"/>
      <c r="U4" s="7"/>
      <c r="V4" s="8"/>
    </row>
    <row r="5" spans="1:23" ht="33.75">
      <c r="A5" s="15" t="s">
        <v>3</v>
      </c>
      <c r="B5" s="15" t="s">
        <v>4</v>
      </c>
      <c r="C5" s="15" t="s">
        <v>5</v>
      </c>
      <c r="D5" s="15" t="s">
        <v>6</v>
      </c>
      <c r="E5" s="15" t="s">
        <v>7</v>
      </c>
      <c r="F5" s="15" t="s">
        <v>8</v>
      </c>
      <c r="G5" s="15" t="s">
        <v>9</v>
      </c>
      <c r="H5" s="16" t="s">
        <v>10</v>
      </c>
      <c r="I5" s="16" t="s">
        <v>8</v>
      </c>
      <c r="J5" s="16" t="s">
        <v>7</v>
      </c>
      <c r="K5" s="16" t="s">
        <v>11</v>
      </c>
      <c r="L5" s="17" t="s">
        <v>12</v>
      </c>
      <c r="M5" s="16" t="s">
        <v>13</v>
      </c>
      <c r="N5" s="17" t="s">
        <v>14</v>
      </c>
      <c r="O5" s="17" t="s">
        <v>15</v>
      </c>
      <c r="P5" s="18" t="s">
        <v>16</v>
      </c>
      <c r="Q5" s="19" t="s">
        <v>17</v>
      </c>
      <c r="R5" s="18" t="s">
        <v>18</v>
      </c>
      <c r="S5" s="18" t="s">
        <v>19</v>
      </c>
      <c r="T5" s="20" t="s">
        <v>20</v>
      </c>
      <c r="U5" s="21" t="s">
        <v>21</v>
      </c>
      <c r="V5" s="22" t="s">
        <v>22</v>
      </c>
      <c r="W5" s="23" t="s">
        <v>23</v>
      </c>
    </row>
    <row r="6" spans="1:23" ht="8.25" customHeight="1">
      <c r="A6" s="24"/>
      <c r="B6" s="24"/>
      <c r="C6" s="24"/>
      <c r="D6" s="24"/>
      <c r="E6" s="24"/>
      <c r="F6" s="24"/>
      <c r="G6" s="24"/>
      <c r="H6" s="11"/>
      <c r="I6" s="12"/>
      <c r="J6" s="12"/>
      <c r="K6" s="12"/>
      <c r="L6" s="12"/>
      <c r="M6" s="12"/>
      <c r="N6" s="12"/>
      <c r="O6" s="10"/>
      <c r="P6" s="12"/>
      <c r="Q6" s="13"/>
      <c r="R6" s="14"/>
      <c r="S6" s="11"/>
      <c r="T6" s="25"/>
      <c r="U6" s="26"/>
      <c r="V6" s="26"/>
    </row>
    <row r="7" spans="1:23" ht="78.75" customHeight="1">
      <c r="A7" s="27" t="s">
        <v>24</v>
      </c>
      <c r="B7" s="27" t="s">
        <v>25</v>
      </c>
      <c r="C7" s="28" t="s">
        <v>26</v>
      </c>
      <c r="D7" s="29">
        <v>1500</v>
      </c>
      <c r="E7" s="30">
        <v>4500</v>
      </c>
      <c r="F7" s="30">
        <v>0</v>
      </c>
      <c r="G7" s="27">
        <f t="shared" ref="G7:G18" si="0">SUM(E7:F7)</f>
        <v>4500</v>
      </c>
      <c r="H7" s="31">
        <v>1747</v>
      </c>
      <c r="I7" s="32">
        <v>300</v>
      </c>
      <c r="J7" s="32">
        <v>1000</v>
      </c>
      <c r="K7" s="33">
        <v>1300</v>
      </c>
      <c r="L7" s="34">
        <f>2586+328</f>
        <v>2914</v>
      </c>
      <c r="M7" s="32">
        <f t="shared" ref="M7:M14" si="1">SUM(K7:L7)</f>
        <v>4214</v>
      </c>
      <c r="N7" s="34">
        <f>1000+300+63+63+63+63+63+63+27+63+350+400+840.01+350+600.04</f>
        <v>4308.05</v>
      </c>
      <c r="O7" s="35"/>
      <c r="P7" s="36">
        <v>0</v>
      </c>
      <c r="Q7" s="34">
        <v>0</v>
      </c>
      <c r="R7" s="37">
        <f>M7-N7-P7-Q7</f>
        <v>-94.050000000000182</v>
      </c>
      <c r="S7" s="38" t="e">
        <f>#REF!</f>
        <v>#REF!</v>
      </c>
      <c r="T7" s="39" t="s">
        <v>27</v>
      </c>
      <c r="U7" s="40" t="s">
        <v>28</v>
      </c>
      <c r="V7" s="41" t="s">
        <v>29</v>
      </c>
    </row>
    <row r="8" spans="1:23" ht="64.5" customHeight="1">
      <c r="A8" s="27" t="s">
        <v>30</v>
      </c>
      <c r="B8" s="27" t="s">
        <v>31</v>
      </c>
      <c r="C8" s="28" t="s">
        <v>26</v>
      </c>
      <c r="D8" s="29">
        <v>750</v>
      </c>
      <c r="E8" s="30">
        <v>2250</v>
      </c>
      <c r="F8" s="30">
        <v>0</v>
      </c>
      <c r="G8" s="27">
        <f t="shared" si="0"/>
        <v>2250</v>
      </c>
      <c r="H8" s="42">
        <v>1748</v>
      </c>
      <c r="I8" s="43">
        <v>220</v>
      </c>
      <c r="J8" s="43">
        <v>500</v>
      </c>
      <c r="K8" s="43">
        <v>720</v>
      </c>
      <c r="L8" s="44"/>
      <c r="M8" s="43">
        <v>720</v>
      </c>
      <c r="N8" s="44">
        <v>720</v>
      </c>
      <c r="O8" s="45" t="s">
        <v>32</v>
      </c>
      <c r="P8" s="44">
        <v>0</v>
      </c>
      <c r="Q8" s="44">
        <v>0</v>
      </c>
      <c r="R8" s="44">
        <f t="shared" ref="R8:R14" si="2">M8-N8-P8-Q8</f>
        <v>0</v>
      </c>
      <c r="S8" s="46" t="e">
        <f>#REF!</f>
        <v>#REF!</v>
      </c>
      <c r="T8" s="47"/>
      <c r="U8" s="48"/>
      <c r="V8" s="49"/>
    </row>
    <row r="9" spans="1:23" ht="55.5" customHeight="1">
      <c r="A9" s="27" t="s">
        <v>33</v>
      </c>
      <c r="B9" s="27" t="s">
        <v>34</v>
      </c>
      <c r="C9" s="28" t="s">
        <v>26</v>
      </c>
      <c r="D9" s="29">
        <v>500</v>
      </c>
      <c r="E9" s="30">
        <v>1500</v>
      </c>
      <c r="F9" s="30">
        <v>0</v>
      </c>
      <c r="G9" s="27">
        <f t="shared" si="0"/>
        <v>1500</v>
      </c>
      <c r="H9" s="50">
        <v>1749</v>
      </c>
      <c r="I9" s="51">
        <v>220</v>
      </c>
      <c r="J9" s="51">
        <v>0</v>
      </c>
      <c r="K9" s="52">
        <f t="shared" ref="K9:K14" si="3">SUM(I9:J9)</f>
        <v>220</v>
      </c>
      <c r="L9" s="53">
        <f>54+1192</f>
        <v>1246</v>
      </c>
      <c r="M9" s="51">
        <f t="shared" si="1"/>
        <v>1466</v>
      </c>
      <c r="N9" s="53">
        <v>1466</v>
      </c>
      <c r="O9" s="54" t="s">
        <v>35</v>
      </c>
      <c r="P9" s="55">
        <v>0</v>
      </c>
      <c r="Q9" s="53">
        <v>0</v>
      </c>
      <c r="R9" s="53">
        <f>M9-N9-P9-Q9</f>
        <v>0</v>
      </c>
      <c r="S9" s="56" t="e">
        <f>#REF!</f>
        <v>#REF!</v>
      </c>
      <c r="T9" s="57" t="s">
        <v>36</v>
      </c>
      <c r="U9" s="58" t="s">
        <v>28</v>
      </c>
      <c r="V9" s="58" t="s">
        <v>37</v>
      </c>
    </row>
    <row r="10" spans="1:23" ht="36" customHeight="1">
      <c r="A10" s="59" t="s">
        <v>33</v>
      </c>
      <c r="B10" s="59" t="s">
        <v>34</v>
      </c>
      <c r="C10" s="60" t="s">
        <v>38</v>
      </c>
      <c r="D10" s="61">
        <v>500</v>
      </c>
      <c r="E10" s="62">
        <v>1500</v>
      </c>
      <c r="F10" s="62">
        <v>0</v>
      </c>
      <c r="G10" s="59">
        <f t="shared" si="0"/>
        <v>1500</v>
      </c>
      <c r="H10" s="63">
        <v>1750</v>
      </c>
      <c r="I10" s="64">
        <v>400</v>
      </c>
      <c r="J10" s="64">
        <v>1500</v>
      </c>
      <c r="K10" s="64">
        <f t="shared" si="3"/>
        <v>1900</v>
      </c>
      <c r="L10" s="65">
        <v>1265</v>
      </c>
      <c r="M10" s="64">
        <f t="shared" si="1"/>
        <v>3165</v>
      </c>
      <c r="N10" s="66">
        <f>1900+680.01+860</f>
        <v>3440.01</v>
      </c>
      <c r="O10" s="67"/>
      <c r="P10" s="66">
        <v>0</v>
      </c>
      <c r="Q10" s="66">
        <v>0</v>
      </c>
      <c r="R10" s="68">
        <f t="shared" si="2"/>
        <v>-275.01000000000022</v>
      </c>
      <c r="S10" s="69" t="e">
        <f>#REF!</f>
        <v>#REF!</v>
      </c>
      <c r="T10" s="70" t="s">
        <v>39</v>
      </c>
      <c r="U10" s="71" t="s">
        <v>40</v>
      </c>
      <c r="V10" s="72" t="s">
        <v>41</v>
      </c>
    </row>
    <row r="11" spans="1:23" s="79" customFormat="1" ht="42.75" customHeight="1">
      <c r="A11" s="59" t="s">
        <v>42</v>
      </c>
      <c r="B11" s="59" t="s">
        <v>34</v>
      </c>
      <c r="C11" s="73" t="s">
        <v>38</v>
      </c>
      <c r="D11" s="61">
        <v>500</v>
      </c>
      <c r="E11" s="62">
        <v>1500</v>
      </c>
      <c r="F11" s="62">
        <v>0</v>
      </c>
      <c r="G11" s="59">
        <f t="shared" si="0"/>
        <v>1500</v>
      </c>
      <c r="H11" s="42">
        <v>1751</v>
      </c>
      <c r="I11" s="43">
        <v>300</v>
      </c>
      <c r="J11" s="43">
        <v>1000</v>
      </c>
      <c r="K11" s="74">
        <f t="shared" si="3"/>
        <v>1300</v>
      </c>
      <c r="L11" s="44">
        <v>0</v>
      </c>
      <c r="M11" s="43">
        <f t="shared" si="1"/>
        <v>1300</v>
      </c>
      <c r="N11" s="44">
        <v>1300</v>
      </c>
      <c r="O11" s="75"/>
      <c r="P11" s="76">
        <v>0</v>
      </c>
      <c r="Q11" s="44">
        <v>0</v>
      </c>
      <c r="R11" s="44">
        <f t="shared" si="2"/>
        <v>0</v>
      </c>
      <c r="S11" s="46" t="e">
        <f>#REF!</f>
        <v>#REF!</v>
      </c>
      <c r="T11" s="77"/>
      <c r="U11" s="78"/>
      <c r="V11" s="48"/>
    </row>
    <row r="12" spans="1:23" s="79" customFormat="1" ht="57" customHeight="1">
      <c r="A12" s="59" t="s">
        <v>43</v>
      </c>
      <c r="B12" s="59" t="s">
        <v>25</v>
      </c>
      <c r="C12" s="80" t="s">
        <v>44</v>
      </c>
      <c r="D12" s="61">
        <v>1500</v>
      </c>
      <c r="E12" s="62">
        <v>4500</v>
      </c>
      <c r="F12" s="62">
        <v>0</v>
      </c>
      <c r="G12" s="59">
        <f t="shared" si="0"/>
        <v>4500</v>
      </c>
      <c r="H12" s="31">
        <v>4873684</v>
      </c>
      <c r="I12" s="32">
        <v>400</v>
      </c>
      <c r="J12" s="32">
        <v>0</v>
      </c>
      <c r="K12" s="32">
        <f t="shared" si="3"/>
        <v>400</v>
      </c>
      <c r="L12" s="81">
        <f>1420+243</f>
        <v>1663</v>
      </c>
      <c r="M12" s="32">
        <f t="shared" si="1"/>
        <v>2063</v>
      </c>
      <c r="N12" s="81">
        <f>400+27+63+63+63+27+695.13+710.16</f>
        <v>2048.29</v>
      </c>
      <c r="O12" s="82" t="s">
        <v>45</v>
      </c>
      <c r="P12" s="81">
        <v>0</v>
      </c>
      <c r="Q12" s="81">
        <v>0</v>
      </c>
      <c r="R12" s="81">
        <f t="shared" si="2"/>
        <v>14.710000000000036</v>
      </c>
      <c r="S12" s="38" t="e">
        <f>#REF!</f>
        <v>#REF!</v>
      </c>
      <c r="T12" s="83" t="s">
        <v>46</v>
      </c>
      <c r="U12" s="71" t="s">
        <v>40</v>
      </c>
      <c r="V12" s="72" t="s">
        <v>47</v>
      </c>
    </row>
    <row r="13" spans="1:23" ht="57" customHeight="1">
      <c r="A13" s="59" t="s">
        <v>30</v>
      </c>
      <c r="B13" s="59" t="s">
        <v>31</v>
      </c>
      <c r="C13" s="73" t="s">
        <v>44</v>
      </c>
      <c r="D13" s="61">
        <v>750</v>
      </c>
      <c r="E13" s="62">
        <v>2250</v>
      </c>
      <c r="F13" s="62">
        <v>0</v>
      </c>
      <c r="G13" s="59">
        <f t="shared" si="0"/>
        <v>2250</v>
      </c>
      <c r="H13" s="42">
        <v>4873685</v>
      </c>
      <c r="I13" s="43">
        <v>300</v>
      </c>
      <c r="J13" s="43">
        <v>0</v>
      </c>
      <c r="K13" s="43">
        <f t="shared" si="3"/>
        <v>300</v>
      </c>
      <c r="L13" s="44">
        <v>0</v>
      </c>
      <c r="M13" s="43">
        <f t="shared" si="1"/>
        <v>300</v>
      </c>
      <c r="N13" s="44">
        <v>300</v>
      </c>
      <c r="O13" s="75"/>
      <c r="P13" s="44"/>
      <c r="Q13" s="44"/>
      <c r="R13" s="44">
        <f t="shared" si="2"/>
        <v>0</v>
      </c>
      <c r="S13" s="46"/>
      <c r="T13" s="77"/>
      <c r="U13" s="78"/>
      <c r="V13" s="48"/>
    </row>
    <row r="14" spans="1:23" ht="48.75" customHeight="1">
      <c r="A14" s="59" t="s">
        <v>33</v>
      </c>
      <c r="B14" s="59" t="s">
        <v>34</v>
      </c>
      <c r="C14" s="73" t="s">
        <v>44</v>
      </c>
      <c r="D14" s="61">
        <v>500</v>
      </c>
      <c r="E14" s="62">
        <v>1500</v>
      </c>
      <c r="F14" s="62">
        <v>0</v>
      </c>
      <c r="G14" s="59">
        <f t="shared" si="0"/>
        <v>1500</v>
      </c>
      <c r="H14" s="50">
        <v>1752</v>
      </c>
      <c r="I14" s="51">
        <v>220</v>
      </c>
      <c r="J14" s="51">
        <v>1246</v>
      </c>
      <c r="K14" s="52">
        <f t="shared" si="3"/>
        <v>1466</v>
      </c>
      <c r="L14" s="53">
        <v>0</v>
      </c>
      <c r="M14" s="51">
        <f t="shared" si="1"/>
        <v>1466</v>
      </c>
      <c r="N14" s="53">
        <v>1466</v>
      </c>
      <c r="O14" s="54" t="s">
        <v>48</v>
      </c>
      <c r="P14" s="55">
        <v>0</v>
      </c>
      <c r="Q14" s="53">
        <v>0</v>
      </c>
      <c r="R14" s="53">
        <f t="shared" si="2"/>
        <v>0</v>
      </c>
      <c r="S14" s="56" t="e">
        <f>#REF!</f>
        <v>#REF!</v>
      </c>
      <c r="T14" s="57" t="s">
        <v>36</v>
      </c>
      <c r="U14" s="58" t="s">
        <v>28</v>
      </c>
      <c r="V14" s="58" t="s">
        <v>49</v>
      </c>
    </row>
    <row r="15" spans="1:23" ht="73.5" customHeight="1">
      <c r="A15" s="59" t="s">
        <v>43</v>
      </c>
      <c r="B15" s="59" t="s">
        <v>25</v>
      </c>
      <c r="C15" s="84" t="s">
        <v>50</v>
      </c>
      <c r="D15" s="61">
        <v>1500</v>
      </c>
      <c r="E15" s="62">
        <v>4500</v>
      </c>
      <c r="F15" s="62">
        <v>0</v>
      </c>
      <c r="G15" s="59">
        <f t="shared" si="0"/>
        <v>4500</v>
      </c>
      <c r="H15" s="31"/>
      <c r="I15" s="32"/>
      <c r="J15" s="32"/>
      <c r="K15" s="32"/>
      <c r="L15" s="81"/>
      <c r="M15" s="32"/>
      <c r="N15" s="81"/>
      <c r="O15" s="82"/>
      <c r="P15" s="81"/>
      <c r="Q15" s="81"/>
      <c r="R15" s="81"/>
      <c r="S15" s="38"/>
      <c r="T15" s="85"/>
      <c r="U15" s="86"/>
      <c r="V15" s="87"/>
    </row>
    <row r="16" spans="1:23" ht="60">
      <c r="A16" s="59" t="s">
        <v>30</v>
      </c>
      <c r="B16" s="59" t="s">
        <v>31</v>
      </c>
      <c r="C16" s="84" t="s">
        <v>50</v>
      </c>
      <c r="D16" s="61">
        <v>750</v>
      </c>
      <c r="E16" s="62">
        <v>2250</v>
      </c>
      <c r="F16" s="62">
        <v>0</v>
      </c>
      <c r="G16" s="59">
        <f t="shared" si="0"/>
        <v>2250</v>
      </c>
      <c r="I16" s="89">
        <f>SUM(I7:I15)</f>
        <v>2360</v>
      </c>
      <c r="J16" s="89">
        <f>SUM(J7:J15)</f>
        <v>5246</v>
      </c>
      <c r="K16" s="89">
        <f>SUM(K7:K15)</f>
        <v>7606</v>
      </c>
      <c r="L16" s="89">
        <f>SUM(L7:L15)</f>
        <v>7088</v>
      </c>
      <c r="M16" s="89">
        <f>SUM(M7:M15)</f>
        <v>14694</v>
      </c>
      <c r="N16" s="89">
        <f>SUM(N7:N15)</f>
        <v>15048.350000000002</v>
      </c>
      <c r="O16" s="89">
        <f>SUM(O7:O15)</f>
        <v>0</v>
      </c>
      <c r="P16" s="89">
        <f>SUM(P7:P15)</f>
        <v>0</v>
      </c>
      <c r="Q16" s="89">
        <f>SUM(Q7:Q15)</f>
        <v>0</v>
      </c>
      <c r="R16" s="89">
        <f>SUM(R7:R15)</f>
        <v>-354.35000000000036</v>
      </c>
    </row>
    <row r="17" spans="1:7" ht="90">
      <c r="A17" s="59" t="s">
        <v>42</v>
      </c>
      <c r="B17" s="59" t="s">
        <v>34</v>
      </c>
      <c r="C17" s="80" t="s">
        <v>51</v>
      </c>
      <c r="D17" s="61">
        <v>500</v>
      </c>
      <c r="E17" s="62">
        <v>1500</v>
      </c>
      <c r="F17" s="62">
        <v>0</v>
      </c>
      <c r="G17" s="61">
        <f t="shared" si="0"/>
        <v>1500</v>
      </c>
    </row>
    <row r="18" spans="1:7" ht="90">
      <c r="A18" s="59" t="s">
        <v>52</v>
      </c>
      <c r="B18" s="59" t="s">
        <v>34</v>
      </c>
      <c r="C18" s="80" t="s">
        <v>51</v>
      </c>
      <c r="D18" s="61">
        <v>500</v>
      </c>
      <c r="E18" s="62">
        <v>1500</v>
      </c>
      <c r="F18" s="62">
        <v>0</v>
      </c>
      <c r="G18" s="61">
        <f t="shared" si="0"/>
        <v>1500</v>
      </c>
    </row>
  </sheetData>
  <mergeCells count="12">
    <mergeCell ref="T10:T11"/>
    <mergeCell ref="U10:U11"/>
    <mergeCell ref="V10:V11"/>
    <mergeCell ref="T12:T13"/>
    <mergeCell ref="U12:U13"/>
    <mergeCell ref="V12:V13"/>
    <mergeCell ref="A1:G1"/>
    <mergeCell ref="A2:G2"/>
    <mergeCell ref="A3:G3"/>
    <mergeCell ref="T7:T8"/>
    <mergeCell ref="U7:U8"/>
    <mergeCell ref="V7:V8"/>
  </mergeCells>
  <pageMargins left="0.2" right="0.19685039370078741" top="0.23" bottom="0.39370078740157483" header="0.15748031496062992" footer="0.15748031496062992"/>
  <pageSetup scale="75" orientation="landscape" horizontalDpi="200" verticalDpi="200" r:id="rId1"/>
  <colBreaks count="1" manualBreakCount="1">
    <brk id="18" max="5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viaticos 2012 (5)</vt:lpstr>
      <vt:lpstr>'viaticos 2012 (5)'!Área_de_impresión</vt:lpstr>
    </vt:vector>
  </TitlesOfParts>
  <Company>Telefonia Rural de Sonora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Refugio Carmelo A</dc:creator>
  <cp:lastModifiedBy>Refugio Carmelo A</cp:lastModifiedBy>
  <dcterms:created xsi:type="dcterms:W3CDTF">2013-01-30T19:35:28Z</dcterms:created>
  <dcterms:modified xsi:type="dcterms:W3CDTF">2013-01-30T19:35:45Z</dcterms:modified>
</cp:coreProperties>
</file>