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30" windowWidth="16140" windowHeight="8895"/>
  </bookViews>
  <sheets>
    <sheet name="viaticos 2012 (6)" sheetId="1" r:id="rId1"/>
  </sheets>
  <definedNames>
    <definedName name="_xlnm.Print_Area" localSheetId="0">'viaticos 2012 (6)'!$A$1:$G$14</definedName>
  </definedNames>
  <calcPr calcId="125725"/>
</workbook>
</file>

<file path=xl/calcChain.xml><?xml version="1.0" encoding="utf-8"?>
<calcChain xmlns="http://schemas.openxmlformats.org/spreadsheetml/2006/main">
  <c r="S14" i="1"/>
  <c r="K14"/>
  <c r="M14" s="1"/>
  <c r="R14" s="1"/>
  <c r="G14"/>
  <c r="K13"/>
  <c r="M13" s="1"/>
  <c r="R13" s="1"/>
  <c r="G13"/>
  <c r="S12"/>
  <c r="N12"/>
  <c r="L12"/>
  <c r="K12"/>
  <c r="M12" s="1"/>
  <c r="R12" s="1"/>
  <c r="G12"/>
  <c r="S11"/>
  <c r="K11"/>
  <c r="M11" s="1"/>
  <c r="R11" s="1"/>
  <c r="G11"/>
  <c r="S10"/>
  <c r="N10"/>
  <c r="K10"/>
  <c r="M10" s="1"/>
  <c r="R10" s="1"/>
  <c r="G10"/>
  <c r="S9"/>
  <c r="L9"/>
  <c r="K9"/>
  <c r="M9" s="1"/>
  <c r="R9" s="1"/>
  <c r="G9"/>
  <c r="S8"/>
  <c r="R8"/>
  <c r="G8"/>
  <c r="S7"/>
  <c r="N7"/>
  <c r="L7"/>
  <c r="M7" s="1"/>
  <c r="R7" s="1"/>
  <c r="G7"/>
</calcChain>
</file>

<file path=xl/sharedStrings.xml><?xml version="1.0" encoding="utf-8"?>
<sst xmlns="http://schemas.openxmlformats.org/spreadsheetml/2006/main" count="69" uniqueCount="52">
  <si>
    <t>TELEFONIA RURAL DE SONORA</t>
  </si>
  <si>
    <t>PERIODO COMPRENDIDO: JUNIO 2012.</t>
  </si>
  <si>
    <t>FECHA DE ACTUALIZACION: ENERO 2013.</t>
  </si>
  <si>
    <t>NOMBRE</t>
  </si>
  <si>
    <t>CARGO</t>
  </si>
  <si>
    <t>COMISIÓN</t>
  </si>
  <si>
    <t>CUOTA DIARIA</t>
  </si>
  <si>
    <t>VIATICOS</t>
  </si>
  <si>
    <t>GASTOS DE CAMINO</t>
  </si>
  <si>
    <t>TOTAL PAGADO</t>
  </si>
  <si>
    <t>CHEQUE</t>
  </si>
  <si>
    <t>VIATICOS GLOBAL</t>
  </si>
  <si>
    <t>OTROS GASTOS POR COMPROBAR</t>
  </si>
  <si>
    <t>TOTAL CHEQUE</t>
  </si>
  <si>
    <t>GASTOS COMPROBADOS</t>
  </si>
  <si>
    <t>FECHA DE COMPROBACION</t>
  </si>
  <si>
    <t>DEVOLUCION DE GASTOS</t>
  </si>
  <si>
    <t>OTROS</t>
  </si>
  <si>
    <t>DIFERENCIA</t>
  </si>
  <si>
    <t>No. DE COM.</t>
  </si>
  <si>
    <t>LOCALIDADES:</t>
  </si>
  <si>
    <t>VEHICULO</t>
  </si>
  <si>
    <t>OBJETIVO DE LA COMISION</t>
  </si>
  <si>
    <t>OBSERVACIONES AL EXPEDIENTE</t>
  </si>
  <si>
    <t>GENARO SOTO CORDOVA</t>
  </si>
  <si>
    <t>DIRECTOR GENERAL</t>
  </si>
  <si>
    <t>SUPERVISAR INSTALACION DE EQUIPO DE TELECOMUNICACIONES EN C4 NAVOJOA, REALIZAR INVENTARIO FISICO Y ACTIVAR SERVICIO DE INTERNET EN ESCUELAS PRIMARIAS(SEC) CORRESPONDIENTE AL PROYECTO DE LA RED RURAL DE TELECOMUNICACIONES 2011, NAVOJOA MPIO. DE NAVOJOA, PUEBLO NUEVO, SINGAPUR Y TETABIATE MPIO. DE SN. IGNACIO RIO MUERTO., COMISION DEL DIA 07 AL 08 DE JUN IO DEL 2012.</t>
  </si>
  <si>
    <t>EJIDOS FCO. MARQUEZ Y LA MISA MPIO DE GUAYMAS, SAN IGNACIO RIO MUERTO, SIREBAMPO Y HUATABAMPO</t>
  </si>
  <si>
    <t>PICK-UP FORD 2008</t>
  </si>
  <si>
    <t>REVISION DE CONDICIONES DE LOS SITIOS DONDE SE INSTALARAN TORRES ESTRUCTURALES DE LA RED DE INTERNET INALAMBRICO Y CELEBRAR REUNIONES DE TRABAJO CON AUTORIDADES MUNICIPALES DE SAN IGNACIO RIO MUERTO Y HUATABAMPO PARA ACORDAR SITIOS DONDE SERAN INSTALADOS</t>
  </si>
  <si>
    <t>ING. ILDEBRANDO RUIZ SALCEDO</t>
  </si>
  <si>
    <t>TECNICO DE MANTENIMIENTO DE EQUIPOS</t>
  </si>
  <si>
    <t>12/01/2012 PD104</t>
  </si>
  <si>
    <t>ASISTIR A REUNION DE TREABAJO PARA PRESENTACION DE SERVICIO EN LA COMUNIDAD DE SIREBAMPO, REALIZAR INVENTARIO FISICO Y ACTIVAR SERVICIO DE INTERNET EN ESCUELAS PRIMARIA(SEC) CORRESPONDIENTE AL PROYECTO DE LA RED RURAL DE TELECOMUNICACIONES 2011, SIREBAMPO MUNICIPIO DE HUATABAMPO, PUEBLO NUEVO, SINGAPUR Y TETABIATE MUNICIPIO DE SAN IGNACIO RIO MUERTO, COMISION DEL 15 AL 16 DE JUNIO DEL 2012.</t>
  </si>
  <si>
    <t>20/01/12 PD107</t>
  </si>
  <si>
    <t>SAN IGNACIO RIO MUERTO</t>
  </si>
  <si>
    <t>ACOMPAÑAR AL PERSONAL TECNICO DE LA EMPRESA PROVEEDORA DEL CONTRATO DE INSTALACION DE UNA RED RURAL DE TELECOMUNICACIONES 2011,PARA DEFINIR UBICACIÓN DE LA CASETA Y TORRE DE TELECOMUNICACIONES EN ESPACIO DE TERRENO PROPORCIONADO POR EL MUNICIPIO</t>
  </si>
  <si>
    <t>ARIZPE Y BACOACHI</t>
  </si>
  <si>
    <t>CHEVROLET 2009</t>
  </si>
  <si>
    <t>PARTICIPAR EN REUNION REGIONAL DE EVALUACION DE PROGRAMAS DE DESARROLLO</t>
  </si>
  <si>
    <t>ING. JOSE ABELARDO SUAREZ PEÑA</t>
  </si>
  <si>
    <t>JEFE DEL DEPTO. TÉCNICO</t>
  </si>
  <si>
    <t>MANTENIMIENTO CORRECTIVO AL REPETIDOR DE NAHUILA YA QUE ESTA PRESENTANDO FALLA GENERALIZADA TANTO EN EL SISTEMA DE DATOS COMO EL DE TELEFONIA, REPETIDOR TELEFONICO Y DE DATOS UBICADO EN EL CERRO DE NAHUILA, MUNICIPIO DE SAN JAVIER, COMISION DEL 25 DE JUNIO DEL 2012.</t>
  </si>
  <si>
    <t>TSU FRANCISCO ERASMO VALENZUELA TORRES</t>
  </si>
  <si>
    <t>23/01/2012, P.D. 5</t>
  </si>
  <si>
    <t>NAVOJOA</t>
  </si>
  <si>
    <t>SUPERVISION DE AVANCES DE TRABAJOS PARA INSTALACION DE BIENES Y EQUIPOS DE LA RED RURAL INALAMBRICA PARA PROVEER SERVICIOS DE TECNOLOGÍAS DE LA INFORMACION Y LAS COMUNICACIONES EN LOCALIDADES RURALES DEL ESTADO DE SONORA.</t>
  </si>
  <si>
    <t>ING.JOSE ABELARDO SUAREZ PEÑA</t>
  </si>
  <si>
    <t>REPETIDOR TELEFONICO Y DE DATOS UBICADO EN EL CERRO DE NAHUILA, MUNICIPIO DE SAN JAVIER.REINSTALAR LOS 2 CANALES DEL EQUIPO DE TELEFONIA QUE FUE DAÑADO POR DESCARGAS ATMOSFERICAS LAS CUALES FUERON TRASLADADOS AL LABORATORIO EN LAS OFICINAS DE HERMOSILLO PARA REPARARLOS (OFICIO TRS-DA-2012-28) ASÍ TAMBIER SUPERVISAR LOS TRABAJOS DE REPARACION DEL PROVEEDOR DE LA EMPRESA BAJA TELECOM DE LOS EQUIPOS DE LA RED DE DATOS QUE FUERON DAÑADOS POR LA MISMA CAUSA.27-28/06/12</t>
  </si>
  <si>
    <t>T.S.U. FRANCISCO ERASMO VALENZUELA TORRES</t>
  </si>
  <si>
    <t>30/01/12 PD108</t>
  </si>
  <si>
    <t>SUPERVISAR LOS TRABAJOS DE INSTALACION ELECTRICA REQUERIDA PARA EL SUMINISTRO DE ENERGIA C.F.E. EN CASETA SE DAN IGNACIO RIO MUERTO, QUE BRINDARA SERVICIO DE INTERNET A LA REGION, DENTRO DEL PROYECTO DE LA RED RURAL DE TELECOMUNICACIONES 2011.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</si>
</sst>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6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8" fillId="0" borderId="0"/>
  </cellStyleXfs>
  <cellXfs count="86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/>
    <xf numFmtId="0" fontId="7" fillId="0" borderId="0" xfId="0" applyFont="1" applyAlignment="1">
      <alignment vertical="top"/>
    </xf>
    <xf numFmtId="43" fontId="7" fillId="0" borderId="0" xfId="1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3" fillId="0" borderId="1" xfId="0" applyFont="1" applyBorder="1" applyAlignment="1">
      <alignment horizontal="center" vertical="top" wrapText="1"/>
    </xf>
    <xf numFmtId="43" fontId="3" fillId="0" borderId="1" xfId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43" fontId="7" fillId="0" borderId="0" xfId="1" applyFont="1" applyBorder="1" applyAlignment="1">
      <alignment vertical="top"/>
    </xf>
    <xf numFmtId="0" fontId="5" fillId="0" borderId="0" xfId="0" applyFont="1" applyBorder="1"/>
    <xf numFmtId="0" fontId="7" fillId="0" borderId="0" xfId="0" applyFont="1" applyBorder="1"/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43" fontId="12" fillId="0" borderId="1" xfId="1" applyFont="1" applyBorder="1" applyAlignment="1">
      <alignment vertical="top"/>
    </xf>
    <xf numFmtId="43" fontId="14" fillId="0" borderId="1" xfId="1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43" fontId="6" fillId="0" borderId="0" xfId="1" applyFont="1" applyBorder="1" applyAlignment="1">
      <alignment vertical="top"/>
    </xf>
    <xf numFmtId="43" fontId="6" fillId="0" borderId="0" xfId="1" applyFont="1" applyFill="1" applyBorder="1" applyAlignment="1">
      <alignment vertical="top"/>
    </xf>
    <xf numFmtId="43" fontId="15" fillId="0" borderId="0" xfId="1" applyFont="1" applyAlignment="1">
      <alignment vertical="top"/>
    </xf>
    <xf numFmtId="43" fontId="15" fillId="0" borderId="0" xfId="1" applyFont="1" applyFill="1" applyBorder="1" applyAlignment="1">
      <alignment vertical="top"/>
    </xf>
    <xf numFmtId="43" fontId="15" fillId="2" borderId="0" xfId="1" applyFont="1" applyFill="1" applyAlignment="1">
      <alignment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/>
    </xf>
    <xf numFmtId="43" fontId="6" fillId="0" borderId="2" xfId="1" applyFont="1" applyBorder="1" applyAlignment="1">
      <alignment vertical="top"/>
    </xf>
    <xf numFmtId="43" fontId="15" fillId="0" borderId="2" xfId="1" applyFont="1" applyBorder="1" applyAlignment="1">
      <alignment vertical="top"/>
    </xf>
    <xf numFmtId="14" fontId="7" fillId="0" borderId="2" xfId="1" applyNumberFormat="1" applyFont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/>
    </xf>
    <xf numFmtId="43" fontId="6" fillId="0" borderId="3" xfId="1" applyFont="1" applyBorder="1" applyAlignment="1">
      <alignment vertical="top"/>
    </xf>
    <xf numFmtId="43" fontId="6" fillId="0" borderId="3" xfId="1" applyFont="1" applyFill="1" applyBorder="1" applyAlignment="1">
      <alignment vertical="top"/>
    </xf>
    <xf numFmtId="43" fontId="15" fillId="0" borderId="3" xfId="1" applyFont="1" applyBorder="1" applyAlignment="1">
      <alignment vertical="top"/>
    </xf>
    <xf numFmtId="43" fontId="7" fillId="0" borderId="3" xfId="1" applyFont="1" applyBorder="1" applyAlignment="1">
      <alignment vertical="top"/>
    </xf>
    <xf numFmtId="43" fontId="15" fillId="0" borderId="3" xfId="1" applyFont="1" applyFill="1" applyBorder="1" applyAlignment="1">
      <alignment vertical="top"/>
    </xf>
    <xf numFmtId="0" fontId="6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/>
    </xf>
    <xf numFmtId="43" fontId="12" fillId="0" borderId="1" xfId="1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/>
    </xf>
    <xf numFmtId="43" fontId="6" fillId="0" borderId="4" xfId="1" applyFont="1" applyBorder="1" applyAlignment="1">
      <alignment vertical="top"/>
    </xf>
    <xf numFmtId="43" fontId="6" fillId="0" borderId="4" xfId="1" applyFont="1" applyFill="1" applyBorder="1" applyAlignment="1">
      <alignment vertical="top"/>
    </xf>
    <xf numFmtId="43" fontId="15" fillId="0" borderId="4" xfId="1" applyFont="1" applyBorder="1" applyAlignment="1">
      <alignment vertical="top"/>
    </xf>
    <xf numFmtId="43" fontId="7" fillId="0" borderId="4" xfId="1" applyFont="1" applyFill="1" applyBorder="1" applyAlignment="1">
      <alignment vertical="top"/>
    </xf>
    <xf numFmtId="43" fontId="15" fillId="2" borderId="4" xfId="1" applyFont="1" applyFill="1" applyBorder="1" applyAlignment="1">
      <alignment vertical="top"/>
    </xf>
    <xf numFmtId="0" fontId="6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43" fontId="6" fillId="0" borderId="2" xfId="1" applyFont="1" applyFill="1" applyBorder="1" applyAlignment="1">
      <alignment vertical="top"/>
    </xf>
    <xf numFmtId="43" fontId="7" fillId="0" borderId="2" xfId="1" applyFont="1" applyBorder="1" applyAlignment="1">
      <alignment vertical="top"/>
    </xf>
    <xf numFmtId="43" fontId="15" fillId="0" borderId="2" xfId="1" applyFont="1" applyFill="1" applyBorder="1" applyAlignment="1">
      <alignment vertical="top"/>
    </xf>
    <xf numFmtId="0" fontId="5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0" xfId="0" applyFont="1" applyBorder="1"/>
    <xf numFmtId="43" fontId="15" fillId="0" borderId="0" xfId="1" applyFont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0" fillId="0" borderId="0" xfId="0" applyFont="1" applyAlignment="1">
      <alignment vertical="top"/>
    </xf>
    <xf numFmtId="43" fontId="0" fillId="0" borderId="0" xfId="1" applyFont="1" applyAlignment="1">
      <alignment vertical="top"/>
    </xf>
    <xf numFmtId="0" fontId="0" fillId="0" borderId="0" xfId="0" applyFont="1" applyAlignment="1">
      <alignment horizontal="center" vertical="top"/>
    </xf>
    <xf numFmtId="0" fontId="17" fillId="0" borderId="0" xfId="0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468344</xdr:colOff>
      <xdr:row>14</xdr:row>
      <xdr:rowOff>0</xdr:rowOff>
    </xdr:from>
    <xdr:ext cx="6917471" cy="718466"/>
    <xdr:sp macro="" textlink="">
      <xdr:nvSpPr>
        <xdr:cNvPr id="2" name="1 Rectángulo"/>
        <xdr:cNvSpPr/>
      </xdr:nvSpPr>
      <xdr:spPr>
        <a:xfrm>
          <a:off x="11830050" y="7029450"/>
          <a:ext cx="6917471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COMISION</a:t>
          </a:r>
          <a:r>
            <a:rPr lang="es-ES" sz="40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CANCELADA</a:t>
          </a:r>
          <a:endParaRPr lang="es-ES" sz="40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workbookViewId="0">
      <pane xSplit="1" ySplit="6" topLeftCell="C10" activePane="bottomRight" state="frozen"/>
      <selection pane="topRight" activeCell="D1" sqref="D1"/>
      <selection pane="bottomLeft" activeCell="A5" sqref="A5"/>
      <selection pane="bottomRight" activeCell="A3" sqref="A3:G3"/>
    </sheetView>
  </sheetViews>
  <sheetFormatPr baseColWidth="10" defaultRowHeight="15"/>
  <cols>
    <col min="1" max="2" width="27.85546875" style="82" customWidth="1"/>
    <col min="3" max="3" width="78.28515625" style="82" customWidth="1"/>
    <col min="4" max="4" width="10.7109375" style="82" customWidth="1"/>
    <col min="5" max="5" width="11.7109375" style="82" customWidth="1"/>
    <col min="6" max="6" width="10.42578125" style="82" customWidth="1"/>
    <col min="7" max="7" width="10.5703125" style="83" customWidth="1"/>
    <col min="8" max="8" width="11.42578125" style="84" hidden="1" customWidth="1"/>
    <col min="9" max="14" width="11.42578125" style="82" hidden="1" customWidth="1"/>
    <col min="15" max="15" width="11.5703125" style="82" hidden="1" customWidth="1"/>
    <col min="16" max="18" width="11.42578125" style="82" hidden="1" customWidth="1"/>
    <col min="19" max="19" width="6" style="82" hidden="1" customWidth="1"/>
    <col min="20" max="20" width="17.5703125" style="85" hidden="1" customWidth="1"/>
    <col min="21" max="21" width="0" style="9" hidden="1" customWidth="1"/>
    <col min="22" max="22" width="87.85546875" style="9" hidden="1" customWidth="1"/>
    <col min="23" max="24" width="0" style="9" hidden="1" customWidth="1"/>
    <col min="25" max="16384" width="11.42578125" style="9"/>
  </cols>
  <sheetData>
    <row r="1" spans="1:23" ht="18.75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  <c r="O1" s="4"/>
      <c r="P1" s="3"/>
      <c r="Q1" s="3"/>
      <c r="R1" s="5"/>
      <c r="S1" s="2"/>
      <c r="T1" s="6"/>
      <c r="U1" s="7"/>
      <c r="V1" s="8"/>
    </row>
    <row r="2" spans="1:23" ht="18.75">
      <c r="A2" s="1" t="s">
        <v>1</v>
      </c>
      <c r="B2" s="1"/>
      <c r="C2" s="1"/>
      <c r="D2" s="1"/>
      <c r="E2" s="1"/>
      <c r="F2" s="1"/>
      <c r="G2" s="1"/>
      <c r="H2" s="2"/>
      <c r="I2" s="3"/>
      <c r="J2" s="3"/>
      <c r="K2" s="3"/>
      <c r="L2" s="3"/>
      <c r="M2" s="3"/>
      <c r="N2" s="3"/>
      <c r="O2" s="4"/>
      <c r="P2" s="3"/>
      <c r="Q2" s="3"/>
      <c r="R2" s="5"/>
      <c r="S2" s="2"/>
      <c r="T2" s="6"/>
      <c r="U2" s="7"/>
      <c r="V2" s="8"/>
    </row>
    <row r="3" spans="1:23" ht="18.75">
      <c r="A3" s="1" t="s">
        <v>2</v>
      </c>
      <c r="B3" s="1"/>
      <c r="C3" s="1"/>
      <c r="D3" s="1"/>
      <c r="E3" s="1"/>
      <c r="F3" s="1"/>
      <c r="G3" s="1"/>
      <c r="H3" s="2"/>
      <c r="I3" s="3"/>
      <c r="J3" s="3"/>
      <c r="K3" s="3"/>
      <c r="L3" s="3"/>
      <c r="M3" s="3"/>
      <c r="N3" s="3"/>
      <c r="O3" s="4"/>
      <c r="P3" s="3"/>
      <c r="Q3" s="3"/>
      <c r="R3" s="5"/>
      <c r="S3" s="2"/>
      <c r="T3" s="6"/>
      <c r="U3" s="7"/>
      <c r="V3" s="8"/>
    </row>
    <row r="4" spans="1:23">
      <c r="A4" s="10"/>
      <c r="B4" s="10"/>
      <c r="C4" s="10"/>
      <c r="D4" s="10"/>
      <c r="E4" s="10"/>
      <c r="F4" s="10"/>
      <c r="G4" s="11"/>
      <c r="H4" s="12"/>
      <c r="I4" s="13"/>
      <c r="J4" s="13"/>
      <c r="K4" s="13"/>
      <c r="L4" s="13"/>
      <c r="M4" s="13"/>
      <c r="N4" s="13"/>
      <c r="O4" s="10"/>
      <c r="P4" s="13"/>
      <c r="Q4" s="14"/>
      <c r="R4" s="15"/>
      <c r="S4" s="12"/>
      <c r="T4" s="6"/>
      <c r="U4" s="7"/>
      <c r="V4" s="8"/>
    </row>
    <row r="5" spans="1:23" ht="33.75">
      <c r="A5" s="16" t="s">
        <v>3</v>
      </c>
      <c r="B5" s="16" t="s">
        <v>4</v>
      </c>
      <c r="C5" s="16" t="s">
        <v>5</v>
      </c>
      <c r="D5" s="16" t="s">
        <v>6</v>
      </c>
      <c r="E5" s="16" t="s">
        <v>7</v>
      </c>
      <c r="F5" s="16" t="s">
        <v>8</v>
      </c>
      <c r="G5" s="17" t="s">
        <v>9</v>
      </c>
      <c r="H5" s="18" t="s">
        <v>10</v>
      </c>
      <c r="I5" s="18" t="s">
        <v>8</v>
      </c>
      <c r="J5" s="18" t="s">
        <v>7</v>
      </c>
      <c r="K5" s="18" t="s">
        <v>11</v>
      </c>
      <c r="L5" s="19" t="s">
        <v>12</v>
      </c>
      <c r="M5" s="18" t="s">
        <v>13</v>
      </c>
      <c r="N5" s="19" t="s">
        <v>14</v>
      </c>
      <c r="O5" s="19" t="s">
        <v>15</v>
      </c>
      <c r="P5" s="20" t="s">
        <v>16</v>
      </c>
      <c r="Q5" s="21" t="s">
        <v>17</v>
      </c>
      <c r="R5" s="20" t="s">
        <v>18</v>
      </c>
      <c r="S5" s="20" t="s">
        <v>19</v>
      </c>
      <c r="T5" s="22" t="s">
        <v>20</v>
      </c>
      <c r="U5" s="23" t="s">
        <v>21</v>
      </c>
      <c r="V5" s="24" t="s">
        <v>22</v>
      </c>
      <c r="W5" s="25" t="s">
        <v>23</v>
      </c>
    </row>
    <row r="6" spans="1:23" ht="8.25" customHeight="1">
      <c r="A6" s="26"/>
      <c r="B6" s="26"/>
      <c r="C6" s="26"/>
      <c r="D6" s="26"/>
      <c r="E6" s="26"/>
      <c r="F6" s="26"/>
      <c r="G6" s="27"/>
      <c r="H6" s="12"/>
      <c r="I6" s="13"/>
      <c r="J6" s="13"/>
      <c r="K6" s="13"/>
      <c r="L6" s="13"/>
      <c r="M6" s="13"/>
      <c r="N6" s="13"/>
      <c r="O6" s="10"/>
      <c r="P6" s="13"/>
      <c r="Q6" s="14"/>
      <c r="R6" s="15"/>
      <c r="S6" s="12"/>
      <c r="T6" s="28"/>
      <c r="U6" s="29"/>
      <c r="V6" s="29"/>
    </row>
    <row r="7" spans="1:23" ht="78.75" customHeight="1">
      <c r="A7" s="30" t="s">
        <v>24</v>
      </c>
      <c r="B7" s="30" t="s">
        <v>25</v>
      </c>
      <c r="C7" s="31" t="s">
        <v>26</v>
      </c>
      <c r="D7" s="32">
        <v>1500</v>
      </c>
      <c r="E7" s="33">
        <v>3000</v>
      </c>
      <c r="F7" s="33">
        <v>0</v>
      </c>
      <c r="G7" s="32">
        <f t="shared" ref="G7:G14" si="0">SUM(E7:F7)</f>
        <v>3000</v>
      </c>
      <c r="H7" s="34">
        <v>1747</v>
      </c>
      <c r="I7" s="35">
        <v>300</v>
      </c>
      <c r="J7" s="35">
        <v>1000</v>
      </c>
      <c r="K7" s="36">
        <v>1300</v>
      </c>
      <c r="L7" s="37">
        <f>2586+328</f>
        <v>2914</v>
      </c>
      <c r="M7" s="35">
        <f t="shared" ref="M7:M14" si="1">SUM(K7:L7)</f>
        <v>4214</v>
      </c>
      <c r="N7" s="37">
        <f>1000+300+63+63+63+63+63+63+27+63+350+400+840.01+350+600.04</f>
        <v>4308.05</v>
      </c>
      <c r="O7" s="11"/>
      <c r="P7" s="38">
        <v>0</v>
      </c>
      <c r="Q7" s="37">
        <v>0</v>
      </c>
      <c r="R7" s="39">
        <f>M7-N7-P7-Q7</f>
        <v>-94.050000000000182</v>
      </c>
      <c r="S7" s="40" t="e">
        <f>#REF!</f>
        <v>#REF!</v>
      </c>
      <c r="T7" s="41" t="s">
        <v>27</v>
      </c>
      <c r="U7" s="42" t="s">
        <v>28</v>
      </c>
      <c r="V7" s="43" t="s">
        <v>29</v>
      </c>
    </row>
    <row r="8" spans="1:23" ht="64.5" customHeight="1">
      <c r="A8" s="30" t="s">
        <v>30</v>
      </c>
      <c r="B8" s="30" t="s">
        <v>31</v>
      </c>
      <c r="C8" s="31" t="s">
        <v>26</v>
      </c>
      <c r="D8" s="32">
        <v>500</v>
      </c>
      <c r="E8" s="33">
        <v>1000</v>
      </c>
      <c r="F8" s="33">
        <v>0</v>
      </c>
      <c r="G8" s="32">
        <f t="shared" si="0"/>
        <v>1000</v>
      </c>
      <c r="H8" s="44">
        <v>1748</v>
      </c>
      <c r="I8" s="45">
        <v>220</v>
      </c>
      <c r="J8" s="45">
        <v>500</v>
      </c>
      <c r="K8" s="45">
        <v>720</v>
      </c>
      <c r="L8" s="46"/>
      <c r="M8" s="45">
        <v>720</v>
      </c>
      <c r="N8" s="46">
        <v>720</v>
      </c>
      <c r="O8" s="47" t="s">
        <v>32</v>
      </c>
      <c r="P8" s="46">
        <v>0</v>
      </c>
      <c r="Q8" s="46">
        <v>0</v>
      </c>
      <c r="R8" s="46">
        <f t="shared" ref="R8:R14" si="2">M8-N8-P8-Q8</f>
        <v>0</v>
      </c>
      <c r="S8" s="48" t="e">
        <f>#REF!</f>
        <v>#REF!</v>
      </c>
      <c r="T8" s="49"/>
      <c r="U8" s="50"/>
      <c r="V8" s="51"/>
    </row>
    <row r="9" spans="1:23" ht="55.5" customHeight="1">
      <c r="A9" s="30" t="s">
        <v>24</v>
      </c>
      <c r="B9" s="30" t="s">
        <v>25</v>
      </c>
      <c r="C9" s="31" t="s">
        <v>33</v>
      </c>
      <c r="D9" s="32">
        <v>1500</v>
      </c>
      <c r="E9" s="33">
        <v>3000</v>
      </c>
      <c r="F9" s="33">
        <v>0</v>
      </c>
      <c r="G9" s="32">
        <f t="shared" si="0"/>
        <v>3000</v>
      </c>
      <c r="H9" s="52">
        <v>1749</v>
      </c>
      <c r="I9" s="53">
        <v>220</v>
      </c>
      <c r="J9" s="53">
        <v>0</v>
      </c>
      <c r="K9" s="54">
        <f t="shared" ref="K9:K14" si="3">SUM(I9:J9)</f>
        <v>220</v>
      </c>
      <c r="L9" s="55">
        <f>54+1192</f>
        <v>1246</v>
      </c>
      <c r="M9" s="53">
        <f t="shared" si="1"/>
        <v>1466</v>
      </c>
      <c r="N9" s="55">
        <v>1466</v>
      </c>
      <c r="O9" s="56" t="s">
        <v>34</v>
      </c>
      <c r="P9" s="57">
        <v>0</v>
      </c>
      <c r="Q9" s="55">
        <v>0</v>
      </c>
      <c r="R9" s="55">
        <f>M9-N9-P9-Q9</f>
        <v>0</v>
      </c>
      <c r="S9" s="58" t="e">
        <f>#REF!</f>
        <v>#REF!</v>
      </c>
      <c r="T9" s="59" t="s">
        <v>35</v>
      </c>
      <c r="U9" s="60" t="s">
        <v>28</v>
      </c>
      <c r="V9" s="60" t="s">
        <v>36</v>
      </c>
    </row>
    <row r="10" spans="1:23" ht="36" customHeight="1">
      <c r="A10" s="61" t="s">
        <v>30</v>
      </c>
      <c r="B10" s="61" t="s">
        <v>31</v>
      </c>
      <c r="C10" s="31" t="s">
        <v>33</v>
      </c>
      <c r="D10" s="62">
        <v>500</v>
      </c>
      <c r="E10" s="33">
        <v>1000</v>
      </c>
      <c r="F10" s="33">
        <v>0</v>
      </c>
      <c r="G10" s="62">
        <f t="shared" si="0"/>
        <v>1000</v>
      </c>
      <c r="H10" s="63">
        <v>1750</v>
      </c>
      <c r="I10" s="64">
        <v>400</v>
      </c>
      <c r="J10" s="64">
        <v>1500</v>
      </c>
      <c r="K10" s="64">
        <f t="shared" si="3"/>
        <v>1900</v>
      </c>
      <c r="L10" s="65">
        <v>1265</v>
      </c>
      <c r="M10" s="64">
        <f t="shared" si="1"/>
        <v>3165</v>
      </c>
      <c r="N10" s="66">
        <f>1900+680.01+860</f>
        <v>3440.01</v>
      </c>
      <c r="O10" s="67"/>
      <c r="P10" s="66">
        <v>0</v>
      </c>
      <c r="Q10" s="66">
        <v>0</v>
      </c>
      <c r="R10" s="68">
        <f t="shared" si="2"/>
        <v>-275.01000000000022</v>
      </c>
      <c r="S10" s="69" t="e">
        <f>#REF!</f>
        <v>#REF!</v>
      </c>
      <c r="T10" s="70" t="s">
        <v>37</v>
      </c>
      <c r="U10" s="71" t="s">
        <v>38</v>
      </c>
      <c r="V10" s="72" t="s">
        <v>39</v>
      </c>
    </row>
    <row r="11" spans="1:23" s="78" customFormat="1" ht="42.75" customHeight="1">
      <c r="A11" s="30" t="s">
        <v>40</v>
      </c>
      <c r="B11" s="30" t="s">
        <v>41</v>
      </c>
      <c r="C11" s="31" t="s">
        <v>42</v>
      </c>
      <c r="D11" s="32">
        <v>750</v>
      </c>
      <c r="E11" s="33">
        <v>300</v>
      </c>
      <c r="F11" s="33">
        <v>0</v>
      </c>
      <c r="G11" s="32">
        <f t="shared" si="0"/>
        <v>300</v>
      </c>
      <c r="H11" s="44">
        <v>1751</v>
      </c>
      <c r="I11" s="45">
        <v>300</v>
      </c>
      <c r="J11" s="45">
        <v>1000</v>
      </c>
      <c r="K11" s="73">
        <f t="shared" si="3"/>
        <v>1300</v>
      </c>
      <c r="L11" s="46">
        <v>0</v>
      </c>
      <c r="M11" s="45">
        <f t="shared" si="1"/>
        <v>1300</v>
      </c>
      <c r="N11" s="46">
        <v>1300</v>
      </c>
      <c r="O11" s="74"/>
      <c r="P11" s="75">
        <v>0</v>
      </c>
      <c r="Q11" s="46">
        <v>0</v>
      </c>
      <c r="R11" s="46">
        <f t="shared" si="2"/>
        <v>0</v>
      </c>
      <c r="S11" s="48" t="e">
        <f>#REF!</f>
        <v>#REF!</v>
      </c>
      <c r="T11" s="76"/>
      <c r="U11" s="77"/>
      <c r="V11" s="50"/>
    </row>
    <row r="12" spans="1:23" s="78" customFormat="1" ht="57" customHeight="1">
      <c r="A12" s="30" t="s">
        <v>43</v>
      </c>
      <c r="B12" s="30" t="s">
        <v>31</v>
      </c>
      <c r="C12" s="31" t="s">
        <v>42</v>
      </c>
      <c r="D12" s="32">
        <v>500</v>
      </c>
      <c r="E12" s="33">
        <v>220</v>
      </c>
      <c r="F12" s="33">
        <v>0</v>
      </c>
      <c r="G12" s="32">
        <f t="shared" si="0"/>
        <v>220</v>
      </c>
      <c r="H12" s="34">
        <v>4873684</v>
      </c>
      <c r="I12" s="35">
        <v>400</v>
      </c>
      <c r="J12" s="35">
        <v>0</v>
      </c>
      <c r="K12" s="35">
        <f t="shared" si="3"/>
        <v>400</v>
      </c>
      <c r="L12" s="79">
        <f>1420+243</f>
        <v>1663</v>
      </c>
      <c r="M12" s="35">
        <f t="shared" si="1"/>
        <v>2063</v>
      </c>
      <c r="N12" s="79">
        <f>400+27+63+63+63+27+695.13+710.16</f>
        <v>2048.29</v>
      </c>
      <c r="O12" s="27" t="s">
        <v>44</v>
      </c>
      <c r="P12" s="79">
        <v>0</v>
      </c>
      <c r="Q12" s="79">
        <v>0</v>
      </c>
      <c r="R12" s="79">
        <f t="shared" si="2"/>
        <v>14.710000000000036</v>
      </c>
      <c r="S12" s="40" t="e">
        <f>#REF!</f>
        <v>#REF!</v>
      </c>
      <c r="T12" s="80" t="s">
        <v>45</v>
      </c>
      <c r="U12" s="71" t="s">
        <v>38</v>
      </c>
      <c r="V12" s="72" t="s">
        <v>46</v>
      </c>
    </row>
    <row r="13" spans="1:23" ht="57" customHeight="1">
      <c r="A13" s="30" t="s">
        <v>47</v>
      </c>
      <c r="B13" s="30" t="s">
        <v>41</v>
      </c>
      <c r="C13" s="81" t="s">
        <v>48</v>
      </c>
      <c r="D13" s="32">
        <v>750</v>
      </c>
      <c r="E13" s="33">
        <v>1500</v>
      </c>
      <c r="F13" s="33">
        <v>0</v>
      </c>
      <c r="G13" s="32">
        <f t="shared" si="0"/>
        <v>1500</v>
      </c>
      <c r="H13" s="44">
        <v>4873685</v>
      </c>
      <c r="I13" s="45">
        <v>300</v>
      </c>
      <c r="J13" s="45">
        <v>0</v>
      </c>
      <c r="K13" s="45">
        <f t="shared" si="3"/>
        <v>300</v>
      </c>
      <c r="L13" s="46">
        <v>0</v>
      </c>
      <c r="M13" s="45">
        <f t="shared" si="1"/>
        <v>300</v>
      </c>
      <c r="N13" s="46">
        <v>300</v>
      </c>
      <c r="O13" s="74"/>
      <c r="P13" s="46"/>
      <c r="Q13" s="46"/>
      <c r="R13" s="46">
        <f t="shared" si="2"/>
        <v>0</v>
      </c>
      <c r="S13" s="48"/>
      <c r="T13" s="76"/>
      <c r="U13" s="77"/>
      <c r="V13" s="50"/>
    </row>
    <row r="14" spans="1:23" ht="48.75" customHeight="1">
      <c r="A14" s="30" t="s">
        <v>49</v>
      </c>
      <c r="B14" s="30" t="s">
        <v>31</v>
      </c>
      <c r="C14" s="81" t="s">
        <v>48</v>
      </c>
      <c r="D14" s="32">
        <v>500</v>
      </c>
      <c r="E14" s="33">
        <v>1000</v>
      </c>
      <c r="F14" s="33">
        <v>0</v>
      </c>
      <c r="G14" s="32">
        <f t="shared" si="0"/>
        <v>1000</v>
      </c>
      <c r="H14" s="52">
        <v>1752</v>
      </c>
      <c r="I14" s="53">
        <v>220</v>
      </c>
      <c r="J14" s="53">
        <v>1246</v>
      </c>
      <c r="K14" s="54">
        <f t="shared" si="3"/>
        <v>1466</v>
      </c>
      <c r="L14" s="55">
        <v>0</v>
      </c>
      <c r="M14" s="53">
        <f t="shared" si="1"/>
        <v>1466</v>
      </c>
      <c r="N14" s="55">
        <v>1466</v>
      </c>
      <c r="O14" s="56" t="s">
        <v>50</v>
      </c>
      <c r="P14" s="57">
        <v>0</v>
      </c>
      <c r="Q14" s="55">
        <v>0</v>
      </c>
      <c r="R14" s="55">
        <f t="shared" si="2"/>
        <v>0</v>
      </c>
      <c r="S14" s="58" t="e">
        <f>#REF!</f>
        <v>#REF!</v>
      </c>
      <c r="T14" s="59" t="s">
        <v>35</v>
      </c>
      <c r="U14" s="60" t="s">
        <v>28</v>
      </c>
      <c r="V14" s="60" t="s">
        <v>51</v>
      </c>
    </row>
  </sheetData>
  <mergeCells count="12">
    <mergeCell ref="T10:T11"/>
    <mergeCell ref="U10:U11"/>
    <mergeCell ref="V10:V11"/>
    <mergeCell ref="T12:T13"/>
    <mergeCell ref="U12:U13"/>
    <mergeCell ref="V12:V13"/>
    <mergeCell ref="A1:G1"/>
    <mergeCell ref="A2:G2"/>
    <mergeCell ref="A3:G3"/>
    <mergeCell ref="T7:T8"/>
    <mergeCell ref="U7:U8"/>
    <mergeCell ref="V7:V8"/>
  </mergeCells>
  <pageMargins left="0.2" right="0.19685039370078741" top="0.23" bottom="0.39370078740157483" header="0.15748031496062992" footer="0.15748031496062992"/>
  <pageSetup scale="75" orientation="landscape" horizontalDpi="200" verticalDpi="200" r:id="rId1"/>
  <colBreaks count="1" manualBreakCount="1">
    <brk id="18" max="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viaticos 2012 (6)</vt:lpstr>
      <vt:lpstr>'viaticos 2012 (6)'!Área_de_impresión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Refugio Carmelo A</cp:lastModifiedBy>
  <dcterms:created xsi:type="dcterms:W3CDTF">2013-01-30T19:35:55Z</dcterms:created>
  <dcterms:modified xsi:type="dcterms:W3CDTF">2013-01-30T19:36:12Z</dcterms:modified>
</cp:coreProperties>
</file>