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8)" sheetId="1" r:id="rId1"/>
  </sheets>
  <definedNames>
    <definedName name="_xlnm.Print_Area" localSheetId="0">'viaticos 2012 (8)'!$A$1:$G$14</definedName>
  </definedNames>
  <calcPr calcId="125725"/>
</workbook>
</file>

<file path=xl/calcChain.xml><?xml version="1.0" encoding="utf-8"?>
<calcChain xmlns="http://schemas.openxmlformats.org/spreadsheetml/2006/main">
  <c r="G22" i="1"/>
  <c r="G21"/>
  <c r="G20"/>
  <c r="G19"/>
  <c r="G18"/>
  <c r="G17"/>
  <c r="Q16"/>
  <c r="P16"/>
  <c r="O16"/>
  <c r="J16"/>
  <c r="I16"/>
  <c r="G16"/>
  <c r="G15"/>
  <c r="S14"/>
  <c r="K14"/>
  <c r="M14" s="1"/>
  <c r="R14" s="1"/>
  <c r="G14"/>
  <c r="K13"/>
  <c r="M13" s="1"/>
  <c r="R13" s="1"/>
  <c r="G13"/>
  <c r="S12"/>
  <c r="N12"/>
  <c r="L12"/>
  <c r="K12"/>
  <c r="M12" s="1"/>
  <c r="R12" s="1"/>
  <c r="G12"/>
  <c r="S11"/>
  <c r="K11"/>
  <c r="M11" s="1"/>
  <c r="R11" s="1"/>
  <c r="G11"/>
  <c r="S10"/>
  <c r="N10"/>
  <c r="K10"/>
  <c r="M10" s="1"/>
  <c r="R10" s="1"/>
  <c r="G10"/>
  <c r="S9"/>
  <c r="L9"/>
  <c r="K9"/>
  <c r="K16" s="1"/>
  <c r="G9"/>
  <c r="S8"/>
  <c r="R8"/>
  <c r="G8"/>
  <c r="S7"/>
  <c r="N7"/>
  <c r="N16" s="1"/>
  <c r="L7"/>
  <c r="M7" s="1"/>
  <c r="G7"/>
  <c r="R7" l="1"/>
  <c r="L16"/>
  <c r="M9"/>
  <c r="R9" s="1"/>
  <c r="M16" l="1"/>
  <c r="R16"/>
</calcChain>
</file>

<file path=xl/sharedStrings.xml><?xml version="1.0" encoding="utf-8"?>
<sst xmlns="http://schemas.openxmlformats.org/spreadsheetml/2006/main" count="93" uniqueCount="54">
  <si>
    <t>TELEFONIA RURAL DE SONORA</t>
  </si>
  <si>
    <t>PERIODO COMPRENDIDO: AGOSTO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</si>
  <si>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</si>
  <si>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</si>
  <si>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</si>
  <si>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</si>
  <si>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</si>
  <si>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</si>
  <si>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</si>
  <si>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</si>
  <si>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</si>
  <si>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</si>
  <si>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</si>
  <si>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</si>
  <si>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</si>
  <si>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</si>
  <si>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</si>
  <si>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</si>
  <si>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</si>
  <si>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</si>
  <si>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</si>
  <si>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</si>
  <si>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</si>
  <si>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</si>
  <si>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ING. JOSE ABELARDO SUAREZ PEÑA</t>
  </si>
  <si>
    <t>JEFE DEL DEPTO. TÉCNICO</t>
  </si>
  <si>
    <t>CECYTES MASIACA MPIO DE NAVOJOAEFECTUAR MANTENIMIENTO CORRECTIVO A ENLACE DE INTERNET QUE BRINDA SERVICIO A LOS CECYTES DE MASIACA Y 24 DE FEBRERO02-03/08/12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</si>
  <si>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</si>
  <si>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</si>
  <si>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</si>
  <si>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TSU FRANCISCO ERASMO VALENZUELA TORRES</t>
  </si>
  <si>
    <t>TECNICO DE MANTENIMIENTO DE EQUIPOS</t>
  </si>
  <si>
    <t>12/01/2012 PD104</t>
  </si>
  <si>
    <t>GENARO SOTO CORDOVA</t>
  </si>
  <si>
    <t>DIRECTOR GENERAL</t>
  </si>
  <si>
    <t>REPETIDOR CERRO DE SAN IGNACIO MPIO. DE SAHUARIPAREALIZAR DIAGNOSTICOS Y CORRECCION DE FALLA EN AL NODO SAN IGNACIO CORRESPONDIENTES A LA RED DE DATOS (INTERNET)09-10/08/12</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</si>
  <si>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</si>
  <si>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</si>
  <si>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</si>
  <si>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ING. ILDEBRANDO RUIZ SALCEDO</t>
  </si>
  <si>
    <t>ARIZPE Y BACOACHI</t>
  </si>
  <si>
    <t>CHEVROLET 2009</t>
  </si>
  <si>
    <t>PARTICIPAR EN REUNION REGIONAL DE EVALUACION DE PROGRAMAS DE DESARROLLO</t>
  </si>
  <si>
    <t>CERRO LA PURICA MUNICIPIO DE NACOZARIREFORZAR SISTEMA DE TIERRA FISICA A SITIO DE REPETICION PERTENECIENTE A LA RED RURAL DE TELECOMUNICACIONES 15-16/08/12</t>
  </si>
  <si>
    <t>23/01/2012, P.D. 5</t>
  </si>
  <si>
    <t>NAVOJOA</t>
  </si>
  <si>
    <t>SUPERVISION DE AVANCES DE TRABAJOS PARA INSTALACION DE BIENES Y EQUIPOS DE LA RED RURAL INALAMBRICA PARA PROVEER SERVICIOS DE TECNOLOGÍAS DE LA INFORMACION Y LAS COMUNICACIONES EN LOCALIDADES RURALES DEL ESTADO DE SONORA.</t>
  </si>
  <si>
    <t>30/01/12 PD108</t>
  </si>
  <si>
    <t>SUPERVISAR LOS TRABAJOS DE INSTALACION ELECTRICA REQUERIDA PARA EL SUMINISTRO DE ENERGIA C.F.E. EN CASETA SE DAN IGNACIO RIO MUERTO, QUE BRINDARA SERVICIO DE INTERNET A LA REGION, DENTRO DEL PROYECTO DE LA RED RURAL DE TELECOMUNICACIONES 2011.</t>
  </si>
  <si>
    <t>CERRO EL NAHUILA MUNICIPIO DE SAN JAVIERMANTENIMIENTO CORRECTIVO AL SITIO  REPETIDOR NAHUILA, YA QUE ESTA PRESENTANDO FALLA GENERALIZADA EN LA RED DE DATOS.41142</t>
  </si>
  <si>
    <t>REPETIDOR TELEFONICO Y DE DATOS UBICADO EN EL CERRO DE NAHUILA, MUNICIPIO DE SAN JAVIER.MANTENIMIENTO CORRECTIVO AL REPETIDOR DE NAHUILA YA QUE ESTA PRESENTANDO FALLA GENERALIZADA TANTO EN EL SISTEMA DE DATOS COMO EL DE TELEFONIA. 27/08/2012</t>
  </si>
  <si>
    <t>C.P. REFUGIO CARMELO ARRIQUIVES</t>
  </si>
  <si>
    <t>COORDINADOR TÉCNICIO</t>
  </si>
  <si>
    <t>SAN CARLOS NUEVO GUAYMASASISTIR AL PRIMER ENCUENTRO NACIONAL DE RECURSOS HUMANOS EN EL SECTOR PUBLICO, QUE SE LLEVARÁ A CABO LOS DIAS 29, 30 Y 31 DE AGOSTO DEL 2012, EN EL HOTEL SAN CARLOS PLAZA.29-31/08/12</t>
  </si>
</sst>
</file>

<file path=xl/styles.xml><?xml version="1.0" encoding="utf-8"?>
<styleSheet xmlns="http://schemas.openxmlformats.org/spreadsheetml/2006/main">
  <numFmts count="1">
    <numFmt numFmtId="43" formatCode="_-* #,##0.00_-;\-* #,##0.00_-;_-* &quot;-&quot;??_-;_-@_-"/>
  </numFmts>
  <fonts count="18">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8"/>
      <name val="Calibri"/>
      <family val="2"/>
    </font>
    <font>
      <sz val="9"/>
      <name val="Calibri"/>
      <family val="2"/>
    </font>
    <font>
      <sz val="11"/>
      <color indexed="8"/>
      <name val="Calibri"/>
      <family val="2"/>
    </font>
    <font>
      <sz val="10"/>
      <name val="Calibri"/>
      <family val="2"/>
    </font>
    <font>
      <sz val="11"/>
      <color indexed="8"/>
      <name val="Calibri"/>
      <family val="2"/>
      <scheme val="minor"/>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3" fillId="0" borderId="0" applyFont="0" applyFill="0" applyBorder="0" applyAlignment="0" applyProtection="0"/>
    <xf numFmtId="0" fontId="17" fillId="0" borderId="0"/>
  </cellStyleXfs>
  <cellXfs count="86">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11" fillId="0" borderId="1" xfId="0" applyFont="1" applyBorder="1" applyAlignment="1">
      <alignment vertical="top"/>
    </xf>
    <xf numFmtId="0" fontId="12" fillId="0" borderId="1" xfId="0" applyFont="1" applyBorder="1" applyAlignment="1">
      <alignment vertical="top" wrapText="1"/>
    </xf>
    <xf numFmtId="43" fontId="11" fillId="0" borderId="1" xfId="1" applyFont="1" applyBorder="1" applyAlignment="1">
      <alignment vertical="top"/>
    </xf>
    <xf numFmtId="43" fontId="14"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5" fillId="0" borderId="0" xfId="1" applyFont="1" applyAlignment="1">
      <alignment vertical="top"/>
    </xf>
    <xf numFmtId="43" fontId="7" fillId="0" borderId="0" xfId="1" applyFont="1" applyAlignment="1">
      <alignment vertical="top"/>
    </xf>
    <xf numFmtId="43" fontId="15" fillId="0" borderId="0" xfId="1" applyFont="1" applyFill="1" applyBorder="1" applyAlignment="1">
      <alignment vertical="top"/>
    </xf>
    <xf numFmtId="43" fontId="15"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5"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5" fillId="0" borderId="3" xfId="1" applyFont="1" applyBorder="1" applyAlignment="1">
      <alignment vertical="top"/>
    </xf>
    <xf numFmtId="43" fontId="7" fillId="0" borderId="3" xfId="1" applyFont="1" applyBorder="1" applyAlignment="1">
      <alignment vertical="top"/>
    </xf>
    <xf numFmtId="43" fontId="15"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5" fillId="0" borderId="4" xfId="1" applyFont="1" applyBorder="1" applyAlignment="1">
      <alignment vertical="top"/>
    </xf>
    <xf numFmtId="43" fontId="7" fillId="0" borderId="4" xfId="1" applyFont="1" applyFill="1" applyBorder="1" applyAlignment="1">
      <alignment vertical="top"/>
    </xf>
    <xf numFmtId="43" fontId="15"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43" fontId="6" fillId="0" borderId="2" xfId="1" applyFont="1" applyFill="1" applyBorder="1" applyAlignment="1">
      <alignment vertical="top"/>
    </xf>
    <xf numFmtId="43" fontId="7" fillId="0" borderId="2" xfId="1" applyFont="1" applyBorder="1" applyAlignment="1">
      <alignment vertical="top"/>
    </xf>
    <xf numFmtId="43" fontId="15"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0" fontId="5" fillId="0" borderId="1" xfId="0" applyFont="1" applyBorder="1" applyAlignment="1">
      <alignment vertical="top" wrapText="1"/>
    </xf>
    <xf numFmtId="43" fontId="15"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horizontal="center" vertical="top"/>
    </xf>
    <xf numFmtId="43" fontId="0" fillId="0" borderId="0" xfId="0" applyNumberFormat="1" applyFont="1" applyAlignment="1">
      <alignment vertical="top"/>
    </xf>
    <xf numFmtId="0" fontId="0" fillId="0" borderId="0" xfId="0" applyFont="1" applyAlignment="1">
      <alignment vertical="top"/>
    </xf>
    <xf numFmtId="0" fontId="16"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2"/>
  <sheetViews>
    <sheetView tabSelected="1" workbookViewId="0">
      <pane xSplit="1" ySplit="6" topLeftCell="B7" activePane="bottomRight" state="frozen"/>
      <selection pane="topRight" activeCell="D1" sqref="D1"/>
      <selection pane="bottomLeft" activeCell="A5" sqref="A5"/>
      <selection pane="bottomRight" activeCell="A3" sqref="A3:G3"/>
    </sheetView>
  </sheetViews>
  <sheetFormatPr baseColWidth="10" defaultRowHeight="15"/>
  <cols>
    <col min="1" max="2" width="27.85546875" style="84" customWidth="1"/>
    <col min="3" max="3" width="78.28515625" style="84" customWidth="1"/>
    <col min="4" max="4" width="10.7109375" style="84" customWidth="1"/>
    <col min="5" max="5" width="11.7109375" style="84" customWidth="1"/>
    <col min="6" max="6" width="10.42578125" style="84" customWidth="1"/>
    <col min="7" max="7" width="10.5703125" style="84" customWidth="1"/>
    <col min="8" max="8" width="11.42578125" style="82" hidden="1" customWidth="1"/>
    <col min="9" max="14" width="11.42578125" style="84" hidden="1" customWidth="1"/>
    <col min="15" max="15" width="11.5703125" style="84" hidden="1" customWidth="1"/>
    <col min="16" max="18" width="11.42578125" style="84" hidden="1" customWidth="1"/>
    <col min="19" max="19" width="6" style="84" hidden="1" customWidth="1"/>
    <col min="20" max="20" width="17.5703125" style="85"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750</v>
      </c>
      <c r="E7" s="30">
        <v>1500</v>
      </c>
      <c r="F7" s="30">
        <v>0</v>
      </c>
      <c r="G7" s="29">
        <f t="shared" ref="G7:G22" si="0">SUM(E7:F7)</f>
        <v>1500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28" t="s">
        <v>26</v>
      </c>
      <c r="D8" s="29">
        <v>500</v>
      </c>
      <c r="E8" s="30">
        <v>1000</v>
      </c>
      <c r="F8" s="30">
        <v>0</v>
      </c>
      <c r="G8" s="29">
        <f t="shared" si="0"/>
        <v>1000</v>
      </c>
      <c r="H8" s="42">
        <v>1748</v>
      </c>
      <c r="I8" s="43">
        <v>220</v>
      </c>
      <c r="J8" s="43">
        <v>500</v>
      </c>
      <c r="K8" s="43">
        <v>720</v>
      </c>
      <c r="L8" s="44"/>
      <c r="M8" s="43">
        <v>720</v>
      </c>
      <c r="N8" s="44">
        <v>720</v>
      </c>
      <c r="O8" s="45" t="s">
        <v>32</v>
      </c>
      <c r="P8" s="44">
        <v>0</v>
      </c>
      <c r="Q8" s="44">
        <v>0</v>
      </c>
      <c r="R8" s="44">
        <f t="shared" ref="R8:R14" si="2">M8-N8-P8-Q8</f>
        <v>0</v>
      </c>
      <c r="S8" s="46" t="e">
        <f>#REF!</f>
        <v>#REF!</v>
      </c>
      <c r="T8" s="47"/>
      <c r="U8" s="48"/>
      <c r="V8" s="49"/>
    </row>
    <row r="9" spans="1:23" ht="55.5" customHeight="1">
      <c r="A9" s="27" t="s">
        <v>33</v>
      </c>
      <c r="B9" s="27" t="s">
        <v>34</v>
      </c>
      <c r="C9" s="28" t="s">
        <v>35</v>
      </c>
      <c r="D9" s="29">
        <v>1500</v>
      </c>
      <c r="E9" s="30">
        <v>3000</v>
      </c>
      <c r="F9" s="30">
        <v>0</v>
      </c>
      <c r="G9" s="29">
        <f t="shared" si="0"/>
        <v>3000</v>
      </c>
      <c r="H9" s="50">
        <v>1749</v>
      </c>
      <c r="I9" s="51">
        <v>220</v>
      </c>
      <c r="J9" s="51">
        <v>0</v>
      </c>
      <c r="K9" s="52">
        <f t="shared" ref="K9:K14" si="3">SUM(I9:J9)</f>
        <v>220</v>
      </c>
      <c r="L9" s="53">
        <f>54+1192</f>
        <v>1246</v>
      </c>
      <c r="M9" s="51">
        <f t="shared" si="1"/>
        <v>1466</v>
      </c>
      <c r="N9" s="53">
        <v>1466</v>
      </c>
      <c r="O9" s="54" t="s">
        <v>36</v>
      </c>
      <c r="P9" s="55">
        <v>0</v>
      </c>
      <c r="Q9" s="53">
        <v>0</v>
      </c>
      <c r="R9" s="53">
        <f>M9-N9-P9-Q9</f>
        <v>0</v>
      </c>
      <c r="S9" s="56" t="e">
        <f>#REF!</f>
        <v>#REF!</v>
      </c>
      <c r="T9" s="57" t="s">
        <v>37</v>
      </c>
      <c r="U9" s="58" t="s">
        <v>28</v>
      </c>
      <c r="V9" s="58" t="s">
        <v>38</v>
      </c>
    </row>
    <row r="10" spans="1:23" ht="36" customHeight="1">
      <c r="A10" s="27" t="s">
        <v>39</v>
      </c>
      <c r="B10" s="27" t="s">
        <v>31</v>
      </c>
      <c r="C10" s="28" t="s">
        <v>35</v>
      </c>
      <c r="D10" s="29">
        <v>500</v>
      </c>
      <c r="E10" s="30">
        <v>1000</v>
      </c>
      <c r="F10" s="30">
        <v>0</v>
      </c>
      <c r="G10" s="29">
        <f t="shared" si="0"/>
        <v>1000</v>
      </c>
      <c r="H10" s="59">
        <v>1750</v>
      </c>
      <c r="I10" s="60">
        <v>400</v>
      </c>
      <c r="J10" s="60">
        <v>1500</v>
      </c>
      <c r="K10" s="60">
        <f t="shared" si="3"/>
        <v>1900</v>
      </c>
      <c r="L10" s="61">
        <v>1265</v>
      </c>
      <c r="M10" s="60">
        <f t="shared" si="1"/>
        <v>3165</v>
      </c>
      <c r="N10" s="62">
        <f>1900+680.01+860</f>
        <v>3440.01</v>
      </c>
      <c r="O10" s="63"/>
      <c r="P10" s="62">
        <v>0</v>
      </c>
      <c r="Q10" s="62">
        <v>0</v>
      </c>
      <c r="R10" s="64">
        <f t="shared" si="2"/>
        <v>-275.01000000000022</v>
      </c>
      <c r="S10" s="65" t="e">
        <f>#REF!</f>
        <v>#REF!</v>
      </c>
      <c r="T10" s="66" t="s">
        <v>40</v>
      </c>
      <c r="U10" s="67" t="s">
        <v>41</v>
      </c>
      <c r="V10" s="68" t="s">
        <v>42</v>
      </c>
    </row>
    <row r="11" spans="1:23" s="74" customFormat="1" ht="42.75" customHeight="1">
      <c r="A11" s="27" t="s">
        <v>30</v>
      </c>
      <c r="B11" s="27" t="s">
        <v>31</v>
      </c>
      <c r="C11" s="28" t="s">
        <v>35</v>
      </c>
      <c r="D11" s="29">
        <v>500</v>
      </c>
      <c r="E11" s="30">
        <v>1000</v>
      </c>
      <c r="F11" s="30">
        <v>0</v>
      </c>
      <c r="G11" s="29">
        <f t="shared" si="0"/>
        <v>1000</v>
      </c>
      <c r="H11" s="42">
        <v>1751</v>
      </c>
      <c r="I11" s="43">
        <v>300</v>
      </c>
      <c r="J11" s="43">
        <v>1000</v>
      </c>
      <c r="K11" s="69">
        <f t="shared" si="3"/>
        <v>1300</v>
      </c>
      <c r="L11" s="44">
        <v>0</v>
      </c>
      <c r="M11" s="43">
        <f t="shared" si="1"/>
        <v>1300</v>
      </c>
      <c r="N11" s="44">
        <v>1300</v>
      </c>
      <c r="O11" s="70"/>
      <c r="P11" s="71">
        <v>0</v>
      </c>
      <c r="Q11" s="44">
        <v>0</v>
      </c>
      <c r="R11" s="44">
        <f t="shared" si="2"/>
        <v>0</v>
      </c>
      <c r="S11" s="46" t="e">
        <f>#REF!</f>
        <v>#REF!</v>
      </c>
      <c r="T11" s="72"/>
      <c r="U11" s="73"/>
      <c r="V11" s="48"/>
    </row>
    <row r="12" spans="1:23" s="74" customFormat="1" ht="57" customHeight="1">
      <c r="A12" s="27" t="s">
        <v>33</v>
      </c>
      <c r="B12" s="27" t="s">
        <v>34</v>
      </c>
      <c r="C12" s="75" t="s">
        <v>43</v>
      </c>
      <c r="D12" s="29">
        <v>1200</v>
      </c>
      <c r="E12" s="30">
        <v>0</v>
      </c>
      <c r="F12" s="30">
        <v>0</v>
      </c>
      <c r="G12" s="29">
        <f t="shared" si="0"/>
        <v>0</v>
      </c>
      <c r="H12" s="31">
        <v>4873684</v>
      </c>
      <c r="I12" s="32">
        <v>400</v>
      </c>
      <c r="J12" s="32">
        <v>0</v>
      </c>
      <c r="K12" s="32">
        <f t="shared" si="3"/>
        <v>400</v>
      </c>
      <c r="L12" s="76">
        <f>1420+243</f>
        <v>1663</v>
      </c>
      <c r="M12" s="32">
        <f t="shared" si="1"/>
        <v>2063</v>
      </c>
      <c r="N12" s="76">
        <f>400+27+63+63+63+27+695.13+710.16</f>
        <v>2048.29</v>
      </c>
      <c r="O12" s="77" t="s">
        <v>44</v>
      </c>
      <c r="P12" s="76">
        <v>0</v>
      </c>
      <c r="Q12" s="76">
        <v>0</v>
      </c>
      <c r="R12" s="76">
        <f t="shared" si="2"/>
        <v>14.710000000000036</v>
      </c>
      <c r="S12" s="38" t="e">
        <f>#REF!</f>
        <v>#REF!</v>
      </c>
      <c r="T12" s="78" t="s">
        <v>45</v>
      </c>
      <c r="U12" s="67" t="s">
        <v>41</v>
      </c>
      <c r="V12" s="68" t="s">
        <v>46</v>
      </c>
    </row>
    <row r="13" spans="1:23" ht="57" customHeight="1">
      <c r="A13" s="27" t="s">
        <v>24</v>
      </c>
      <c r="B13" s="27" t="s">
        <v>25</v>
      </c>
      <c r="C13" s="75" t="s">
        <v>43</v>
      </c>
      <c r="D13" s="29">
        <v>750</v>
      </c>
      <c r="E13" s="30">
        <v>1500</v>
      </c>
      <c r="F13" s="30">
        <v>0</v>
      </c>
      <c r="G13" s="29">
        <f t="shared" si="0"/>
        <v>1500</v>
      </c>
      <c r="H13" s="42">
        <v>4873685</v>
      </c>
      <c r="I13" s="43">
        <v>300</v>
      </c>
      <c r="J13" s="43">
        <v>0</v>
      </c>
      <c r="K13" s="43">
        <f t="shared" si="3"/>
        <v>300</v>
      </c>
      <c r="L13" s="44">
        <v>0</v>
      </c>
      <c r="M13" s="43">
        <f t="shared" si="1"/>
        <v>300</v>
      </c>
      <c r="N13" s="44">
        <v>300</v>
      </c>
      <c r="O13" s="70"/>
      <c r="P13" s="44"/>
      <c r="Q13" s="44"/>
      <c r="R13" s="44">
        <f t="shared" si="2"/>
        <v>0</v>
      </c>
      <c r="S13" s="46"/>
      <c r="T13" s="72"/>
      <c r="U13" s="73"/>
      <c r="V13" s="48"/>
    </row>
    <row r="14" spans="1:23" ht="48.75" customHeight="1">
      <c r="A14" s="27" t="s">
        <v>39</v>
      </c>
      <c r="B14" s="27" t="s">
        <v>31</v>
      </c>
      <c r="C14" s="75" t="s">
        <v>43</v>
      </c>
      <c r="D14" s="29">
        <v>500</v>
      </c>
      <c r="E14" s="30">
        <v>1000</v>
      </c>
      <c r="F14" s="30">
        <v>0</v>
      </c>
      <c r="G14" s="29">
        <f t="shared" si="0"/>
        <v>1000</v>
      </c>
      <c r="H14" s="50">
        <v>1752</v>
      </c>
      <c r="I14" s="51">
        <v>220</v>
      </c>
      <c r="J14" s="51">
        <v>1246</v>
      </c>
      <c r="K14" s="52">
        <f t="shared" si="3"/>
        <v>1466</v>
      </c>
      <c r="L14" s="53">
        <v>0</v>
      </c>
      <c r="M14" s="51">
        <f t="shared" si="1"/>
        <v>1466</v>
      </c>
      <c r="N14" s="53">
        <v>1466</v>
      </c>
      <c r="O14" s="54" t="s">
        <v>47</v>
      </c>
      <c r="P14" s="55">
        <v>0</v>
      </c>
      <c r="Q14" s="53">
        <v>0</v>
      </c>
      <c r="R14" s="53">
        <f t="shared" si="2"/>
        <v>0</v>
      </c>
      <c r="S14" s="56" t="e">
        <f>#REF!</f>
        <v>#REF!</v>
      </c>
      <c r="T14" s="57" t="s">
        <v>37</v>
      </c>
      <c r="U14" s="58" t="s">
        <v>28</v>
      </c>
      <c r="V14" s="58" t="s">
        <v>48</v>
      </c>
    </row>
    <row r="15" spans="1:23" ht="13.5" customHeight="1">
      <c r="A15" s="27" t="s">
        <v>30</v>
      </c>
      <c r="B15" s="27" t="s">
        <v>31</v>
      </c>
      <c r="C15" s="75" t="s">
        <v>43</v>
      </c>
      <c r="D15" s="29">
        <v>500</v>
      </c>
      <c r="E15" s="30">
        <v>1000</v>
      </c>
      <c r="F15" s="30">
        <v>0</v>
      </c>
      <c r="G15" s="29">
        <f t="shared" si="0"/>
        <v>1000</v>
      </c>
      <c r="H15" s="31"/>
      <c r="I15" s="32"/>
      <c r="J15" s="32"/>
      <c r="K15" s="32"/>
      <c r="L15" s="76"/>
      <c r="M15" s="32"/>
      <c r="N15" s="76"/>
      <c r="O15" s="77"/>
      <c r="P15" s="76"/>
      <c r="Q15" s="76"/>
      <c r="R15" s="76"/>
      <c r="S15" s="38"/>
      <c r="T15" s="79"/>
      <c r="U15" s="80"/>
      <c r="V15" s="81"/>
    </row>
    <row r="16" spans="1:23" ht="24">
      <c r="A16" s="27" t="s">
        <v>39</v>
      </c>
      <c r="B16" s="27" t="s">
        <v>31</v>
      </c>
      <c r="C16" s="75" t="s">
        <v>49</v>
      </c>
      <c r="D16" s="29">
        <v>500</v>
      </c>
      <c r="E16" s="30">
        <v>0</v>
      </c>
      <c r="F16" s="30">
        <v>220</v>
      </c>
      <c r="G16" s="29">
        <f t="shared" si="0"/>
        <v>220</v>
      </c>
      <c r="I16" s="83">
        <f>SUM(I7:I15)</f>
        <v>2360</v>
      </c>
      <c r="J16" s="83">
        <f>SUM(J7:J15)</f>
        <v>5246</v>
      </c>
      <c r="K16" s="83">
        <f>SUM(K7:K15)</f>
        <v>7606</v>
      </c>
      <c r="L16" s="83">
        <f>SUM(L7:L15)</f>
        <v>7088</v>
      </c>
      <c r="M16" s="83">
        <f>SUM(M7:M15)</f>
        <v>14694</v>
      </c>
      <c r="N16" s="83">
        <f>SUM(N7:N15)</f>
        <v>15048.350000000002</v>
      </c>
      <c r="O16" s="83">
        <f>SUM(O7:O15)</f>
        <v>0</v>
      </c>
      <c r="P16" s="83">
        <f>SUM(P7:P15)</f>
        <v>0</v>
      </c>
      <c r="Q16" s="83">
        <f>SUM(Q7:Q15)</f>
        <v>0</v>
      </c>
      <c r="R16" s="83">
        <f>SUM(R7:R15)</f>
        <v>-354.35000000000036</v>
      </c>
    </row>
    <row r="17" spans="1:7" ht="24">
      <c r="A17" s="27" t="s">
        <v>30</v>
      </c>
      <c r="B17" s="27" t="s">
        <v>31</v>
      </c>
      <c r="C17" s="28" t="s">
        <v>49</v>
      </c>
      <c r="D17" s="29">
        <v>500</v>
      </c>
      <c r="E17" s="30">
        <v>0</v>
      </c>
      <c r="F17" s="30">
        <v>220</v>
      </c>
      <c r="G17" s="29">
        <f t="shared" si="0"/>
        <v>220</v>
      </c>
    </row>
    <row r="18" spans="1:7" ht="36">
      <c r="A18" s="27" t="s">
        <v>33</v>
      </c>
      <c r="B18" s="27" t="s">
        <v>34</v>
      </c>
      <c r="C18" s="75" t="s">
        <v>50</v>
      </c>
      <c r="D18" s="29">
        <v>1200</v>
      </c>
      <c r="E18" s="30">
        <v>0</v>
      </c>
      <c r="F18" s="30">
        <v>400</v>
      </c>
      <c r="G18" s="29">
        <f t="shared" si="0"/>
        <v>400</v>
      </c>
    </row>
    <row r="19" spans="1:7" ht="36">
      <c r="A19" s="27" t="s">
        <v>24</v>
      </c>
      <c r="B19" s="27" t="s">
        <v>25</v>
      </c>
      <c r="C19" s="75" t="s">
        <v>50</v>
      </c>
      <c r="D19" s="29">
        <v>750</v>
      </c>
      <c r="E19" s="30">
        <v>0</v>
      </c>
      <c r="F19" s="30">
        <v>300</v>
      </c>
      <c r="G19" s="29">
        <f t="shared" si="0"/>
        <v>300</v>
      </c>
    </row>
    <row r="20" spans="1:7" ht="36">
      <c r="A20" s="27" t="s">
        <v>39</v>
      </c>
      <c r="B20" s="27" t="s">
        <v>31</v>
      </c>
      <c r="C20" s="75" t="s">
        <v>50</v>
      </c>
      <c r="D20" s="29">
        <v>500</v>
      </c>
      <c r="E20" s="30">
        <v>0</v>
      </c>
      <c r="F20" s="30">
        <v>220</v>
      </c>
      <c r="G20" s="29">
        <f t="shared" si="0"/>
        <v>220</v>
      </c>
    </row>
    <row r="21" spans="1:7" ht="36">
      <c r="A21" s="27" t="s">
        <v>30</v>
      </c>
      <c r="B21" s="27" t="s">
        <v>31</v>
      </c>
      <c r="C21" s="75" t="s">
        <v>50</v>
      </c>
      <c r="D21" s="29">
        <v>500</v>
      </c>
      <c r="E21" s="30">
        <v>0</v>
      </c>
      <c r="F21" s="30">
        <v>220</v>
      </c>
      <c r="G21" s="29">
        <f t="shared" si="0"/>
        <v>220</v>
      </c>
    </row>
    <row r="22" spans="1:7" ht="36">
      <c r="A22" s="27" t="s">
        <v>51</v>
      </c>
      <c r="B22" s="27" t="s">
        <v>52</v>
      </c>
      <c r="C22" s="75" t="s">
        <v>53</v>
      </c>
      <c r="D22" s="29">
        <v>500</v>
      </c>
      <c r="E22" s="30">
        <v>1500</v>
      </c>
      <c r="F22" s="30">
        <v>0</v>
      </c>
      <c r="G22" s="29">
        <f t="shared" si="0"/>
        <v>1500</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(8)</vt:lpstr>
      <vt:lpstr>'viaticos 2012 (8)'!Área_de_impresión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2013-01-30T19:36:43Z</dcterms:created>
  <dcterms:modified xsi:type="dcterms:W3CDTF">2013-01-30T19:36:53Z</dcterms:modified>
</cp:coreProperties>
</file>