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330" windowWidth="16140" windowHeight="8895"/>
  </bookViews>
  <sheets>
    <sheet name="viaticos 2012 (11)" sheetId="1" r:id="rId1"/>
  </sheets>
  <definedNames>
    <definedName name="_xlnm.Print_Area" localSheetId="0">'viaticos 2012 (11)'!$A$1:$G$14</definedName>
  </definedNames>
  <calcPr calcId="125725"/>
</workbook>
</file>

<file path=xl/calcChain.xml><?xml version="1.0" encoding="utf-8"?>
<calcChain xmlns="http://schemas.openxmlformats.org/spreadsheetml/2006/main">
  <c r="G21" i="1"/>
  <c r="G20"/>
  <c r="G19"/>
  <c r="G18"/>
  <c r="G17"/>
  <c r="Q16"/>
  <c r="P16"/>
  <c r="O16"/>
  <c r="J16"/>
  <c r="I16"/>
  <c r="G16"/>
  <c r="G15"/>
  <c r="S14"/>
  <c r="K14"/>
  <c r="M14" s="1"/>
  <c r="R14" s="1"/>
  <c r="G14"/>
  <c r="K13"/>
  <c r="M13" s="1"/>
  <c r="R13" s="1"/>
  <c r="G13"/>
  <c r="S12"/>
  <c r="N12"/>
  <c r="L12"/>
  <c r="K12"/>
  <c r="M12" s="1"/>
  <c r="R12" s="1"/>
  <c r="G12"/>
  <c r="S11"/>
  <c r="K11"/>
  <c r="M11" s="1"/>
  <c r="R11" s="1"/>
  <c r="G11"/>
  <c r="S10"/>
  <c r="N10"/>
  <c r="K10"/>
  <c r="M10" s="1"/>
  <c r="R10" s="1"/>
  <c r="G10"/>
  <c r="S9"/>
  <c r="L9"/>
  <c r="K9"/>
  <c r="K16" s="1"/>
  <c r="G9"/>
  <c r="S8"/>
  <c r="R8"/>
  <c r="G8"/>
  <c r="S7"/>
  <c r="N7"/>
  <c r="N16" s="1"/>
  <c r="L7"/>
  <c r="L16" s="1"/>
  <c r="G7"/>
  <c r="M7" l="1"/>
  <c r="M9"/>
  <c r="R9" s="1"/>
  <c r="M16" l="1"/>
  <c r="R7"/>
  <c r="R16" s="1"/>
</calcChain>
</file>

<file path=xl/sharedStrings.xml><?xml version="1.0" encoding="utf-8"?>
<sst xmlns="http://schemas.openxmlformats.org/spreadsheetml/2006/main" count="90" uniqueCount="60">
  <si>
    <t>TELEFONIA RURAL DE SONORA</t>
  </si>
  <si>
    <t>PERIODO COMPRENDIDO: NOVIEMBRE 2012</t>
  </si>
  <si>
    <t>FECHA DE ACTUALIZACION: ENERO 2013.</t>
  </si>
  <si>
    <t>NOMBRE</t>
  </si>
  <si>
    <t>CARGO</t>
  </si>
  <si>
    <t>COMISIÓN</t>
  </si>
  <si>
    <t>CUOTA DIARIA</t>
  </si>
  <si>
    <t>VIATICOS</t>
  </si>
  <si>
    <t>GASTOS DE CAMINO</t>
  </si>
  <si>
    <t>TOTAL PAGADO</t>
  </si>
  <si>
    <t>CHEQUE</t>
  </si>
  <si>
    <t>VIATICOS GLOBAL</t>
  </si>
  <si>
    <t>OTROS GASTOS POR COMPROBAR</t>
  </si>
  <si>
    <t>TOTAL CHEQUE</t>
  </si>
  <si>
    <t>GASTOS COMPROBADOS</t>
  </si>
  <si>
    <t>FECHA DE COMPROBACION</t>
  </si>
  <si>
    <t>DEVOLUCION DE GASTOS</t>
  </si>
  <si>
    <t>OTROS</t>
  </si>
  <si>
    <t>DIFERENCIA</t>
  </si>
  <si>
    <t>No. DE COM.</t>
  </si>
  <si>
    <t>LOCALIDADES:</t>
  </si>
  <si>
    <t>VEHICULO</t>
  </si>
  <si>
    <t>OBJETIVO DE LA COMISION</t>
  </si>
  <si>
    <t>OBSERVACIONES AL EXPEDIENTE</t>
  </si>
  <si>
    <t>ING. JOSE ABELARDO SUAREZ PEÑA</t>
  </si>
  <si>
    <t>JEFE DEL DEPTO. TÉCNICO</t>
  </si>
  <si>
    <t>CERRO PUNTA AGUJA, MPIO. DE HUACHINERAACUDIR A CERRO PUNTA AGUJA PARA BRINDAR MANTENIMIENTO A REPETIDOR DE LA RED RURAL DE TELECOMUNICACIONES8-9/11/12</t>
  </si>
  <si>
    <t>EJIDOS FCO. MARQUEZ Y LA MISA MPIO DE GUAYMAS, SAN IGNACIO RIO MUERTO, SIREBAMPO Y HUATABAMPO</t>
  </si>
  <si>
    <t>PICK-UP FORD 2008</t>
  </si>
  <si>
    <t>REVISION DE CONDICIONES DE LOS SITIOS DONDE SE INSTALARAN TORRES ESTRUCTURALES DE LA RED DE INTERNET INALAMBRICO Y CELEBRAR REUNIONES DE TRABAJO CON AUTORIDADES MUNICIPALES DE SAN IGNACIO RIO MUERTO Y HUATABAMPO PARA ACORDAR SITIOS DONDE SERAN INSTALADOS</t>
  </si>
  <si>
    <t>LIC. FERNANDO OROPEZA JIMENEZ</t>
  </si>
  <si>
    <t>COORDINADOR TÉCNICIO</t>
  </si>
  <si>
    <t>12/01/2012 PD104</t>
  </si>
  <si>
    <t>CERRO VIGIA, ANTONIO ROSALES, FCO. MARQUEZ, EJ. TRIUNFO SANTA ROSA, LA ATRAVEZADA, SANTA MARIA DE GUAYMAS, G. FELIPE ANGELES, ORTIZ Y LAZARO CARDENAS, MPIO. DE GUAYMAS, MAYTORENA Y EJ. JUNELANCAHUI, MPIO. DE EMPALMESUPERVISIÓN DE INSTALACIÓN DE BIENES Y EQUIPOS EN CERRO VIGIA Y REVISIÓN DE CONDICIONES EN VARIAS LOCALIDADES DONDE SE INSTALARÁN TORRES ESTRUCTURALES DE LA RED RURAL DE TELECOMUNICACIONES.15-17/11/12</t>
  </si>
  <si>
    <t>20/01/12 PD107</t>
  </si>
  <si>
    <t>SAN IGNACIO RIO MUERTO</t>
  </si>
  <si>
    <t>ACOMPAÑAR AL PERSONAL TECNICO DE LA EMPRESA PROVEEDORA DEL CONTRATO DE INSTALACION DE UNA RED RURAL DE TELECOMUNICACIONES 2011,PARA DEFINIR UBICACIÓN DE LA CASETA Y TORRE DE TELECOMUNICACIONES EN ESPACIO DE TERRENO PROPORCIONADO POR EL MUNICIPIO</t>
  </si>
  <si>
    <t>ARIZPE Y BACOACHI</t>
  </si>
  <si>
    <t>CHEVROLET 2009</t>
  </si>
  <si>
    <t>PARTICIPAR EN REUNION REGIONAL DE EVALUACION DE PROGRAMAS DE DESARROLLO</t>
  </si>
  <si>
    <t>C. GENARO SOTO CÓRDOVA</t>
  </si>
  <si>
    <t>DIRECTOR GENERAL</t>
  </si>
  <si>
    <t>CD. OBREGÓN, SANTA MARÍA DEL BURUAJE, VILLA JUAREZ Y SNA IGNACIO RIO MUERTO.PARTICIPAR EN REUNIÓN DE TRABAJO CON AUTORIDADES MUNICIPALES DE LA REGION YAQUI PARA ANALIZAR LA PROYECCIÓN DE LA RED INALÁMBRICA DE INTERNET EN 2013. EFECTUAR TRABAJOS DE CAMPO PARA EL DISEÑO DE LAS MODIFICACIONES Y AMPLIACIÓN DE LA MENCIONADA RED.16-17/11/12</t>
  </si>
  <si>
    <t>ING. JOSE ROSARIO ESPINOZA GALAVIZ</t>
  </si>
  <si>
    <t>SUBDIRECTOR DE PLANEACION Y CONCERTACIÓN</t>
  </si>
  <si>
    <t>23/01/2012, P.D. 5</t>
  </si>
  <si>
    <t>NAVOJOA</t>
  </si>
  <si>
    <t>SUPERVISION DE AVANCES DE TRABAJOS PARA INSTALACION DE BIENES Y EQUIPOS DE LA RED RURAL INALAMBRICA PARA PROVEER SERVICIOS DE TECNOLOGÍAS DE LA INFORMACION Y LAS COMUNICACIONES EN LOCALIDADES RURALES DEL ESTADO DE SONORA.</t>
  </si>
  <si>
    <t>ING. CESAR GILBERTO LEYVA DURAZO</t>
  </si>
  <si>
    <t>SUBDIRECTOR DE VINCULACIÓN</t>
  </si>
  <si>
    <t>LOCALIDADES DE TONICHI, SAN ANTONIO DE LA HUERTA Y SOYOPA MUNICIPIO DE SOYOPA.EN SOYOPA Y SAN ANTONIO DE LA HUERTA REVISAR EL SERVICIO DE DATOS INALAMBRICO YA QUE REPORTAN FALLAS EN EL ACEESO A INTERNET; EN TONICHI CAPACITAR A LA NUEVA OPERADORA ASIGNADA POR EL H. AYUNTAMIENTO.20-21/11/12</t>
  </si>
  <si>
    <t>30/01/12 PD108</t>
  </si>
  <si>
    <t>SUPERVISAR LOS TRABAJOS DE INSTALACION ELECTRICA REQUERIDA PARA EL SUMINISTRO DE ENERGIA C.F.E. EN CASETA SE DAN IGNACIO RIO MUERTO, QUE BRINDARA SERVICIO DE INTERNET A LA REGION, DENTRO DEL PROYECTO DE LA RED RURAL DE TELECOMUNICACIONES 2011.</t>
  </si>
  <si>
    <t>GENARO SOTO CORDOVA</t>
  </si>
  <si>
    <t>CD. OBREGÓN, MPIO. DE CAJEMA; SANTA MARÍA DEL BURUAJE, MPIO. DE NAVOJOA Y VILLA JUAREZ, MPIO. DE BENITO JUAREZ.ACUDIR A VILLA JUAREZ PARA DIAGNOSTICAR FALLA EN LA RADIOBASE (SECTOR 2) DE LA RED DE TELECOMUNICACIONES Y COORDINAR EN SU CASO LOS SERVICIOS DE MANTENIMIENTO POR GARANTÍA CON EL PROVEEDOR; ASI COMO SUPERVISAR INSTALACIONES DEL PROVEEDOR EN C4 OBREGÓN Y SANTA MARÍA DEL BURUAJE.23-24/11/12</t>
  </si>
  <si>
    <t>TSU FRANCISCO ERASMO VALENZUELA TORRES</t>
  </si>
  <si>
    <t>TECNICO DE MANTENIMIENTO DE EQUIPOS</t>
  </si>
  <si>
    <t>SANTA ROSALIA, MUNICIPIO DE URES; COBACHI Y SAN JOSE D EPIMAS, MUNICIPIO DE LA COLORADA; CAMPO LAS PALMITAS, MINEROS DE PILARES Y MANUEL ÁVILA CAMACHO, MUNICIPIO DE HERMOSILLO.ENTREGAR A LA SECRETARIA DE EDUCACIÓN Y CULTURA (SEC) LOS EQUIPOS Y SERVICIO DE INTERNET DESTINADOS A VARIAS ESCUELAS RURALES LOCALIZADAS EN LOS MINICIPIOS DE LA COLORADA, URES Y HERMOSILLO.27-28/11/12</t>
  </si>
  <si>
    <t>JOSE MIGUEL JUAREZ DE LOS REYES</t>
  </si>
  <si>
    <t>ANTONIO ROSALES, FCO. MARQUEZ DE SANTA ROSA, MPIO. DE GUAYMAS, MAYTORENA Y EJ. JUNELANCAHUI, MPIO. DE EMPALME.COORDINAR CON EL PROVEEDOR LA UBICACIÓN E INSTALACIÓN DE TORRES EN 5 LOCALIDADES DEL VALLE DE GUAYMAS-EMPALME. LO ANTERIOR COMO PARTE DEL PROYECTO DE RED RURAL DE TELECOMUNICACIONES PARA BRINDAR SERVICIOS DE INTERNET , 29/11/12</t>
  </si>
</sst>
</file>

<file path=xl/styles.xml><?xml version="1.0" encoding="utf-8"?>
<styleSheet xmlns="http://schemas.openxmlformats.org/spreadsheetml/2006/main">
  <numFmts count="1">
    <numFmt numFmtId="43" formatCode="_-* #,##0.00_-;\-* #,##0.00_-;_-* &quot;-&quot;??_-;_-@_-"/>
  </numFmts>
  <fonts count="17">
    <font>
      <sz val="11"/>
      <color theme="1"/>
      <name val="Calibri"/>
      <family val="2"/>
      <scheme val="minor"/>
    </font>
    <font>
      <b/>
      <sz val="11"/>
      <name val="Calibri"/>
      <family val="2"/>
      <scheme val="minor"/>
    </font>
    <font>
      <b/>
      <sz val="14"/>
      <name val="Calibri"/>
      <family val="2"/>
      <scheme val="minor"/>
    </font>
    <font>
      <b/>
      <sz val="8"/>
      <name val="Calibri"/>
      <family val="2"/>
      <scheme val="minor"/>
    </font>
    <font>
      <b/>
      <sz val="6"/>
      <name val="Calibri"/>
      <family val="2"/>
      <scheme val="minor"/>
    </font>
    <font>
      <sz val="9"/>
      <name val="Calibri"/>
      <family val="2"/>
      <scheme val="minor"/>
    </font>
    <font>
      <sz val="10"/>
      <name val="Calibri"/>
      <family val="2"/>
      <scheme val="minor"/>
    </font>
    <font>
      <sz val="8"/>
      <name val="Calibri"/>
      <family val="2"/>
      <scheme val="minor"/>
    </font>
    <font>
      <sz val="6"/>
      <name val="Calibri"/>
      <family val="2"/>
      <scheme val="minor"/>
    </font>
    <font>
      <b/>
      <sz val="10"/>
      <name val="Calibri"/>
      <family val="2"/>
      <scheme val="minor"/>
    </font>
    <font>
      <b/>
      <sz val="9"/>
      <name val="Calibri"/>
      <family val="2"/>
      <scheme val="minor"/>
    </font>
    <font>
      <sz val="8"/>
      <name val="Calibri"/>
      <family val="2"/>
    </font>
    <font>
      <sz val="11"/>
      <color indexed="8"/>
      <name val="Calibri"/>
      <family val="2"/>
    </font>
    <font>
      <sz val="11"/>
      <color indexed="8"/>
      <name val="Calibri"/>
      <family val="2"/>
      <scheme val="minor"/>
    </font>
    <font>
      <sz val="10"/>
      <name val="Calibri"/>
      <family val="2"/>
    </font>
    <font>
      <sz val="9"/>
      <color theme="1"/>
      <name val="Calibri"/>
      <family val="2"/>
      <scheme val="minor"/>
    </font>
    <font>
      <sz val="1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3" fontId="12" fillId="0" borderId="0" applyFont="0" applyFill="0" applyBorder="0" applyAlignment="0" applyProtection="0"/>
    <xf numFmtId="0" fontId="16" fillId="0" borderId="0"/>
  </cellStyleXfs>
  <cellXfs count="86">
    <xf numFmtId="0" fontId="0" fillId="0" borderId="0" xfId="0"/>
    <xf numFmtId="0" fontId="1" fillId="0" borderId="0" xfId="0" applyFont="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xf numFmtId="0" fontId="6" fillId="0" borderId="0" xfId="0" applyFont="1"/>
    <xf numFmtId="0" fontId="7" fillId="0" borderId="0" xfId="0" applyFont="1"/>
    <xf numFmtId="0" fontId="0" fillId="0" borderId="0" xfId="0" applyFont="1"/>
    <xf numFmtId="0" fontId="7"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xf>
    <xf numFmtId="0" fontId="5" fillId="0" borderId="0" xfId="0" applyFont="1" applyAlignment="1">
      <alignment vertical="top"/>
    </xf>
    <xf numFmtId="0" fontId="8" fillId="0" borderId="0" xfId="0" applyFont="1" applyAlignment="1">
      <alignment vertical="top"/>
    </xf>
    <xf numFmtId="0" fontId="3" fillId="0" borderId="1" xfId="0" applyFont="1" applyBorder="1" applyAlignment="1">
      <alignment horizontal="center" vertical="top" wrapText="1"/>
    </xf>
    <xf numFmtId="0" fontId="9"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Border="1" applyAlignment="1">
      <alignment vertical="top"/>
    </xf>
    <xf numFmtId="0" fontId="5" fillId="0" borderId="0" xfId="0" applyFont="1" applyBorder="1"/>
    <xf numFmtId="0" fontId="7" fillId="0" borderId="0" xfId="0" applyFont="1" applyBorder="1"/>
    <xf numFmtId="0" fontId="11" fillId="0" borderId="1" xfId="0" applyFont="1" applyBorder="1" applyAlignment="1">
      <alignment vertical="top"/>
    </xf>
    <xf numFmtId="0" fontId="5" fillId="0" borderId="1" xfId="0" applyFont="1" applyBorder="1" applyAlignment="1">
      <alignment vertical="top" wrapText="1"/>
    </xf>
    <xf numFmtId="43" fontId="11" fillId="0" borderId="1" xfId="1" applyFont="1" applyBorder="1" applyAlignment="1">
      <alignment vertical="top"/>
    </xf>
    <xf numFmtId="43" fontId="6" fillId="0" borderId="1" xfId="1" applyFont="1" applyBorder="1" applyAlignment="1">
      <alignment vertical="top"/>
    </xf>
    <xf numFmtId="0" fontId="5" fillId="0" borderId="0" xfId="0" applyFont="1" applyBorder="1" applyAlignment="1">
      <alignment horizontal="center" vertical="top"/>
    </xf>
    <xf numFmtId="43" fontId="6" fillId="0" borderId="0" xfId="1" applyFont="1" applyBorder="1" applyAlignment="1">
      <alignment vertical="top"/>
    </xf>
    <xf numFmtId="43" fontId="6" fillId="0" borderId="0" xfId="1" applyFont="1" applyFill="1" applyBorder="1" applyAlignment="1">
      <alignment vertical="top"/>
    </xf>
    <xf numFmtId="43" fontId="13" fillId="0" borderId="0" xfId="1" applyFont="1" applyAlignment="1">
      <alignment vertical="top"/>
    </xf>
    <xf numFmtId="43" fontId="7" fillId="0" borderId="0" xfId="1" applyFont="1" applyAlignment="1">
      <alignment vertical="top"/>
    </xf>
    <xf numFmtId="43" fontId="13" fillId="0" borderId="0" xfId="1" applyFont="1" applyFill="1" applyBorder="1" applyAlignment="1">
      <alignment vertical="top"/>
    </xf>
    <xf numFmtId="43" fontId="13" fillId="2" borderId="0" xfId="1" applyFont="1" applyFill="1" applyAlignment="1">
      <alignment vertical="top"/>
    </xf>
    <xf numFmtId="0" fontId="6" fillId="0" borderId="0" xfId="0" applyFont="1" applyBorder="1" applyAlignment="1">
      <alignment horizontal="center" vertical="top"/>
    </xf>
    <xf numFmtId="0" fontId="5" fillId="0" borderId="0" xfId="0" applyFont="1" applyBorder="1" applyAlignment="1">
      <alignment horizontal="justify"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5" fillId="0" borderId="2" xfId="0" applyFont="1" applyBorder="1" applyAlignment="1">
      <alignment horizontal="center" vertical="top"/>
    </xf>
    <xf numFmtId="43" fontId="6" fillId="0" borderId="2" xfId="1" applyFont="1" applyBorder="1" applyAlignment="1">
      <alignment vertical="top"/>
    </xf>
    <xf numFmtId="43" fontId="13" fillId="0" borderId="2" xfId="1" applyFont="1" applyBorder="1" applyAlignment="1">
      <alignment vertical="top"/>
    </xf>
    <xf numFmtId="14" fontId="7" fillId="0" borderId="2" xfId="1" applyNumberFormat="1" applyFont="1" applyBorder="1" applyAlignment="1">
      <alignment vertical="top"/>
    </xf>
    <xf numFmtId="0" fontId="6" fillId="0" borderId="2" xfId="0" applyFont="1" applyBorder="1" applyAlignment="1">
      <alignment horizontal="center" vertical="top"/>
    </xf>
    <xf numFmtId="0" fontId="5" fillId="0" borderId="2" xfId="0" applyFont="1" applyBorder="1" applyAlignment="1">
      <alignment horizontal="justify" vertical="top" wrapText="1"/>
    </xf>
    <xf numFmtId="0" fontId="7" fillId="0" borderId="2" xfId="0" applyFont="1" applyBorder="1" applyAlignment="1">
      <alignment horizontal="left" vertical="top" wrapText="1"/>
    </xf>
    <xf numFmtId="0" fontId="7" fillId="0" borderId="2" xfId="0" applyFont="1" applyBorder="1" applyAlignment="1">
      <alignment horizontal="justify" vertical="top" wrapText="1"/>
    </xf>
    <xf numFmtId="0" fontId="5" fillId="0" borderId="3" xfId="0" applyFont="1" applyBorder="1" applyAlignment="1">
      <alignment horizontal="center" vertical="top"/>
    </xf>
    <xf numFmtId="43" fontId="6" fillId="0" borderId="3" xfId="1" applyFont="1" applyBorder="1" applyAlignment="1">
      <alignment vertical="top"/>
    </xf>
    <xf numFmtId="43" fontId="6" fillId="0" borderId="3" xfId="1" applyFont="1" applyFill="1" applyBorder="1" applyAlignment="1">
      <alignment vertical="top"/>
    </xf>
    <xf numFmtId="43" fontId="13" fillId="0" borderId="3" xfId="1" applyFont="1" applyBorder="1" applyAlignment="1">
      <alignment vertical="top"/>
    </xf>
    <xf numFmtId="43" fontId="7" fillId="0" borderId="3" xfId="1" applyFont="1" applyBorder="1" applyAlignment="1">
      <alignment vertical="top"/>
    </xf>
    <xf numFmtId="43" fontId="13" fillId="0" borderId="3" xfId="1" applyFont="1" applyFill="1" applyBorder="1" applyAlignment="1">
      <alignment vertical="top"/>
    </xf>
    <xf numFmtId="0" fontId="6" fillId="0" borderId="3" xfId="0" applyFont="1" applyBorder="1" applyAlignment="1">
      <alignment horizontal="center" vertical="top"/>
    </xf>
    <xf numFmtId="0" fontId="5" fillId="0" borderId="3" xfId="0" applyFont="1" applyBorder="1" applyAlignment="1">
      <alignment vertical="top" wrapText="1"/>
    </xf>
    <xf numFmtId="0" fontId="7" fillId="0" borderId="3" xfId="0" applyFont="1" applyBorder="1" applyAlignment="1">
      <alignment vertical="top" wrapText="1"/>
    </xf>
    <xf numFmtId="0" fontId="5" fillId="0" borderId="4" xfId="0" applyFont="1" applyBorder="1" applyAlignment="1">
      <alignment horizontal="center" vertical="top"/>
    </xf>
    <xf numFmtId="43" fontId="6" fillId="0" borderId="4" xfId="1" applyFont="1" applyBorder="1" applyAlignment="1">
      <alignment vertical="top"/>
    </xf>
    <xf numFmtId="43" fontId="6" fillId="0" borderId="4" xfId="1" applyFont="1" applyFill="1" applyBorder="1" applyAlignment="1">
      <alignment vertical="top"/>
    </xf>
    <xf numFmtId="43" fontId="13" fillId="0" borderId="4" xfId="1" applyFont="1" applyBorder="1" applyAlignment="1">
      <alignment vertical="top"/>
    </xf>
    <xf numFmtId="43" fontId="7" fillId="0" borderId="4" xfId="1" applyFont="1" applyFill="1" applyBorder="1" applyAlignment="1">
      <alignment vertical="top"/>
    </xf>
    <xf numFmtId="43" fontId="13" fillId="2" borderId="4" xfId="1" applyFont="1" applyFill="1" applyBorder="1" applyAlignment="1">
      <alignment vertical="top"/>
    </xf>
    <xf numFmtId="0" fontId="6" fillId="0" borderId="4" xfId="0" applyFont="1" applyBorder="1" applyAlignment="1">
      <alignment horizontal="center" vertical="top"/>
    </xf>
    <xf numFmtId="0" fontId="5" fillId="0" borderId="4" xfId="0" applyFont="1" applyBorder="1" applyAlignment="1">
      <alignment horizontal="left" vertical="top" wrapText="1"/>
    </xf>
    <xf numFmtId="0" fontId="7" fillId="0" borderId="4" xfId="0" applyFont="1" applyBorder="1" applyAlignment="1">
      <alignment horizontal="center" vertical="top" wrapText="1"/>
    </xf>
    <xf numFmtId="0" fontId="7" fillId="0" borderId="4" xfId="0" applyFont="1" applyBorder="1" applyAlignment="1">
      <alignment horizontal="left" vertical="top" wrapText="1"/>
    </xf>
    <xf numFmtId="43" fontId="14" fillId="0" borderId="1" xfId="1" applyFont="1" applyBorder="1" applyAlignment="1">
      <alignment vertical="top"/>
    </xf>
    <xf numFmtId="43" fontId="6" fillId="0" borderId="2" xfId="1" applyFont="1" applyFill="1" applyBorder="1" applyAlignment="1">
      <alignment vertical="top"/>
    </xf>
    <xf numFmtId="43" fontId="7" fillId="0" borderId="2" xfId="1" applyFont="1" applyBorder="1" applyAlignment="1">
      <alignment vertical="top"/>
    </xf>
    <xf numFmtId="43" fontId="13" fillId="0" borderId="2" xfId="1" applyFont="1" applyFill="1" applyBorder="1" applyAlignment="1">
      <alignment vertical="top"/>
    </xf>
    <xf numFmtId="0" fontId="5" fillId="0" borderId="2" xfId="0" applyFont="1" applyBorder="1" applyAlignment="1">
      <alignment horizontal="left" vertical="top" wrapText="1"/>
    </xf>
    <xf numFmtId="0" fontId="7" fillId="0" borderId="2" xfId="0" applyFont="1" applyBorder="1" applyAlignment="1">
      <alignment horizontal="center" vertical="top" wrapText="1"/>
    </xf>
    <xf numFmtId="0" fontId="0" fillId="0" borderId="0" xfId="0" applyFont="1" applyBorder="1"/>
    <xf numFmtId="43" fontId="13" fillId="0" borderId="0" xfId="1" applyFont="1" applyBorder="1" applyAlignment="1">
      <alignment vertical="top"/>
    </xf>
    <xf numFmtId="43" fontId="7" fillId="0" borderId="0" xfId="1" applyFont="1" applyBorder="1" applyAlignment="1">
      <alignment vertical="top"/>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0" fillId="0" borderId="0" xfId="0" applyFont="1" applyAlignment="1">
      <alignment horizontal="center" vertical="top"/>
    </xf>
    <xf numFmtId="43" fontId="0" fillId="0" borderId="0" xfId="0" applyNumberFormat="1" applyFont="1" applyAlignment="1">
      <alignment vertical="top"/>
    </xf>
    <xf numFmtId="0" fontId="0" fillId="0" borderId="0" xfId="0" applyFont="1" applyAlignment="1">
      <alignment vertical="top"/>
    </xf>
    <xf numFmtId="0" fontId="15" fillId="0" borderId="0" xfId="0" applyFont="1"/>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468344</xdr:colOff>
      <xdr:row>14</xdr:row>
      <xdr:rowOff>0</xdr:rowOff>
    </xdr:from>
    <xdr:ext cx="6917471" cy="718466"/>
    <xdr:sp macro="" textlink="">
      <xdr:nvSpPr>
        <xdr:cNvPr id="2" name="1 Rectángulo"/>
        <xdr:cNvSpPr/>
      </xdr:nvSpPr>
      <xdr:spPr>
        <a:xfrm>
          <a:off x="11830050" y="7029450"/>
          <a:ext cx="6917471" cy="718466"/>
        </a:xfrm>
        <a:prstGeom prst="rect">
          <a:avLst/>
        </a:prstGeom>
        <a:noFill/>
      </xdr:spPr>
      <xdr:txBody>
        <a:bodyPr wrap="square" lIns="91440" tIns="45720" rIns="91440" bIns="45720">
          <a:spAutoFit/>
        </a:bodyPr>
        <a:lstStyle/>
        <a:p>
          <a:pPr algn="ctr"/>
          <a:r>
            <a:rPr lang="es-ES" sz="4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COMISION</a:t>
          </a:r>
          <a:r>
            <a:rPr lang="es-ES" sz="4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CANCELADA</a:t>
          </a:r>
          <a:endParaRPr lang="es-ES" sz="4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21"/>
  <sheetViews>
    <sheetView tabSelected="1" workbookViewId="0">
      <pane xSplit="1" ySplit="6" topLeftCell="C7" activePane="bottomRight" state="frozen"/>
      <selection pane="topRight" activeCell="D1" sqref="D1"/>
      <selection pane="bottomLeft" activeCell="A5" sqref="A5"/>
      <selection pane="bottomRight" activeCell="A2" sqref="A2:G2"/>
    </sheetView>
  </sheetViews>
  <sheetFormatPr baseColWidth="10" defaultRowHeight="15"/>
  <cols>
    <col min="1" max="2" width="27.85546875" style="84" customWidth="1"/>
    <col min="3" max="3" width="78.28515625" style="84" customWidth="1"/>
    <col min="4" max="4" width="10.7109375" style="84" customWidth="1"/>
    <col min="5" max="5" width="11.7109375" style="84" customWidth="1"/>
    <col min="6" max="6" width="10.42578125" style="84" customWidth="1"/>
    <col min="7" max="7" width="10.5703125" style="84" customWidth="1"/>
    <col min="8" max="8" width="11.42578125" style="82" hidden="1" customWidth="1"/>
    <col min="9" max="14" width="11.42578125" style="84" hidden="1" customWidth="1"/>
    <col min="15" max="15" width="11.5703125" style="84" hidden="1" customWidth="1"/>
    <col min="16" max="18" width="11.42578125" style="84" hidden="1" customWidth="1"/>
    <col min="19" max="19" width="6" style="84" hidden="1" customWidth="1"/>
    <col min="20" max="20" width="17.5703125" style="85" hidden="1" customWidth="1"/>
    <col min="21" max="21" width="0" style="9" hidden="1" customWidth="1"/>
    <col min="22" max="22" width="87.85546875" style="9" hidden="1" customWidth="1"/>
    <col min="23" max="24" width="0" style="9" hidden="1" customWidth="1"/>
    <col min="25" max="16384" width="11.42578125" style="9"/>
  </cols>
  <sheetData>
    <row r="1" spans="1:23" ht="18.75">
      <c r="A1" s="1" t="s">
        <v>0</v>
      </c>
      <c r="B1" s="1"/>
      <c r="C1" s="1"/>
      <c r="D1" s="1"/>
      <c r="E1" s="1"/>
      <c r="F1" s="1"/>
      <c r="G1" s="1"/>
      <c r="H1" s="2"/>
      <c r="I1" s="3"/>
      <c r="J1" s="3"/>
      <c r="K1" s="3"/>
      <c r="L1" s="3"/>
      <c r="M1" s="3"/>
      <c r="N1" s="3"/>
      <c r="O1" s="4"/>
      <c r="P1" s="3"/>
      <c r="Q1" s="3"/>
      <c r="R1" s="5"/>
      <c r="S1" s="2"/>
      <c r="T1" s="6"/>
      <c r="U1" s="7"/>
      <c r="V1" s="8"/>
    </row>
    <row r="2" spans="1:23" ht="18.75">
      <c r="A2" s="1" t="s">
        <v>1</v>
      </c>
      <c r="B2" s="1"/>
      <c r="C2" s="1"/>
      <c r="D2" s="1"/>
      <c r="E2" s="1"/>
      <c r="F2" s="1"/>
      <c r="G2" s="1"/>
      <c r="H2" s="2"/>
      <c r="I2" s="3"/>
      <c r="J2" s="3"/>
      <c r="K2" s="3"/>
      <c r="L2" s="3"/>
      <c r="M2" s="3"/>
      <c r="N2" s="3"/>
      <c r="O2" s="4"/>
      <c r="P2" s="3"/>
      <c r="Q2" s="3"/>
      <c r="R2" s="5"/>
      <c r="S2" s="2"/>
      <c r="T2" s="6"/>
      <c r="U2" s="7"/>
      <c r="V2" s="8"/>
    </row>
    <row r="3" spans="1:23" ht="18.75">
      <c r="A3" s="1" t="s">
        <v>2</v>
      </c>
      <c r="B3" s="1"/>
      <c r="C3" s="1"/>
      <c r="D3" s="1"/>
      <c r="E3" s="1"/>
      <c r="F3" s="1"/>
      <c r="G3" s="1"/>
      <c r="H3" s="2"/>
      <c r="I3" s="3"/>
      <c r="J3" s="3"/>
      <c r="K3" s="3"/>
      <c r="L3" s="3"/>
      <c r="M3" s="3"/>
      <c r="N3" s="3"/>
      <c r="O3" s="4"/>
      <c r="P3" s="3"/>
      <c r="Q3" s="3"/>
      <c r="R3" s="5"/>
      <c r="S3" s="2"/>
      <c r="T3" s="6"/>
      <c r="U3" s="7"/>
      <c r="V3" s="8"/>
    </row>
    <row r="4" spans="1:23">
      <c r="A4" s="10"/>
      <c r="B4" s="10"/>
      <c r="C4" s="10"/>
      <c r="D4" s="10"/>
      <c r="E4" s="10"/>
      <c r="F4" s="10"/>
      <c r="G4" s="10"/>
      <c r="H4" s="11"/>
      <c r="I4" s="12"/>
      <c r="J4" s="12"/>
      <c r="K4" s="12"/>
      <c r="L4" s="12"/>
      <c r="M4" s="12"/>
      <c r="N4" s="12"/>
      <c r="O4" s="10"/>
      <c r="P4" s="12"/>
      <c r="Q4" s="13"/>
      <c r="R4" s="14"/>
      <c r="S4" s="11"/>
      <c r="T4" s="6"/>
      <c r="U4" s="7"/>
      <c r="V4" s="8"/>
    </row>
    <row r="5" spans="1:23" ht="33.75">
      <c r="A5" s="15" t="s">
        <v>3</v>
      </c>
      <c r="B5" s="15" t="s">
        <v>4</v>
      </c>
      <c r="C5" s="15" t="s">
        <v>5</v>
      </c>
      <c r="D5" s="15" t="s">
        <v>6</v>
      </c>
      <c r="E5" s="15" t="s">
        <v>7</v>
      </c>
      <c r="F5" s="15" t="s">
        <v>8</v>
      </c>
      <c r="G5" s="15" t="s">
        <v>9</v>
      </c>
      <c r="H5" s="16" t="s">
        <v>10</v>
      </c>
      <c r="I5" s="16" t="s">
        <v>8</v>
      </c>
      <c r="J5" s="16" t="s">
        <v>7</v>
      </c>
      <c r="K5" s="16" t="s">
        <v>11</v>
      </c>
      <c r="L5" s="17" t="s">
        <v>12</v>
      </c>
      <c r="M5" s="16" t="s">
        <v>13</v>
      </c>
      <c r="N5" s="17" t="s">
        <v>14</v>
      </c>
      <c r="O5" s="17" t="s">
        <v>15</v>
      </c>
      <c r="P5" s="18" t="s">
        <v>16</v>
      </c>
      <c r="Q5" s="19" t="s">
        <v>17</v>
      </c>
      <c r="R5" s="18" t="s">
        <v>18</v>
      </c>
      <c r="S5" s="18" t="s">
        <v>19</v>
      </c>
      <c r="T5" s="20" t="s">
        <v>20</v>
      </c>
      <c r="U5" s="21" t="s">
        <v>21</v>
      </c>
      <c r="V5" s="22" t="s">
        <v>22</v>
      </c>
      <c r="W5" s="23" t="s">
        <v>23</v>
      </c>
    </row>
    <row r="6" spans="1:23" ht="8.25" customHeight="1">
      <c r="A6" s="24"/>
      <c r="B6" s="24"/>
      <c r="C6" s="24"/>
      <c r="D6" s="24"/>
      <c r="E6" s="24"/>
      <c r="F6" s="24"/>
      <c r="G6" s="24"/>
      <c r="H6" s="11"/>
      <c r="I6" s="12"/>
      <c r="J6" s="12"/>
      <c r="K6" s="12"/>
      <c r="L6" s="12"/>
      <c r="M6" s="12"/>
      <c r="N6" s="12"/>
      <c r="O6" s="10"/>
      <c r="P6" s="12"/>
      <c r="Q6" s="13"/>
      <c r="R6" s="14"/>
      <c r="S6" s="11"/>
      <c r="T6" s="25"/>
      <c r="U6" s="26"/>
      <c r="V6" s="26"/>
    </row>
    <row r="7" spans="1:23" ht="78.75" customHeight="1">
      <c r="A7" s="27" t="s">
        <v>24</v>
      </c>
      <c r="B7" s="27" t="s">
        <v>25</v>
      </c>
      <c r="C7" s="28" t="s">
        <v>26</v>
      </c>
      <c r="D7" s="29">
        <v>750</v>
      </c>
      <c r="E7" s="30">
        <v>750</v>
      </c>
      <c r="F7" s="30">
        <v>300</v>
      </c>
      <c r="G7" s="29">
        <f t="shared" ref="G7:G21" si="0">SUM(E7:F7)</f>
        <v>1050</v>
      </c>
      <c r="H7" s="31">
        <v>1747</v>
      </c>
      <c r="I7" s="32">
        <v>300</v>
      </c>
      <c r="J7" s="32">
        <v>1000</v>
      </c>
      <c r="K7" s="33">
        <v>1300</v>
      </c>
      <c r="L7" s="34">
        <f>2586+328</f>
        <v>2914</v>
      </c>
      <c r="M7" s="32">
        <f t="shared" ref="M7:M14" si="1">SUM(K7:L7)</f>
        <v>4214</v>
      </c>
      <c r="N7" s="34">
        <f>1000+300+63+63+63+63+63+63+27+63+350+400+840.01+350+600.04</f>
        <v>4308.05</v>
      </c>
      <c r="O7" s="35"/>
      <c r="P7" s="36">
        <v>0</v>
      </c>
      <c r="Q7" s="34">
        <v>0</v>
      </c>
      <c r="R7" s="37">
        <f>M7-N7-P7-Q7</f>
        <v>-94.050000000000182</v>
      </c>
      <c r="S7" s="38" t="e">
        <f>#REF!</f>
        <v>#REF!</v>
      </c>
      <c r="T7" s="39" t="s">
        <v>27</v>
      </c>
      <c r="U7" s="40" t="s">
        <v>28</v>
      </c>
      <c r="V7" s="41" t="s">
        <v>29</v>
      </c>
    </row>
    <row r="8" spans="1:23" ht="64.5" customHeight="1">
      <c r="A8" s="27" t="s">
        <v>30</v>
      </c>
      <c r="B8" s="27" t="s">
        <v>31</v>
      </c>
      <c r="C8" s="28" t="s">
        <v>26</v>
      </c>
      <c r="D8" s="29">
        <v>500</v>
      </c>
      <c r="E8" s="30">
        <v>500</v>
      </c>
      <c r="F8" s="30">
        <v>220</v>
      </c>
      <c r="G8" s="29">
        <f t="shared" si="0"/>
        <v>720</v>
      </c>
      <c r="H8" s="42">
        <v>1748</v>
      </c>
      <c r="I8" s="43">
        <v>220</v>
      </c>
      <c r="J8" s="43">
        <v>500</v>
      </c>
      <c r="K8" s="43">
        <v>720</v>
      </c>
      <c r="L8" s="44"/>
      <c r="M8" s="43">
        <v>720</v>
      </c>
      <c r="N8" s="44">
        <v>720</v>
      </c>
      <c r="O8" s="45" t="s">
        <v>32</v>
      </c>
      <c r="P8" s="44">
        <v>0</v>
      </c>
      <c r="Q8" s="44">
        <v>0</v>
      </c>
      <c r="R8" s="44">
        <f t="shared" ref="R8:R14" si="2">M8-N8-P8-Q8</f>
        <v>0</v>
      </c>
      <c r="S8" s="46" t="e">
        <f>#REF!</f>
        <v>#REF!</v>
      </c>
      <c r="T8" s="47"/>
      <c r="U8" s="48"/>
      <c r="V8" s="49"/>
    </row>
    <row r="9" spans="1:23" ht="55.5" customHeight="1">
      <c r="A9" s="27" t="s">
        <v>24</v>
      </c>
      <c r="B9" s="27" t="s">
        <v>25</v>
      </c>
      <c r="C9" s="28" t="s">
        <v>33</v>
      </c>
      <c r="D9" s="29">
        <v>750</v>
      </c>
      <c r="E9" s="30">
        <v>3000</v>
      </c>
      <c r="F9" s="30">
        <v>0</v>
      </c>
      <c r="G9" s="29">
        <f t="shared" si="0"/>
        <v>3000</v>
      </c>
      <c r="H9" s="50">
        <v>1749</v>
      </c>
      <c r="I9" s="51">
        <v>220</v>
      </c>
      <c r="J9" s="51">
        <v>0</v>
      </c>
      <c r="K9" s="52">
        <f t="shared" ref="K9:K14" si="3">SUM(I9:J9)</f>
        <v>220</v>
      </c>
      <c r="L9" s="53">
        <f>54+1192</f>
        <v>1246</v>
      </c>
      <c r="M9" s="51">
        <f t="shared" si="1"/>
        <v>1466</v>
      </c>
      <c r="N9" s="53">
        <v>1466</v>
      </c>
      <c r="O9" s="54" t="s">
        <v>34</v>
      </c>
      <c r="P9" s="55">
        <v>0</v>
      </c>
      <c r="Q9" s="53">
        <v>0</v>
      </c>
      <c r="R9" s="53">
        <f>M9-N9-P9-Q9</f>
        <v>0</v>
      </c>
      <c r="S9" s="56" t="e">
        <f>#REF!</f>
        <v>#REF!</v>
      </c>
      <c r="T9" s="57" t="s">
        <v>35</v>
      </c>
      <c r="U9" s="58" t="s">
        <v>28</v>
      </c>
      <c r="V9" s="58" t="s">
        <v>36</v>
      </c>
    </row>
    <row r="10" spans="1:23" ht="36" customHeight="1">
      <c r="A10" s="27" t="s">
        <v>30</v>
      </c>
      <c r="B10" s="27" t="s">
        <v>31</v>
      </c>
      <c r="C10" s="28" t="s">
        <v>33</v>
      </c>
      <c r="D10" s="29">
        <v>500</v>
      </c>
      <c r="E10" s="30">
        <v>2250</v>
      </c>
      <c r="F10" s="30">
        <v>0</v>
      </c>
      <c r="G10" s="29">
        <f t="shared" si="0"/>
        <v>2250</v>
      </c>
      <c r="H10" s="59">
        <v>1750</v>
      </c>
      <c r="I10" s="60">
        <v>400</v>
      </c>
      <c r="J10" s="60">
        <v>1500</v>
      </c>
      <c r="K10" s="60">
        <f t="shared" si="3"/>
        <v>1900</v>
      </c>
      <c r="L10" s="61">
        <v>1265</v>
      </c>
      <c r="M10" s="60">
        <f t="shared" si="1"/>
        <v>3165</v>
      </c>
      <c r="N10" s="62">
        <f>1900+680.01+860</f>
        <v>3440.01</v>
      </c>
      <c r="O10" s="63"/>
      <c r="P10" s="62">
        <v>0</v>
      </c>
      <c r="Q10" s="62">
        <v>0</v>
      </c>
      <c r="R10" s="64">
        <f t="shared" si="2"/>
        <v>-275.01000000000022</v>
      </c>
      <c r="S10" s="65" t="e">
        <f>#REF!</f>
        <v>#REF!</v>
      </c>
      <c r="T10" s="66" t="s">
        <v>37</v>
      </c>
      <c r="U10" s="67" t="s">
        <v>38</v>
      </c>
      <c r="V10" s="68" t="s">
        <v>39</v>
      </c>
    </row>
    <row r="11" spans="1:23" s="75" customFormat="1" ht="42.75" customHeight="1">
      <c r="A11" s="27" t="s">
        <v>40</v>
      </c>
      <c r="B11" s="27" t="s">
        <v>41</v>
      </c>
      <c r="C11" s="28" t="s">
        <v>42</v>
      </c>
      <c r="D11" s="29">
        <v>1200</v>
      </c>
      <c r="E11" s="69">
        <v>2400</v>
      </c>
      <c r="F11" s="69">
        <v>0</v>
      </c>
      <c r="G11" s="29">
        <f t="shared" si="0"/>
        <v>2400</v>
      </c>
      <c r="H11" s="42">
        <v>1751</v>
      </c>
      <c r="I11" s="43">
        <v>300</v>
      </c>
      <c r="J11" s="43">
        <v>1000</v>
      </c>
      <c r="K11" s="70">
        <f t="shared" si="3"/>
        <v>1300</v>
      </c>
      <c r="L11" s="44">
        <v>0</v>
      </c>
      <c r="M11" s="43">
        <f t="shared" si="1"/>
        <v>1300</v>
      </c>
      <c r="N11" s="44">
        <v>1300</v>
      </c>
      <c r="O11" s="71"/>
      <c r="P11" s="72">
        <v>0</v>
      </c>
      <c r="Q11" s="44">
        <v>0</v>
      </c>
      <c r="R11" s="44">
        <f t="shared" si="2"/>
        <v>0</v>
      </c>
      <c r="S11" s="46" t="e">
        <f>#REF!</f>
        <v>#REF!</v>
      </c>
      <c r="T11" s="73"/>
      <c r="U11" s="74"/>
      <c r="V11" s="48"/>
    </row>
    <row r="12" spans="1:23" s="75" customFormat="1" ht="57" customHeight="1">
      <c r="A12" s="27" t="s">
        <v>43</v>
      </c>
      <c r="B12" s="27" t="s">
        <v>44</v>
      </c>
      <c r="C12" s="28" t="s">
        <v>42</v>
      </c>
      <c r="D12" s="29">
        <v>1000</v>
      </c>
      <c r="E12" s="69">
        <v>2000</v>
      </c>
      <c r="F12" s="69">
        <v>0</v>
      </c>
      <c r="G12" s="29">
        <f t="shared" si="0"/>
        <v>2000</v>
      </c>
      <c r="H12" s="31">
        <v>4873684</v>
      </c>
      <c r="I12" s="32">
        <v>400</v>
      </c>
      <c r="J12" s="32">
        <v>0</v>
      </c>
      <c r="K12" s="32">
        <f t="shared" si="3"/>
        <v>400</v>
      </c>
      <c r="L12" s="76">
        <f>1420+243</f>
        <v>1663</v>
      </c>
      <c r="M12" s="32">
        <f t="shared" si="1"/>
        <v>2063</v>
      </c>
      <c r="N12" s="76">
        <f>400+27+63+63+63+27+695.13+710.16</f>
        <v>2048.29</v>
      </c>
      <c r="O12" s="77" t="s">
        <v>45</v>
      </c>
      <c r="P12" s="76">
        <v>0</v>
      </c>
      <c r="Q12" s="76">
        <v>0</v>
      </c>
      <c r="R12" s="76">
        <f t="shared" si="2"/>
        <v>14.710000000000036</v>
      </c>
      <c r="S12" s="38" t="e">
        <f>#REF!</f>
        <v>#REF!</v>
      </c>
      <c r="T12" s="78" t="s">
        <v>46</v>
      </c>
      <c r="U12" s="67" t="s">
        <v>38</v>
      </c>
      <c r="V12" s="68" t="s">
        <v>47</v>
      </c>
    </row>
    <row r="13" spans="1:23" ht="57" customHeight="1">
      <c r="A13" s="27" t="s">
        <v>48</v>
      </c>
      <c r="B13" s="27" t="s">
        <v>49</v>
      </c>
      <c r="C13" s="28" t="s">
        <v>42</v>
      </c>
      <c r="D13" s="29">
        <v>1000</v>
      </c>
      <c r="E13" s="69">
        <v>2000</v>
      </c>
      <c r="F13" s="69">
        <v>0</v>
      </c>
      <c r="G13" s="29">
        <f t="shared" si="0"/>
        <v>2000</v>
      </c>
      <c r="H13" s="42">
        <v>4873685</v>
      </c>
      <c r="I13" s="43">
        <v>300</v>
      </c>
      <c r="J13" s="43">
        <v>0</v>
      </c>
      <c r="K13" s="43">
        <f t="shared" si="3"/>
        <v>300</v>
      </c>
      <c r="L13" s="44">
        <v>0</v>
      </c>
      <c r="M13" s="43">
        <f t="shared" si="1"/>
        <v>300</v>
      </c>
      <c r="N13" s="44">
        <v>300</v>
      </c>
      <c r="O13" s="71"/>
      <c r="P13" s="44"/>
      <c r="Q13" s="44"/>
      <c r="R13" s="44">
        <f t="shared" si="2"/>
        <v>0</v>
      </c>
      <c r="S13" s="46"/>
      <c r="T13" s="73"/>
      <c r="U13" s="74"/>
      <c r="V13" s="48"/>
    </row>
    <row r="14" spans="1:23" ht="48.75" customHeight="1">
      <c r="A14" s="27" t="s">
        <v>24</v>
      </c>
      <c r="B14" s="27" t="s">
        <v>25</v>
      </c>
      <c r="C14" s="28" t="s">
        <v>50</v>
      </c>
      <c r="D14" s="29">
        <v>750</v>
      </c>
      <c r="E14" s="30">
        <v>750</v>
      </c>
      <c r="F14" s="30">
        <v>300</v>
      </c>
      <c r="G14" s="29">
        <f t="shared" si="0"/>
        <v>1050</v>
      </c>
      <c r="H14" s="50">
        <v>1752</v>
      </c>
      <c r="I14" s="51">
        <v>220</v>
      </c>
      <c r="J14" s="51">
        <v>1246</v>
      </c>
      <c r="K14" s="52">
        <f t="shared" si="3"/>
        <v>1466</v>
      </c>
      <c r="L14" s="53">
        <v>0</v>
      </c>
      <c r="M14" s="51">
        <f t="shared" si="1"/>
        <v>1466</v>
      </c>
      <c r="N14" s="53">
        <v>1466</v>
      </c>
      <c r="O14" s="54" t="s">
        <v>51</v>
      </c>
      <c r="P14" s="55">
        <v>0</v>
      </c>
      <c r="Q14" s="53">
        <v>0</v>
      </c>
      <c r="R14" s="53">
        <f t="shared" si="2"/>
        <v>0</v>
      </c>
      <c r="S14" s="56" t="e">
        <f>#REF!</f>
        <v>#REF!</v>
      </c>
      <c r="T14" s="57" t="s">
        <v>35</v>
      </c>
      <c r="U14" s="58" t="s">
        <v>28</v>
      </c>
      <c r="V14" s="58" t="s">
        <v>52</v>
      </c>
    </row>
    <row r="15" spans="1:23" ht="13.5" customHeight="1">
      <c r="A15" s="27" t="s">
        <v>53</v>
      </c>
      <c r="B15" s="27" t="s">
        <v>41</v>
      </c>
      <c r="C15" s="28" t="s">
        <v>50</v>
      </c>
      <c r="D15" s="29">
        <v>1200</v>
      </c>
      <c r="E15" s="30">
        <v>1200</v>
      </c>
      <c r="F15" s="30">
        <v>400</v>
      </c>
      <c r="G15" s="29">
        <f t="shared" si="0"/>
        <v>1600</v>
      </c>
      <c r="H15" s="31"/>
      <c r="I15" s="32"/>
      <c r="J15" s="32"/>
      <c r="K15" s="32"/>
      <c r="L15" s="76"/>
      <c r="M15" s="32"/>
      <c r="N15" s="76"/>
      <c r="O15" s="77"/>
      <c r="P15" s="76"/>
      <c r="Q15" s="76"/>
      <c r="R15" s="76"/>
      <c r="S15" s="38"/>
      <c r="T15" s="79"/>
      <c r="U15" s="80"/>
      <c r="V15" s="81"/>
    </row>
    <row r="16" spans="1:23" ht="60">
      <c r="A16" s="27" t="s">
        <v>24</v>
      </c>
      <c r="B16" s="27" t="s">
        <v>25</v>
      </c>
      <c r="C16" s="28" t="s">
        <v>54</v>
      </c>
      <c r="D16" s="29">
        <v>750</v>
      </c>
      <c r="E16" s="30">
        <v>2000</v>
      </c>
      <c r="F16" s="30">
        <v>0</v>
      </c>
      <c r="G16" s="29">
        <f t="shared" si="0"/>
        <v>2000</v>
      </c>
      <c r="I16" s="83">
        <f t="shared" ref="I16:R16" si="4">SUM(I7:I15)</f>
        <v>2360</v>
      </c>
      <c r="J16" s="83">
        <f t="shared" si="4"/>
        <v>5246</v>
      </c>
      <c r="K16" s="83">
        <f t="shared" si="4"/>
        <v>7606</v>
      </c>
      <c r="L16" s="83">
        <f t="shared" si="4"/>
        <v>7088</v>
      </c>
      <c r="M16" s="83">
        <f t="shared" si="4"/>
        <v>14694</v>
      </c>
      <c r="N16" s="83">
        <f t="shared" si="4"/>
        <v>15048.350000000002</v>
      </c>
      <c r="O16" s="83">
        <f t="shared" si="4"/>
        <v>0</v>
      </c>
      <c r="P16" s="83">
        <f t="shared" si="4"/>
        <v>0</v>
      </c>
      <c r="Q16" s="83">
        <f t="shared" si="4"/>
        <v>0</v>
      </c>
      <c r="R16" s="83">
        <f t="shared" si="4"/>
        <v>-354.35000000000036</v>
      </c>
    </row>
    <row r="17" spans="1:7" ht="60">
      <c r="A17" s="27" t="s">
        <v>53</v>
      </c>
      <c r="B17" s="27" t="s">
        <v>41</v>
      </c>
      <c r="C17" s="28" t="s">
        <v>54</v>
      </c>
      <c r="D17" s="29">
        <v>1200</v>
      </c>
      <c r="E17" s="30">
        <v>2000</v>
      </c>
      <c r="F17" s="30">
        <v>0</v>
      </c>
      <c r="G17" s="29">
        <f t="shared" si="0"/>
        <v>2000</v>
      </c>
    </row>
    <row r="18" spans="1:7" ht="60">
      <c r="A18" s="27" t="s">
        <v>55</v>
      </c>
      <c r="B18" s="27" t="s">
        <v>56</v>
      </c>
      <c r="C18" s="28" t="s">
        <v>57</v>
      </c>
      <c r="D18" s="29">
        <v>500</v>
      </c>
      <c r="E18" s="69">
        <v>1000</v>
      </c>
      <c r="F18" s="69">
        <v>0</v>
      </c>
      <c r="G18" s="29">
        <f t="shared" si="0"/>
        <v>1000</v>
      </c>
    </row>
    <row r="19" spans="1:7" ht="60">
      <c r="A19" s="27" t="s">
        <v>58</v>
      </c>
      <c r="B19" s="27" t="s">
        <v>56</v>
      </c>
      <c r="C19" s="28" t="s">
        <v>57</v>
      </c>
      <c r="D19" s="29">
        <v>500</v>
      </c>
      <c r="E19" s="69">
        <v>1000</v>
      </c>
      <c r="F19" s="69">
        <v>0</v>
      </c>
      <c r="G19" s="29">
        <f t="shared" si="0"/>
        <v>1000</v>
      </c>
    </row>
    <row r="20" spans="1:7" ht="60">
      <c r="A20" s="27" t="s">
        <v>53</v>
      </c>
      <c r="B20" s="27" t="s">
        <v>41</v>
      </c>
      <c r="C20" s="28" t="s">
        <v>57</v>
      </c>
      <c r="D20" s="29">
        <v>1200</v>
      </c>
      <c r="E20" s="69">
        <v>2400</v>
      </c>
      <c r="F20" s="69">
        <v>0</v>
      </c>
      <c r="G20" s="29">
        <f t="shared" si="0"/>
        <v>2400</v>
      </c>
    </row>
    <row r="21" spans="1:7" ht="60">
      <c r="A21" s="27" t="s">
        <v>24</v>
      </c>
      <c r="B21" s="27" t="s">
        <v>25</v>
      </c>
      <c r="C21" s="28" t="s">
        <v>59</v>
      </c>
      <c r="D21" s="29">
        <v>750</v>
      </c>
      <c r="E21" s="69">
        <v>0</v>
      </c>
      <c r="F21" s="69">
        <v>300</v>
      </c>
      <c r="G21" s="29">
        <f t="shared" si="0"/>
        <v>300</v>
      </c>
    </row>
  </sheetData>
  <mergeCells count="12">
    <mergeCell ref="T10:T11"/>
    <mergeCell ref="U10:U11"/>
    <mergeCell ref="V10:V11"/>
    <mergeCell ref="T12:T13"/>
    <mergeCell ref="U12:U13"/>
    <mergeCell ref="V12:V13"/>
    <mergeCell ref="A1:G1"/>
    <mergeCell ref="A2:G2"/>
    <mergeCell ref="A3:G3"/>
    <mergeCell ref="T7:T8"/>
    <mergeCell ref="U7:U8"/>
    <mergeCell ref="V7:V8"/>
  </mergeCells>
  <pageMargins left="0.2" right="0.19685039370078741" top="0.23" bottom="0.39370078740157483" header="0.15748031496062992" footer="0.15748031496062992"/>
  <pageSetup scale="75" orientation="landscape" horizontalDpi="200" verticalDpi="200" r:id="rId1"/>
  <colBreaks count="1" manualBreakCount="1">
    <brk id="18"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viaticos 2012 (11)</vt:lpstr>
      <vt:lpstr>'viaticos 2012 (11)'!Área_de_impresión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dcterms:created xsi:type="dcterms:W3CDTF">2013-01-30T19:43:32Z</dcterms:created>
  <dcterms:modified xsi:type="dcterms:W3CDTF">2013-01-30T19:43:44Z</dcterms:modified>
</cp:coreProperties>
</file>