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330" windowWidth="16140" windowHeight="8895"/>
  </bookViews>
  <sheets>
    <sheet name="viaticos 2012 (12)" sheetId="1" r:id="rId1"/>
  </sheets>
  <definedNames>
    <definedName name="_xlnm.Print_Area" localSheetId="0">'viaticos 2012 (12)'!$A$1:$G$14</definedName>
  </definedNames>
  <calcPr calcId="125725"/>
</workbook>
</file>

<file path=xl/calcChain.xml><?xml version="1.0" encoding="utf-8"?>
<calcChain xmlns="http://schemas.openxmlformats.org/spreadsheetml/2006/main">
  <c r="Q16" i="1"/>
  <c r="P16"/>
  <c r="O16"/>
  <c r="J16"/>
  <c r="I16"/>
  <c r="G16"/>
  <c r="G15"/>
  <c r="S14"/>
  <c r="K14"/>
  <c r="M14" s="1"/>
  <c r="R14" s="1"/>
  <c r="G14"/>
  <c r="K13"/>
  <c r="M13" s="1"/>
  <c r="R13" s="1"/>
  <c r="G13"/>
  <c r="S12"/>
  <c r="N12"/>
  <c r="L12"/>
  <c r="K12"/>
  <c r="M12" s="1"/>
  <c r="R12" s="1"/>
  <c r="G12"/>
  <c r="S11"/>
  <c r="K11"/>
  <c r="M11" s="1"/>
  <c r="R11" s="1"/>
  <c r="G11"/>
  <c r="S10"/>
  <c r="N10"/>
  <c r="K10"/>
  <c r="M10" s="1"/>
  <c r="R10" s="1"/>
  <c r="G10"/>
  <c r="S9"/>
  <c r="L9"/>
  <c r="K9"/>
  <c r="K16" s="1"/>
  <c r="G9"/>
  <c r="S8"/>
  <c r="R8"/>
  <c r="G8"/>
  <c r="S7"/>
  <c r="N7"/>
  <c r="N16" s="1"/>
  <c r="L7"/>
  <c r="M7" s="1"/>
  <c r="G7"/>
  <c r="R7" l="1"/>
  <c r="L16"/>
  <c r="M9"/>
  <c r="R9" s="1"/>
  <c r="M16" l="1"/>
  <c r="R16"/>
</calcChain>
</file>

<file path=xl/sharedStrings.xml><?xml version="1.0" encoding="utf-8"?>
<sst xmlns="http://schemas.openxmlformats.org/spreadsheetml/2006/main" count="75" uniqueCount="54">
  <si>
    <t>TELEFONIA RURAL DE SONORA</t>
  </si>
  <si>
    <t>PERIODO COMPRENDIDO: DICIEMBRE 2012.</t>
  </si>
  <si>
    <t>FECHA DE ACTUALIZACION: ENERO 2013.</t>
  </si>
  <si>
    <t>NOMBRE</t>
  </si>
  <si>
    <t>CARGO</t>
  </si>
  <si>
    <t>COMISIÓN</t>
  </si>
  <si>
    <t>CUOTA DIARIA</t>
  </si>
  <si>
    <t>VIATICOS</t>
  </si>
  <si>
    <t>GASTOS DE CAMINO</t>
  </si>
  <si>
    <t>TOTAL PAGADO</t>
  </si>
  <si>
    <t>CHEQUE</t>
  </si>
  <si>
    <t>VIATICOS GLOBAL</t>
  </si>
  <si>
    <t>OTROS GASTOS POR COMPROBAR</t>
  </si>
  <si>
    <t>TOTAL CHEQUE</t>
  </si>
  <si>
    <t>GASTOS COMPROBADOS</t>
  </si>
  <si>
    <t>FECHA DE COMPROBACION</t>
  </si>
  <si>
    <t>DEVOLUCION DE GASTOS</t>
  </si>
  <si>
    <t>OTROS</t>
  </si>
  <si>
    <t>DIFERENCIA</t>
  </si>
  <si>
    <t>No. DE COM.</t>
  </si>
  <si>
    <t>LOCALIDADES:</t>
  </si>
  <si>
    <t>VEHICULO</t>
  </si>
  <si>
    <t>OBJETIVO DE LA COMISION</t>
  </si>
  <si>
    <t>OBSERVACIONES AL EXPEDIENTE</t>
  </si>
  <si>
    <t>ING. JOSE ABELARDO SUAREZ PEÑA</t>
  </si>
  <si>
    <t>JEFE DEL DEPTO. TÉCNICO</t>
  </si>
  <si>
    <t>REBEICO, MUNICIPIO DE SOYOPA; MAZATAN MUNICIPIO DE MAZATAN Y CERRO DE SNA IGNACIO, MUNICIPIO DE SAHUARIPA.RECOGER DATOS DE TARIFICACIÓN DE LAS RADIOBASES TELEFÓNICAS DE MAZATÁN Y SAHUARIPA. EN CERRO SAN IGNACIO REVISAR EL REPETIDOR DE DATOS YA QUE SE ENCUENTRA FUERA DE SERVICIO Y EL REPETIDOR TELEFONICO PRESENTA FALLA EN UN CANAL. EN REBEICO REVISAR EL EQUIPO DE LA RED DE DATOS YA QUE NO ESTA ENLAZADO CON EL REPETIDOR NAHUILA.05-07/12/12</t>
  </si>
  <si>
    <t>EJIDOS FCO. MARQUEZ Y LA MISA MPIO DE GUAYMAS, SAN IGNACIO RIO MUERTO, SIREBAMPO Y HUATABAMPO</t>
  </si>
  <si>
    <t>PICK-UP FORD 2008</t>
  </si>
  <si>
    <t>REVISION DE CONDICIONES DE LOS SITIOS DONDE SE INSTALARAN TORRES ESTRUCTURALES DE LA RED DE INTERNET INALAMBRICO Y CELEBRAR REUNIONES DE TRABAJO CON AUTORIDADES MUNICIPALES DE SAN IGNACIO RIO MUERTO Y HUATABAMPO PARA ACORDAR SITIOS DONDE SERAN INSTALADOS</t>
  </si>
  <si>
    <t>TSU FRANCISCO ERASMO VALENZUELA TORRES</t>
  </si>
  <si>
    <t>TÉCNICO DE MANTENIMIIENTO  DE EQUIPOS</t>
  </si>
  <si>
    <t>12/01/2012 PD104</t>
  </si>
  <si>
    <t>GENARO SOTO CORDOVA</t>
  </si>
  <si>
    <t>DIRECTOR GENERAL</t>
  </si>
  <si>
    <t>20/01/12 PD107</t>
  </si>
  <si>
    <t>SAN IGNACIO RIO MUERTO</t>
  </si>
  <si>
    <t>ACOMPAÑAR AL PERSONAL TECNICO DE LA EMPRESA PROVEEDORA DEL CONTRATO DE INSTALACION DE UNA RED RURAL DE TELECOMUNICACIONES 2011,PARA DEFINIR UBICACIÓN DE LA CASETA Y TORRE DE TELECOMUNICACIONES EN ESPACIO DE TERRENO PROPORCIONADO POR EL MUNICIPIO</t>
  </si>
  <si>
    <t>CABECERA MINICIPAL DE CANANEA.ENTREVISTARSE CON ALS AUTORIDADES MUNICIPALES PARA ANALIZAR LA INCORPORACIÓN DE LAS LOCALIDADES DE IGNACIO ZARAGOZA, EJIDO JOSE MARÍA MORELOS Y EJIDO EMILIANO ZAPATA A LA RED RURAL DE DATOS DEL ORGANISMO PARA PROPORCIONARLES LOS SERVICIOS DE TECNOLOGÍAS DE LA INFORMACIÓN E INTERNET.41253</t>
  </si>
  <si>
    <t>ARIZPE Y BACOACHI</t>
  </si>
  <si>
    <t>CHEVROLET 2009</t>
  </si>
  <si>
    <t>PARTICIPAR EN REUNION REGIONAL DE EVALUACION DE PROGRAMAS DE DESARROLLO</t>
  </si>
  <si>
    <t>EL SAUZ, MUNICIPIO DE NACORI; SAN MIGUELITO Y LA MORA MPIO. DE BAVISPE; SAN PATRICIO MPIO. DE MOCTEZUMA; JECORI Y TEONADEPA MPIO. DE CUMPAS; EJ. TURICACHI Y EJ. KM. 47 MPIO. DE FRONTERAS, CHINAPA Y BUENA VISTA, MPIO. DE ARIZPEENTREGAR A LA SECRETARIA DE EDUCACIÓN Y CULTURA (SEC) LOS EQUIPOS Y SERVICIO DE INTERNET DESTINADOS A VARIAS ESCUELAS RURALES LOCALIZADAS EN LOS MINICIPIOS DE NACORI CHICO, MOCTEZUMA, CUMPAS, FRONTERAS, BAVISPE Y ARIZPE.12-15/12/12</t>
  </si>
  <si>
    <t>23/01/2012, P.D. 5</t>
  </si>
  <si>
    <t>NAVOJOA</t>
  </si>
  <si>
    <t>SUPERVISION DE AVANCES DE TRABAJOS PARA INSTALACION DE BIENES Y EQUIPOS DE LA RED RURAL INALAMBRICA PARA PROVEER SERVICIOS DE TECNOLOGÍAS DE LA INFORMACION Y LAS COMUNICACIONES EN LOCALIDADES RURALES DEL ESTADO DE SONORA.</t>
  </si>
  <si>
    <t>JOSE MIGUEL JUAREZ DE LOS REYES</t>
  </si>
  <si>
    <t>ING. SERGIO ANDALON VALENCIA</t>
  </si>
  <si>
    <t>SUBDIRECTOR TÉCNICO</t>
  </si>
  <si>
    <t>C4 DE GUAYMAS, MUNICIPIO DE GUAYMAS Y MARTE R. GOMEZ, MPIO DE CAJEME.POR MOTIVO DE ADECUACIONES EN EL INTERIOR DEL EDIFICIO DE LA COMISARIA DE MARTE R. GOMEZ, REUBICAR EL EQUIPO DE ENLACE INALAMBRICO QUE INTERCONECTA EL SERVICIO DE INTERNET AL CECYTES DE SANTA MARÍA DEL BURUAJES, EN C4 GUAYMAS INSTALAR, CONFIGURAR Y PONER EN OPERACIÓN UN EQUIPO ROUTER/FIREWALL QUE SE INTERCONECTARA A LA RED DORSAL ESTATAL PARA BRINDAR INTERNET A LA ZONA RURAL DE GUAYMAS, ADEMAS DE SUPERVISAR LAS INSTALACIONES DE BIENES Y EQUIPOS REALIZADOS POR EL PROVEEDOR.27-28/11/12</t>
  </si>
  <si>
    <t>30/01/12 PD108</t>
  </si>
  <si>
    <t>SUPERVISAR LOS TRABAJOS DE INSTALACION ELECTRICA REQUERIDA PARA EL SUMINISTRO DE ENERGIA C.F.E. EN CASETA SE DAN IGNACIO RIO MUERTO, QUE BRINDARA SERVICIO DE INTERNET A LA REGION, DENTRO DEL PROYECTO DE LA RED RURAL DE TELECOMUNICACIONES 2011.</t>
  </si>
  <si>
    <t>ING. JOSE ROSARIO ESPINOZA GALAVIZ</t>
  </si>
  <si>
    <t>SUBDIRECTOS DE PLANEACION Y CONCERTACIÓN</t>
  </si>
</sst>
</file>

<file path=xl/styles.xml><?xml version="1.0" encoding="utf-8"?>
<styleSheet xmlns="http://schemas.openxmlformats.org/spreadsheetml/2006/main">
  <numFmts count="1">
    <numFmt numFmtId="43" formatCode="_-* #,##0.00_-;\-* #,##0.00_-;_-* &quot;-&quot;??_-;_-@_-"/>
  </numFmts>
  <fonts count="17">
    <font>
      <sz val="11"/>
      <color theme="1"/>
      <name val="Calibri"/>
      <family val="2"/>
      <scheme val="minor"/>
    </font>
    <font>
      <b/>
      <sz val="11"/>
      <name val="Calibri"/>
      <family val="2"/>
      <scheme val="minor"/>
    </font>
    <font>
      <b/>
      <sz val="14"/>
      <name val="Calibri"/>
      <family val="2"/>
      <scheme val="minor"/>
    </font>
    <font>
      <b/>
      <sz val="8"/>
      <name val="Calibri"/>
      <family val="2"/>
      <scheme val="minor"/>
    </font>
    <font>
      <b/>
      <sz val="6"/>
      <name val="Calibri"/>
      <family val="2"/>
      <scheme val="minor"/>
    </font>
    <font>
      <sz val="9"/>
      <name val="Calibri"/>
      <family val="2"/>
      <scheme val="minor"/>
    </font>
    <font>
      <sz val="10"/>
      <name val="Calibri"/>
      <family val="2"/>
      <scheme val="minor"/>
    </font>
    <font>
      <sz val="8"/>
      <name val="Calibri"/>
      <family val="2"/>
      <scheme val="minor"/>
    </font>
    <font>
      <sz val="6"/>
      <name val="Calibri"/>
      <family val="2"/>
      <scheme val="minor"/>
    </font>
    <font>
      <b/>
      <sz val="10"/>
      <name val="Calibri"/>
      <family val="2"/>
      <scheme val="minor"/>
    </font>
    <font>
      <b/>
      <sz val="9"/>
      <name val="Calibri"/>
      <family val="2"/>
      <scheme val="minor"/>
    </font>
    <font>
      <sz val="8"/>
      <name val="Calibri"/>
      <family val="2"/>
    </font>
    <font>
      <sz val="11"/>
      <color indexed="8"/>
      <name val="Calibri"/>
      <family val="2"/>
    </font>
    <font>
      <sz val="10"/>
      <name val="Calibri"/>
      <family val="2"/>
    </font>
    <font>
      <sz val="11"/>
      <color indexed="8"/>
      <name val="Calibri"/>
      <family val="2"/>
      <scheme val="minor"/>
    </font>
    <font>
      <sz val="9"/>
      <color theme="1"/>
      <name val="Calibri"/>
      <family val="2"/>
      <scheme val="minor"/>
    </font>
    <font>
      <sz val="10"/>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3" fontId="12" fillId="0" borderId="0" applyFont="0" applyFill="0" applyBorder="0" applyAlignment="0" applyProtection="0"/>
    <xf numFmtId="0" fontId="16" fillId="0" borderId="0"/>
  </cellStyleXfs>
  <cellXfs count="86">
    <xf numFmtId="0" fontId="0" fillId="0" borderId="0" xfId="0"/>
    <xf numFmtId="0" fontId="1" fillId="0" borderId="0" xfId="0" applyFont="1"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xf numFmtId="0" fontId="6" fillId="0" borderId="0" xfId="0" applyFont="1"/>
    <xf numFmtId="0" fontId="7" fillId="0" borderId="0" xfId="0" applyFont="1"/>
    <xf numFmtId="0" fontId="0" fillId="0" borderId="0" xfId="0" applyFont="1"/>
    <xf numFmtId="0" fontId="7"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top"/>
    </xf>
    <xf numFmtId="0" fontId="5" fillId="0" borderId="0" xfId="0" applyFont="1" applyAlignment="1">
      <alignment vertical="top"/>
    </xf>
    <xf numFmtId="0" fontId="8" fillId="0" borderId="0" xfId="0" applyFont="1" applyAlignment="1">
      <alignment vertical="top"/>
    </xf>
    <xf numFmtId="0" fontId="3" fillId="0" borderId="1" xfId="0" applyFont="1" applyBorder="1" applyAlignment="1">
      <alignment horizontal="center" vertical="top" wrapText="1"/>
    </xf>
    <xf numFmtId="0" fontId="9"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7" fillId="0" borderId="0" xfId="0" applyFont="1" applyBorder="1" applyAlignment="1">
      <alignment vertical="top"/>
    </xf>
    <xf numFmtId="0" fontId="5" fillId="0" borderId="0" xfId="0" applyFont="1" applyBorder="1"/>
    <xf numFmtId="0" fontId="7" fillId="0" borderId="0" xfId="0" applyFont="1" applyBorder="1"/>
    <xf numFmtId="0" fontId="11" fillId="0" borderId="1" xfId="0" applyFont="1" applyBorder="1" applyAlignment="1">
      <alignment vertical="top"/>
    </xf>
    <xf numFmtId="0" fontId="5" fillId="0" borderId="1" xfId="0" applyFont="1" applyBorder="1" applyAlignment="1">
      <alignment vertical="top" wrapText="1"/>
    </xf>
    <xf numFmtId="43" fontId="11" fillId="0" borderId="1" xfId="1" applyFont="1" applyBorder="1" applyAlignment="1">
      <alignment vertical="top"/>
    </xf>
    <xf numFmtId="43" fontId="13" fillId="0" borderId="1" xfId="1" applyFont="1" applyBorder="1" applyAlignment="1">
      <alignment vertical="top"/>
    </xf>
    <xf numFmtId="0" fontId="5" fillId="0" borderId="0" xfId="0" applyFont="1" applyBorder="1" applyAlignment="1">
      <alignment horizontal="center" vertical="top"/>
    </xf>
    <xf numFmtId="43" fontId="6" fillId="0" borderId="0" xfId="1" applyFont="1" applyBorder="1" applyAlignment="1">
      <alignment vertical="top"/>
    </xf>
    <xf numFmtId="43" fontId="6" fillId="0" borderId="0" xfId="1" applyFont="1" applyFill="1" applyBorder="1" applyAlignment="1">
      <alignment vertical="top"/>
    </xf>
    <xf numFmtId="43" fontId="14" fillId="0" borderId="0" xfId="1" applyFont="1" applyAlignment="1">
      <alignment vertical="top"/>
    </xf>
    <xf numFmtId="43" fontId="7" fillId="0" borderId="0" xfId="1" applyFont="1" applyAlignment="1">
      <alignment vertical="top"/>
    </xf>
    <xf numFmtId="43" fontId="14" fillId="0" borderId="0" xfId="1" applyFont="1" applyFill="1" applyBorder="1" applyAlignment="1">
      <alignment vertical="top"/>
    </xf>
    <xf numFmtId="43" fontId="14" fillId="2" borderId="0" xfId="1" applyFont="1" applyFill="1" applyAlignment="1">
      <alignment vertical="top"/>
    </xf>
    <xf numFmtId="0" fontId="6" fillId="0" borderId="0" xfId="0" applyFont="1" applyBorder="1" applyAlignment="1">
      <alignment horizontal="center" vertical="top"/>
    </xf>
    <xf numFmtId="0" fontId="5" fillId="0" borderId="0" xfId="0" applyFont="1" applyBorder="1" applyAlignment="1">
      <alignment horizontal="justify"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5" fillId="0" borderId="2" xfId="0" applyFont="1" applyBorder="1" applyAlignment="1">
      <alignment horizontal="center" vertical="top"/>
    </xf>
    <xf numFmtId="43" fontId="6" fillId="0" borderId="2" xfId="1" applyFont="1" applyBorder="1" applyAlignment="1">
      <alignment vertical="top"/>
    </xf>
    <xf numFmtId="43" fontId="14" fillId="0" borderId="2" xfId="1" applyFont="1" applyBorder="1" applyAlignment="1">
      <alignment vertical="top"/>
    </xf>
    <xf numFmtId="14" fontId="7" fillId="0" borderId="2" xfId="1" applyNumberFormat="1" applyFont="1" applyBorder="1" applyAlignment="1">
      <alignment vertical="top"/>
    </xf>
    <xf numFmtId="0" fontId="6" fillId="0" borderId="2" xfId="0" applyFont="1" applyBorder="1" applyAlignment="1">
      <alignment horizontal="center" vertical="top"/>
    </xf>
    <xf numFmtId="0" fontId="5" fillId="0" borderId="2" xfId="0" applyFont="1" applyBorder="1" applyAlignment="1">
      <alignment horizontal="justify" vertical="top" wrapText="1"/>
    </xf>
    <xf numFmtId="0" fontId="7" fillId="0" borderId="2" xfId="0" applyFont="1" applyBorder="1" applyAlignment="1">
      <alignment horizontal="left" vertical="top" wrapText="1"/>
    </xf>
    <xf numFmtId="0" fontId="7" fillId="0" borderId="2" xfId="0" applyFont="1" applyBorder="1" applyAlignment="1">
      <alignment horizontal="justify" vertical="top" wrapText="1"/>
    </xf>
    <xf numFmtId="0" fontId="5" fillId="0" borderId="3" xfId="0" applyFont="1" applyBorder="1" applyAlignment="1">
      <alignment horizontal="center" vertical="top"/>
    </xf>
    <xf numFmtId="43" fontId="6" fillId="0" borderId="3" xfId="1" applyFont="1" applyBorder="1" applyAlignment="1">
      <alignment vertical="top"/>
    </xf>
    <xf numFmtId="43" fontId="6" fillId="0" borderId="3" xfId="1" applyFont="1" applyFill="1" applyBorder="1" applyAlignment="1">
      <alignment vertical="top"/>
    </xf>
    <xf numFmtId="43" fontId="14" fillId="0" borderId="3" xfId="1" applyFont="1" applyBorder="1" applyAlignment="1">
      <alignment vertical="top"/>
    </xf>
    <xf numFmtId="43" fontId="7" fillId="0" borderId="3" xfId="1" applyFont="1" applyBorder="1" applyAlignment="1">
      <alignment vertical="top"/>
    </xf>
    <xf numFmtId="43" fontId="14" fillId="0" borderId="3" xfId="1" applyFont="1" applyFill="1" applyBorder="1" applyAlignment="1">
      <alignment vertical="top"/>
    </xf>
    <xf numFmtId="0" fontId="6" fillId="0" borderId="3" xfId="0" applyFont="1" applyBorder="1" applyAlignment="1">
      <alignment horizontal="center" vertical="top"/>
    </xf>
    <xf numFmtId="0" fontId="5" fillId="0" borderId="3" xfId="0" applyFont="1" applyBorder="1" applyAlignment="1">
      <alignment vertical="top" wrapText="1"/>
    </xf>
    <xf numFmtId="0" fontId="7" fillId="0" borderId="3" xfId="0" applyFont="1" applyBorder="1" applyAlignment="1">
      <alignment vertical="top" wrapText="1"/>
    </xf>
    <xf numFmtId="43" fontId="6" fillId="0" borderId="1" xfId="1" applyFont="1" applyBorder="1" applyAlignment="1">
      <alignment vertical="top"/>
    </xf>
    <xf numFmtId="0" fontId="5" fillId="0" borderId="4" xfId="0" applyFont="1" applyBorder="1" applyAlignment="1">
      <alignment horizontal="center" vertical="top"/>
    </xf>
    <xf numFmtId="43" fontId="6" fillId="0" borderId="4" xfId="1" applyFont="1" applyBorder="1" applyAlignment="1">
      <alignment vertical="top"/>
    </xf>
    <xf numFmtId="43" fontId="6" fillId="0" borderId="4" xfId="1" applyFont="1" applyFill="1" applyBorder="1" applyAlignment="1">
      <alignment vertical="top"/>
    </xf>
    <xf numFmtId="43" fontId="14" fillId="0" borderId="4" xfId="1" applyFont="1" applyBorder="1" applyAlignment="1">
      <alignment vertical="top"/>
    </xf>
    <xf numFmtId="43" fontId="7" fillId="0" borderId="4" xfId="1" applyFont="1" applyFill="1" applyBorder="1" applyAlignment="1">
      <alignment vertical="top"/>
    </xf>
    <xf numFmtId="43" fontId="14" fillId="2" borderId="4" xfId="1" applyFont="1" applyFill="1" applyBorder="1" applyAlignment="1">
      <alignment vertical="top"/>
    </xf>
    <xf numFmtId="0" fontId="6" fillId="0" borderId="4" xfId="0" applyFont="1" applyBorder="1" applyAlignment="1">
      <alignment horizontal="center" vertical="top"/>
    </xf>
    <xf numFmtId="0" fontId="5" fillId="0" borderId="4" xfId="0" applyFont="1" applyBorder="1" applyAlignment="1">
      <alignment horizontal="left" vertical="top" wrapText="1"/>
    </xf>
    <xf numFmtId="0" fontId="7" fillId="0" borderId="4" xfId="0" applyFont="1" applyBorder="1" applyAlignment="1">
      <alignment horizontal="center" vertical="top" wrapText="1"/>
    </xf>
    <xf numFmtId="0" fontId="7" fillId="0" borderId="4" xfId="0" applyFont="1" applyBorder="1" applyAlignment="1">
      <alignment horizontal="left" vertical="top" wrapText="1"/>
    </xf>
    <xf numFmtId="43" fontId="6" fillId="0" borderId="2" xfId="1" applyFont="1" applyFill="1" applyBorder="1" applyAlignment="1">
      <alignment vertical="top"/>
    </xf>
    <xf numFmtId="43" fontId="7" fillId="0" borderId="2" xfId="1" applyFont="1" applyBorder="1" applyAlignment="1">
      <alignment vertical="top"/>
    </xf>
    <xf numFmtId="43" fontId="14" fillId="0" borderId="2" xfId="1" applyFont="1" applyFill="1" applyBorder="1" applyAlignment="1">
      <alignment vertical="top"/>
    </xf>
    <xf numFmtId="0" fontId="5" fillId="0" borderId="2" xfId="0" applyFont="1" applyBorder="1" applyAlignment="1">
      <alignment horizontal="left" vertical="top" wrapText="1"/>
    </xf>
    <xf numFmtId="0" fontId="7" fillId="0" borderId="2" xfId="0" applyFont="1" applyBorder="1" applyAlignment="1">
      <alignment horizontal="center" vertical="top" wrapText="1"/>
    </xf>
    <xf numFmtId="0" fontId="0" fillId="0" borderId="0" xfId="0" applyFont="1" applyBorder="1"/>
    <xf numFmtId="43" fontId="14" fillId="0" borderId="0" xfId="1" applyFont="1" applyBorder="1" applyAlignment="1">
      <alignment vertical="top"/>
    </xf>
    <xf numFmtId="43" fontId="7" fillId="0" borderId="0" xfId="1" applyFont="1" applyBorder="1" applyAlignment="1">
      <alignment vertical="top"/>
    </xf>
    <xf numFmtId="0" fontId="5" fillId="0" borderId="0" xfId="0" applyFont="1" applyBorder="1" applyAlignment="1">
      <alignment horizontal="left" vertical="top" wrapText="1"/>
    </xf>
    <xf numFmtId="0" fontId="5" fillId="0" borderId="0" xfId="0" applyFont="1" applyBorder="1" applyAlignment="1">
      <alignment horizontal="justify"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0" fillId="0" borderId="0" xfId="0" applyFont="1" applyAlignment="1">
      <alignment horizontal="center" vertical="top"/>
    </xf>
    <xf numFmtId="43" fontId="0" fillId="0" borderId="0" xfId="0" applyNumberFormat="1" applyFont="1" applyAlignment="1">
      <alignment vertical="top"/>
    </xf>
    <xf numFmtId="0" fontId="0" fillId="0" borderId="0" xfId="0" applyFont="1" applyAlignment="1">
      <alignment vertical="top"/>
    </xf>
    <xf numFmtId="0" fontId="15" fillId="0" borderId="0" xfId="0" applyFont="1"/>
  </cellXfs>
  <cellStyles count="3">
    <cellStyle name="Millares"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468344</xdr:colOff>
      <xdr:row>14</xdr:row>
      <xdr:rowOff>0</xdr:rowOff>
    </xdr:from>
    <xdr:ext cx="6917471" cy="718466"/>
    <xdr:sp macro="" textlink="">
      <xdr:nvSpPr>
        <xdr:cNvPr id="2" name="1 Rectángulo"/>
        <xdr:cNvSpPr/>
      </xdr:nvSpPr>
      <xdr:spPr>
        <a:xfrm>
          <a:off x="11830050" y="7029450"/>
          <a:ext cx="6917471" cy="718466"/>
        </a:xfrm>
        <a:prstGeom prst="rect">
          <a:avLst/>
        </a:prstGeom>
        <a:noFill/>
      </xdr:spPr>
      <xdr:txBody>
        <a:bodyPr wrap="square" lIns="91440" tIns="45720" rIns="91440" bIns="45720">
          <a:spAutoFit/>
        </a:bodyPr>
        <a:lstStyle/>
        <a:p>
          <a:pPr algn="ctr"/>
          <a:r>
            <a:rPr lang="es-ES" sz="4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COMISION</a:t>
          </a:r>
          <a:r>
            <a:rPr lang="es-ES" sz="40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CANCELADA</a:t>
          </a:r>
          <a:endParaRPr lang="es-ES" sz="4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2"/>
  <dimension ref="A1:W16"/>
  <sheetViews>
    <sheetView tabSelected="1" workbookViewId="0">
      <pane xSplit="1" ySplit="6" topLeftCell="B7" activePane="bottomRight" state="frozen"/>
      <selection pane="topRight" activeCell="D1" sqref="D1"/>
      <selection pane="bottomLeft" activeCell="A5" sqref="A5"/>
      <selection pane="bottomRight" activeCell="A3" sqref="A3:G3"/>
    </sheetView>
  </sheetViews>
  <sheetFormatPr baseColWidth="10" defaultRowHeight="15"/>
  <cols>
    <col min="1" max="2" width="27.85546875" style="84" customWidth="1"/>
    <col min="3" max="3" width="78.28515625" style="84" customWidth="1"/>
    <col min="4" max="4" width="10.7109375" style="84" customWidth="1"/>
    <col min="5" max="5" width="11.7109375" style="84" customWidth="1"/>
    <col min="6" max="6" width="10.42578125" style="84" customWidth="1"/>
    <col min="7" max="7" width="10.5703125" style="84" customWidth="1"/>
    <col min="8" max="8" width="11.42578125" style="82" hidden="1" customWidth="1"/>
    <col min="9" max="14" width="11.42578125" style="84" hidden="1" customWidth="1"/>
    <col min="15" max="15" width="11.5703125" style="84" hidden="1" customWidth="1"/>
    <col min="16" max="18" width="11.42578125" style="84" hidden="1" customWidth="1"/>
    <col min="19" max="19" width="6" style="84" hidden="1" customWidth="1"/>
    <col min="20" max="20" width="17.5703125" style="85" hidden="1" customWidth="1"/>
    <col min="21" max="21" width="0" style="9" hidden="1" customWidth="1"/>
    <col min="22" max="22" width="87.85546875" style="9" hidden="1" customWidth="1"/>
    <col min="23" max="24" width="0" style="9" hidden="1" customWidth="1"/>
    <col min="25" max="16384" width="11.42578125" style="9"/>
  </cols>
  <sheetData>
    <row r="1" spans="1:23" ht="18.75">
      <c r="A1" s="1" t="s">
        <v>0</v>
      </c>
      <c r="B1" s="1"/>
      <c r="C1" s="1"/>
      <c r="D1" s="1"/>
      <c r="E1" s="1"/>
      <c r="F1" s="1"/>
      <c r="G1" s="1"/>
      <c r="H1" s="2"/>
      <c r="I1" s="3"/>
      <c r="J1" s="3"/>
      <c r="K1" s="3"/>
      <c r="L1" s="3"/>
      <c r="M1" s="3"/>
      <c r="N1" s="3"/>
      <c r="O1" s="4"/>
      <c r="P1" s="3"/>
      <c r="Q1" s="3"/>
      <c r="R1" s="5"/>
      <c r="S1" s="2"/>
      <c r="T1" s="6"/>
      <c r="U1" s="7"/>
      <c r="V1" s="8"/>
    </row>
    <row r="2" spans="1:23" ht="18.75">
      <c r="A2" s="1" t="s">
        <v>1</v>
      </c>
      <c r="B2" s="1"/>
      <c r="C2" s="1"/>
      <c r="D2" s="1"/>
      <c r="E2" s="1"/>
      <c r="F2" s="1"/>
      <c r="G2" s="1"/>
      <c r="H2" s="2"/>
      <c r="I2" s="3"/>
      <c r="J2" s="3"/>
      <c r="K2" s="3"/>
      <c r="L2" s="3"/>
      <c r="M2" s="3"/>
      <c r="N2" s="3"/>
      <c r="O2" s="4"/>
      <c r="P2" s="3"/>
      <c r="Q2" s="3"/>
      <c r="R2" s="5"/>
      <c r="S2" s="2"/>
      <c r="T2" s="6"/>
      <c r="U2" s="7"/>
      <c r="V2" s="8"/>
    </row>
    <row r="3" spans="1:23" ht="18.75">
      <c r="A3" s="1" t="s">
        <v>2</v>
      </c>
      <c r="B3" s="1"/>
      <c r="C3" s="1"/>
      <c r="D3" s="1"/>
      <c r="E3" s="1"/>
      <c r="F3" s="1"/>
      <c r="G3" s="1"/>
      <c r="H3" s="2"/>
      <c r="I3" s="3"/>
      <c r="J3" s="3"/>
      <c r="K3" s="3"/>
      <c r="L3" s="3"/>
      <c r="M3" s="3"/>
      <c r="N3" s="3"/>
      <c r="O3" s="4"/>
      <c r="P3" s="3"/>
      <c r="Q3" s="3"/>
      <c r="R3" s="5"/>
      <c r="S3" s="2"/>
      <c r="T3" s="6"/>
      <c r="U3" s="7"/>
      <c r="V3" s="8"/>
    </row>
    <row r="4" spans="1:23">
      <c r="A4" s="10"/>
      <c r="B4" s="10"/>
      <c r="C4" s="10"/>
      <c r="D4" s="10"/>
      <c r="E4" s="10"/>
      <c r="F4" s="10"/>
      <c r="G4" s="10"/>
      <c r="H4" s="11"/>
      <c r="I4" s="12"/>
      <c r="J4" s="12"/>
      <c r="K4" s="12"/>
      <c r="L4" s="12"/>
      <c r="M4" s="12"/>
      <c r="N4" s="12"/>
      <c r="O4" s="10"/>
      <c r="P4" s="12"/>
      <c r="Q4" s="13"/>
      <c r="R4" s="14"/>
      <c r="S4" s="11"/>
      <c r="T4" s="6"/>
      <c r="U4" s="7"/>
      <c r="V4" s="8"/>
    </row>
    <row r="5" spans="1:23" ht="33.75">
      <c r="A5" s="15" t="s">
        <v>3</v>
      </c>
      <c r="B5" s="15" t="s">
        <v>4</v>
      </c>
      <c r="C5" s="15" t="s">
        <v>5</v>
      </c>
      <c r="D5" s="15" t="s">
        <v>6</v>
      </c>
      <c r="E5" s="15" t="s">
        <v>7</v>
      </c>
      <c r="F5" s="15" t="s">
        <v>8</v>
      </c>
      <c r="G5" s="15" t="s">
        <v>9</v>
      </c>
      <c r="H5" s="16" t="s">
        <v>10</v>
      </c>
      <c r="I5" s="16" t="s">
        <v>8</v>
      </c>
      <c r="J5" s="16" t="s">
        <v>7</v>
      </c>
      <c r="K5" s="16" t="s">
        <v>11</v>
      </c>
      <c r="L5" s="17" t="s">
        <v>12</v>
      </c>
      <c r="M5" s="16" t="s">
        <v>13</v>
      </c>
      <c r="N5" s="17" t="s">
        <v>14</v>
      </c>
      <c r="O5" s="17" t="s">
        <v>15</v>
      </c>
      <c r="P5" s="18" t="s">
        <v>16</v>
      </c>
      <c r="Q5" s="19" t="s">
        <v>17</v>
      </c>
      <c r="R5" s="18" t="s">
        <v>18</v>
      </c>
      <c r="S5" s="18" t="s">
        <v>19</v>
      </c>
      <c r="T5" s="20" t="s">
        <v>20</v>
      </c>
      <c r="U5" s="21" t="s">
        <v>21</v>
      </c>
      <c r="V5" s="22" t="s">
        <v>22</v>
      </c>
      <c r="W5" s="23" t="s">
        <v>23</v>
      </c>
    </row>
    <row r="6" spans="1:23" ht="8.25" customHeight="1">
      <c r="A6" s="24"/>
      <c r="B6" s="24"/>
      <c r="C6" s="24"/>
      <c r="D6" s="24"/>
      <c r="E6" s="24"/>
      <c r="F6" s="24"/>
      <c r="G6" s="24"/>
      <c r="H6" s="11"/>
      <c r="I6" s="12"/>
      <c r="J6" s="12"/>
      <c r="K6" s="12"/>
      <c r="L6" s="12"/>
      <c r="M6" s="12"/>
      <c r="N6" s="12"/>
      <c r="O6" s="10"/>
      <c r="P6" s="12"/>
      <c r="Q6" s="13"/>
      <c r="R6" s="14"/>
      <c r="S6" s="11"/>
      <c r="T6" s="25"/>
      <c r="U6" s="26"/>
      <c r="V6" s="26"/>
    </row>
    <row r="7" spans="1:23" ht="78.75" customHeight="1">
      <c r="A7" s="27" t="s">
        <v>24</v>
      </c>
      <c r="B7" s="27" t="s">
        <v>25</v>
      </c>
      <c r="C7" s="28" t="s">
        <v>26</v>
      </c>
      <c r="D7" s="29">
        <v>750</v>
      </c>
      <c r="E7" s="30">
        <v>2250</v>
      </c>
      <c r="F7" s="30">
        <v>0</v>
      </c>
      <c r="G7" s="29">
        <f t="shared" ref="G7:G16" si="0">SUM(E7:F7)</f>
        <v>2250</v>
      </c>
      <c r="H7" s="31">
        <v>1747</v>
      </c>
      <c r="I7" s="32">
        <v>300</v>
      </c>
      <c r="J7" s="32">
        <v>1000</v>
      </c>
      <c r="K7" s="33">
        <v>1300</v>
      </c>
      <c r="L7" s="34">
        <f>2586+328</f>
        <v>2914</v>
      </c>
      <c r="M7" s="32">
        <f t="shared" ref="M7:M14" si="1">SUM(K7:L7)</f>
        <v>4214</v>
      </c>
      <c r="N7" s="34">
        <f>1000+300+63+63+63+63+63+63+27+63+350+400+840.01+350+600.04</f>
        <v>4308.05</v>
      </c>
      <c r="O7" s="35"/>
      <c r="P7" s="36">
        <v>0</v>
      </c>
      <c r="Q7" s="34">
        <v>0</v>
      </c>
      <c r="R7" s="37">
        <f>M7-N7-P7-Q7</f>
        <v>-94.050000000000182</v>
      </c>
      <c r="S7" s="38" t="e">
        <f>#REF!</f>
        <v>#REF!</v>
      </c>
      <c r="T7" s="39" t="s">
        <v>27</v>
      </c>
      <c r="U7" s="40" t="s">
        <v>28</v>
      </c>
      <c r="V7" s="41" t="s">
        <v>29</v>
      </c>
    </row>
    <row r="8" spans="1:23" ht="64.5" customHeight="1">
      <c r="A8" s="27" t="s">
        <v>30</v>
      </c>
      <c r="B8" s="27" t="s">
        <v>31</v>
      </c>
      <c r="C8" s="28" t="s">
        <v>26</v>
      </c>
      <c r="D8" s="29">
        <v>500</v>
      </c>
      <c r="E8" s="30">
        <v>1500</v>
      </c>
      <c r="F8" s="30">
        <v>0</v>
      </c>
      <c r="G8" s="29">
        <f t="shared" si="0"/>
        <v>1500</v>
      </c>
      <c r="H8" s="42">
        <v>1748</v>
      </c>
      <c r="I8" s="43">
        <v>220</v>
      </c>
      <c r="J8" s="43">
        <v>500</v>
      </c>
      <c r="K8" s="43">
        <v>720</v>
      </c>
      <c r="L8" s="44"/>
      <c r="M8" s="43">
        <v>720</v>
      </c>
      <c r="N8" s="44">
        <v>720</v>
      </c>
      <c r="O8" s="45" t="s">
        <v>32</v>
      </c>
      <c r="P8" s="44">
        <v>0</v>
      </c>
      <c r="Q8" s="44">
        <v>0</v>
      </c>
      <c r="R8" s="44">
        <f t="shared" ref="R8:R14" si="2">M8-N8-P8-Q8</f>
        <v>0</v>
      </c>
      <c r="S8" s="46" t="e">
        <f>#REF!</f>
        <v>#REF!</v>
      </c>
      <c r="T8" s="47"/>
      <c r="U8" s="48"/>
      <c r="V8" s="49"/>
    </row>
    <row r="9" spans="1:23" ht="55.5" customHeight="1">
      <c r="A9" s="27" t="s">
        <v>33</v>
      </c>
      <c r="B9" s="27" t="s">
        <v>34</v>
      </c>
      <c r="C9" s="28" t="s">
        <v>26</v>
      </c>
      <c r="D9" s="29">
        <v>1200</v>
      </c>
      <c r="E9" s="30">
        <v>3600</v>
      </c>
      <c r="F9" s="30">
        <v>0</v>
      </c>
      <c r="G9" s="29">
        <f t="shared" si="0"/>
        <v>3600</v>
      </c>
      <c r="H9" s="50">
        <v>1749</v>
      </c>
      <c r="I9" s="51">
        <v>220</v>
      </c>
      <c r="J9" s="51">
        <v>0</v>
      </c>
      <c r="K9" s="52">
        <f t="shared" ref="K9:K14" si="3">SUM(I9:J9)</f>
        <v>220</v>
      </c>
      <c r="L9" s="53">
        <f>54+1192</f>
        <v>1246</v>
      </c>
      <c r="M9" s="51">
        <f t="shared" si="1"/>
        <v>1466</v>
      </c>
      <c r="N9" s="53">
        <v>1466</v>
      </c>
      <c r="O9" s="54" t="s">
        <v>35</v>
      </c>
      <c r="P9" s="55">
        <v>0</v>
      </c>
      <c r="Q9" s="53">
        <v>0</v>
      </c>
      <c r="R9" s="53">
        <f>M9-N9-P9-Q9</f>
        <v>0</v>
      </c>
      <c r="S9" s="56" t="e">
        <f>#REF!</f>
        <v>#REF!</v>
      </c>
      <c r="T9" s="57" t="s">
        <v>36</v>
      </c>
      <c r="U9" s="58" t="s">
        <v>28</v>
      </c>
      <c r="V9" s="58" t="s">
        <v>37</v>
      </c>
    </row>
    <row r="10" spans="1:23" ht="36" customHeight="1">
      <c r="A10" s="27" t="s">
        <v>24</v>
      </c>
      <c r="B10" s="27" t="s">
        <v>25</v>
      </c>
      <c r="C10" s="28" t="s">
        <v>38</v>
      </c>
      <c r="D10" s="29">
        <v>750</v>
      </c>
      <c r="E10" s="59">
        <v>0</v>
      </c>
      <c r="F10" s="59">
        <v>300</v>
      </c>
      <c r="G10" s="29">
        <f t="shared" si="0"/>
        <v>300</v>
      </c>
      <c r="H10" s="60">
        <v>1750</v>
      </c>
      <c r="I10" s="61">
        <v>400</v>
      </c>
      <c r="J10" s="61">
        <v>1500</v>
      </c>
      <c r="K10" s="61">
        <f t="shared" si="3"/>
        <v>1900</v>
      </c>
      <c r="L10" s="62">
        <v>1265</v>
      </c>
      <c r="M10" s="61">
        <f t="shared" si="1"/>
        <v>3165</v>
      </c>
      <c r="N10" s="63">
        <f>1900+680.01+860</f>
        <v>3440.01</v>
      </c>
      <c r="O10" s="64"/>
      <c r="P10" s="63">
        <v>0</v>
      </c>
      <c r="Q10" s="63">
        <v>0</v>
      </c>
      <c r="R10" s="65">
        <f t="shared" si="2"/>
        <v>-275.01000000000022</v>
      </c>
      <c r="S10" s="66" t="e">
        <f>#REF!</f>
        <v>#REF!</v>
      </c>
      <c r="T10" s="67" t="s">
        <v>39</v>
      </c>
      <c r="U10" s="68" t="s">
        <v>40</v>
      </c>
      <c r="V10" s="69" t="s">
        <v>41</v>
      </c>
    </row>
    <row r="11" spans="1:23" s="75" customFormat="1" ht="42.75" customHeight="1">
      <c r="A11" s="27" t="s">
        <v>33</v>
      </c>
      <c r="B11" s="27" t="s">
        <v>34</v>
      </c>
      <c r="C11" s="28" t="s">
        <v>38</v>
      </c>
      <c r="D11" s="29">
        <v>1200</v>
      </c>
      <c r="E11" s="59">
        <v>0</v>
      </c>
      <c r="F11" s="59">
        <v>400</v>
      </c>
      <c r="G11" s="29">
        <f t="shared" si="0"/>
        <v>400</v>
      </c>
      <c r="H11" s="42">
        <v>1751</v>
      </c>
      <c r="I11" s="43">
        <v>300</v>
      </c>
      <c r="J11" s="43">
        <v>1000</v>
      </c>
      <c r="K11" s="70">
        <f t="shared" si="3"/>
        <v>1300</v>
      </c>
      <c r="L11" s="44">
        <v>0</v>
      </c>
      <c r="M11" s="43">
        <f t="shared" si="1"/>
        <v>1300</v>
      </c>
      <c r="N11" s="44">
        <v>1300</v>
      </c>
      <c r="O11" s="71"/>
      <c r="P11" s="72">
        <v>0</v>
      </c>
      <c r="Q11" s="44">
        <v>0</v>
      </c>
      <c r="R11" s="44">
        <f t="shared" si="2"/>
        <v>0</v>
      </c>
      <c r="S11" s="46" t="e">
        <f>#REF!</f>
        <v>#REF!</v>
      </c>
      <c r="T11" s="73"/>
      <c r="U11" s="74"/>
      <c r="V11" s="48"/>
    </row>
    <row r="12" spans="1:23" s="75" customFormat="1" ht="57" customHeight="1">
      <c r="A12" s="27" t="s">
        <v>30</v>
      </c>
      <c r="B12" s="27" t="s">
        <v>31</v>
      </c>
      <c r="C12" s="28" t="s">
        <v>42</v>
      </c>
      <c r="D12" s="29">
        <v>500</v>
      </c>
      <c r="E12" s="59">
        <v>2000</v>
      </c>
      <c r="F12" s="59">
        <v>0</v>
      </c>
      <c r="G12" s="29">
        <f t="shared" si="0"/>
        <v>2000</v>
      </c>
      <c r="H12" s="31">
        <v>4873684</v>
      </c>
      <c r="I12" s="32">
        <v>400</v>
      </c>
      <c r="J12" s="32">
        <v>0</v>
      </c>
      <c r="K12" s="32">
        <f t="shared" si="3"/>
        <v>400</v>
      </c>
      <c r="L12" s="76">
        <f>1420+243</f>
        <v>1663</v>
      </c>
      <c r="M12" s="32">
        <f t="shared" si="1"/>
        <v>2063</v>
      </c>
      <c r="N12" s="76">
        <f>400+27+63+63+63+27+695.13+710.16</f>
        <v>2048.29</v>
      </c>
      <c r="O12" s="77" t="s">
        <v>43</v>
      </c>
      <c r="P12" s="76">
        <v>0</v>
      </c>
      <c r="Q12" s="76">
        <v>0</v>
      </c>
      <c r="R12" s="76">
        <f t="shared" si="2"/>
        <v>14.710000000000036</v>
      </c>
      <c r="S12" s="38" t="e">
        <f>#REF!</f>
        <v>#REF!</v>
      </c>
      <c r="T12" s="78" t="s">
        <v>44</v>
      </c>
      <c r="U12" s="68" t="s">
        <v>40</v>
      </c>
      <c r="V12" s="69" t="s">
        <v>45</v>
      </c>
    </row>
    <row r="13" spans="1:23" ht="57" customHeight="1">
      <c r="A13" s="27" t="s">
        <v>46</v>
      </c>
      <c r="B13" s="27" t="s">
        <v>31</v>
      </c>
      <c r="C13" s="28" t="s">
        <v>42</v>
      </c>
      <c r="D13" s="29">
        <v>500</v>
      </c>
      <c r="E13" s="59">
        <v>2000</v>
      </c>
      <c r="F13" s="59">
        <v>0</v>
      </c>
      <c r="G13" s="29">
        <f t="shared" si="0"/>
        <v>2000</v>
      </c>
      <c r="H13" s="42">
        <v>4873685</v>
      </c>
      <c r="I13" s="43">
        <v>300</v>
      </c>
      <c r="J13" s="43">
        <v>0</v>
      </c>
      <c r="K13" s="43">
        <f t="shared" si="3"/>
        <v>300</v>
      </c>
      <c r="L13" s="44">
        <v>0</v>
      </c>
      <c r="M13" s="43">
        <f t="shared" si="1"/>
        <v>300</v>
      </c>
      <c r="N13" s="44">
        <v>300</v>
      </c>
      <c r="O13" s="71"/>
      <c r="P13" s="44"/>
      <c r="Q13" s="44"/>
      <c r="R13" s="44">
        <f t="shared" si="2"/>
        <v>0</v>
      </c>
      <c r="S13" s="46"/>
      <c r="T13" s="73"/>
      <c r="U13" s="74"/>
      <c r="V13" s="48"/>
    </row>
    <row r="14" spans="1:23" ht="48.75" customHeight="1">
      <c r="A14" s="27" t="s">
        <v>47</v>
      </c>
      <c r="B14" s="27" t="s">
        <v>48</v>
      </c>
      <c r="C14" s="28" t="s">
        <v>49</v>
      </c>
      <c r="D14" s="29">
        <v>1000</v>
      </c>
      <c r="E14" s="30">
        <v>3000</v>
      </c>
      <c r="F14" s="30">
        <v>0</v>
      </c>
      <c r="G14" s="29">
        <f t="shared" si="0"/>
        <v>3000</v>
      </c>
      <c r="H14" s="50">
        <v>1752</v>
      </c>
      <c r="I14" s="51">
        <v>220</v>
      </c>
      <c r="J14" s="51">
        <v>1246</v>
      </c>
      <c r="K14" s="52">
        <f t="shared" si="3"/>
        <v>1466</v>
      </c>
      <c r="L14" s="53">
        <v>0</v>
      </c>
      <c r="M14" s="51">
        <f t="shared" si="1"/>
        <v>1466</v>
      </c>
      <c r="N14" s="53">
        <v>1466</v>
      </c>
      <c r="O14" s="54" t="s">
        <v>50</v>
      </c>
      <c r="P14" s="55">
        <v>0</v>
      </c>
      <c r="Q14" s="53">
        <v>0</v>
      </c>
      <c r="R14" s="53">
        <f t="shared" si="2"/>
        <v>0</v>
      </c>
      <c r="S14" s="56" t="e">
        <f>#REF!</f>
        <v>#REF!</v>
      </c>
      <c r="T14" s="57" t="s">
        <v>36</v>
      </c>
      <c r="U14" s="58" t="s">
        <v>28</v>
      </c>
      <c r="V14" s="58" t="s">
        <v>51</v>
      </c>
    </row>
    <row r="15" spans="1:23" ht="13.5" customHeight="1">
      <c r="A15" s="27" t="s">
        <v>52</v>
      </c>
      <c r="B15" s="27" t="s">
        <v>53</v>
      </c>
      <c r="C15" s="28" t="s">
        <v>49</v>
      </c>
      <c r="D15" s="29">
        <v>1000</v>
      </c>
      <c r="E15" s="30">
        <v>3000</v>
      </c>
      <c r="F15" s="30">
        <v>0</v>
      </c>
      <c r="G15" s="29">
        <f t="shared" si="0"/>
        <v>3000</v>
      </c>
      <c r="H15" s="31"/>
      <c r="I15" s="32"/>
      <c r="J15" s="32"/>
      <c r="K15" s="32"/>
      <c r="L15" s="76"/>
      <c r="M15" s="32"/>
      <c r="N15" s="76"/>
      <c r="O15" s="77"/>
      <c r="P15" s="76"/>
      <c r="Q15" s="76"/>
      <c r="R15" s="76"/>
      <c r="S15" s="38"/>
      <c r="T15" s="79"/>
      <c r="U15" s="80"/>
      <c r="V15" s="81"/>
    </row>
    <row r="16" spans="1:23" ht="84">
      <c r="A16" s="27" t="s">
        <v>24</v>
      </c>
      <c r="B16" s="27" t="s">
        <v>25</v>
      </c>
      <c r="C16" s="28" t="s">
        <v>49</v>
      </c>
      <c r="D16" s="29">
        <v>750</v>
      </c>
      <c r="E16" s="30">
        <v>2250</v>
      </c>
      <c r="F16" s="30">
        <v>0</v>
      </c>
      <c r="G16" s="29">
        <f t="shared" si="0"/>
        <v>2250</v>
      </c>
      <c r="I16" s="83">
        <f t="shared" ref="I16:R16" si="4">SUM(I7:I15)</f>
        <v>2360</v>
      </c>
      <c r="J16" s="83">
        <f t="shared" si="4"/>
        <v>5246</v>
      </c>
      <c r="K16" s="83">
        <f t="shared" si="4"/>
        <v>7606</v>
      </c>
      <c r="L16" s="83">
        <f t="shared" si="4"/>
        <v>7088</v>
      </c>
      <c r="M16" s="83">
        <f t="shared" si="4"/>
        <v>14694</v>
      </c>
      <c r="N16" s="83">
        <f t="shared" si="4"/>
        <v>15048.350000000002</v>
      </c>
      <c r="O16" s="83">
        <f t="shared" si="4"/>
        <v>0</v>
      </c>
      <c r="P16" s="83">
        <f t="shared" si="4"/>
        <v>0</v>
      </c>
      <c r="Q16" s="83">
        <f t="shared" si="4"/>
        <v>0</v>
      </c>
      <c r="R16" s="83">
        <f t="shared" si="4"/>
        <v>-354.35000000000036</v>
      </c>
    </row>
  </sheetData>
  <mergeCells count="12">
    <mergeCell ref="T10:T11"/>
    <mergeCell ref="U10:U11"/>
    <mergeCell ref="V10:V11"/>
    <mergeCell ref="T12:T13"/>
    <mergeCell ref="U12:U13"/>
    <mergeCell ref="V12:V13"/>
    <mergeCell ref="A1:G1"/>
    <mergeCell ref="A2:G2"/>
    <mergeCell ref="A3:G3"/>
    <mergeCell ref="T7:T8"/>
    <mergeCell ref="U7:U8"/>
    <mergeCell ref="V7:V8"/>
  </mergeCells>
  <pageMargins left="0.2" right="0.19685039370078741" top="0.23" bottom="0.39370078740157483" header="0.15748031496062992" footer="0.15748031496062992"/>
  <pageSetup scale="75" orientation="landscape" horizontalDpi="200" verticalDpi="200" r:id="rId1"/>
  <colBreaks count="1" manualBreakCount="1">
    <brk id="18" max="5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viaticos 2012 (12)</vt:lpstr>
      <vt:lpstr>'viaticos 2012 (12)'!Área_de_impresión</vt:lpstr>
    </vt:vector>
  </TitlesOfParts>
  <Company>Telefonia Rural de Sonora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Refugio Carmelo A</dc:creator>
  <cp:lastModifiedBy>Refugio Carmelo A</cp:lastModifiedBy>
  <dcterms:created xsi:type="dcterms:W3CDTF">2013-01-30T19:44:01Z</dcterms:created>
  <dcterms:modified xsi:type="dcterms:W3CDTF">2013-01-30T19:44:21Z</dcterms:modified>
</cp:coreProperties>
</file>