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Default Extension="jpeg" ContentType="image/jpeg"/>
  <Default Extension="emf" ContentType="image/x-emf"/>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defaultThemeVersion="124226"/>
  <bookViews>
    <workbookView xWindow="0" yWindow="0" windowWidth="9855" windowHeight="7485" tabRatio="898" activeTab="4"/>
  </bookViews>
  <sheets>
    <sheet name="Lista  FORMATOS  " sheetId="68" r:id="rId1"/>
    <sheet name="ETCA-I-01" sheetId="2" r:id="rId2"/>
    <sheet name="ETCA-I-02" sheetId="51" r:id="rId3"/>
    <sheet name="ETCA-I-03" sheetId="1" r:id="rId4"/>
    <sheet name="ETCA-I-04" sheetId="80" r:id="rId5"/>
    <sheet name="ETCA-I-05" sheetId="74" r:id="rId6"/>
    <sheet name="ETCA-I-06" sheetId="23" r:id="rId7"/>
    <sheet name="ETCA-I-07" sheetId="6" r:id="rId8"/>
    <sheet name="ETCA-I-08" sheetId="75" r:id="rId9"/>
    <sheet name="ETCA-I-09" sheetId="52" r:id="rId10"/>
    <sheet name="ETCA-I-10" sheetId="53" r:id="rId11"/>
    <sheet name="ETCA-I-11" sheetId="26" r:id="rId12"/>
    <sheet name="ETCA-I-12 (NOTAS)" sheetId="13" r:id="rId13"/>
    <sheet name="ETCA-II-01" sheetId="67" r:id="rId14"/>
    <sheet name="ETCA-II-02" sheetId="55" r:id="rId15"/>
    <sheet name="ETCA-II-03" sheetId="21" r:id="rId16"/>
    <sheet name="ETCA II-04" sheetId="70" r:id="rId17"/>
    <sheet name="ETCA-II-05" sheetId="71" r:id="rId18"/>
    <sheet name="ETCA-II-06" sheetId="37" r:id="rId19"/>
    <sheet name="ETCA-II-07" sheetId="38" r:id="rId20"/>
    <sheet name="ETCA-II-08" sheetId="61" r:id="rId21"/>
    <sheet name="ETCA-II-09" sheetId="44" r:id="rId22"/>
    <sheet name="ETCA-II-10" sheetId="45" r:id="rId23"/>
    <sheet name="ETCA-II-11" sheetId="72" r:id="rId24"/>
    <sheet name="ETCA-II-12" sheetId="62" r:id="rId25"/>
    <sheet name="ETCA-II-13" sheetId="50" r:id="rId26"/>
    <sheet name="ETCA-II-14" sheetId="65" r:id="rId27"/>
    <sheet name="ETCA-II-15" sheetId="24" r:id="rId28"/>
    <sheet name="ETCA-II-16" sheetId="16" r:id="rId29"/>
    <sheet name="ETCA-II-17" sheetId="19" r:id="rId30"/>
    <sheet name="ETCA-III-01" sheetId="42" r:id="rId31"/>
    <sheet name="ETCA-III-03" sheetId="32" r:id="rId32"/>
    <sheet name="ETCA-III-04" sheetId="81" r:id="rId33"/>
    <sheet name="ETCA-III-05" sheetId="82" r:id="rId34"/>
    <sheet name="ETCA-IV-01" sheetId="20" r:id="rId35"/>
    <sheet name="ETCA-IV-02" sheetId="54" r:id="rId36"/>
    <sheet name="ETCA-IV-03" sheetId="27" r:id="rId37"/>
    <sheet name="ANEXO" sheetId="64" r:id="rId38"/>
  </sheets>
  <externalReferences>
    <externalReference r:id="rId39"/>
  </externalReferences>
  <definedNames>
    <definedName name="_xlnm._FilterDatabase" localSheetId="1" hidden="1">'ETCA-I-01'!#REF!</definedName>
    <definedName name="_ftn1" localSheetId="3">'ETCA-I-03'!#REF!</definedName>
    <definedName name="_ftnref1" localSheetId="3">'ETCA-I-03'!#REF!</definedName>
    <definedName name="_Toc478717399" localSheetId="0">'Lista  FORMATOS  '!#REF!</definedName>
    <definedName name="_xlnm.Print_Area" localSheetId="1">'ETCA-I-01'!$A$1:$G$59</definedName>
    <definedName name="_xlnm.Print_Area" localSheetId="2">'ETCA-I-02'!$A$1:$G$77</definedName>
    <definedName name="_xlnm.Print_Area" localSheetId="3">'ETCA-I-03'!$A$1:$D$72</definedName>
    <definedName name="_xlnm.Print_Area" localSheetId="4">'ETCA-I-04'!$A$1:$F$46</definedName>
    <definedName name="_xlnm.Print_Area" localSheetId="6">'ETCA-I-06'!$A$1:$D$72</definedName>
    <definedName name="_xlnm.Print_Area" localSheetId="7">'ETCA-I-07'!$A$1:$G$34</definedName>
    <definedName name="_xlnm.Print_Area" localSheetId="8">'ETCA-I-08'!$A$1:$F$48</definedName>
    <definedName name="_xlnm.Print_Area" localSheetId="9">'ETCA-I-09'!$A$1:$I$43</definedName>
    <definedName name="_xlnm.Print_Area" localSheetId="11">'ETCA-I-11'!$A$1:$I$53</definedName>
    <definedName name="_xlnm.Print_Area" localSheetId="12">'ETCA-I-12 (NOTAS)'!$A$1:$J$50</definedName>
    <definedName name="_xlnm.Print_Area" localSheetId="13">'ETCA-II-01'!$A$1:$H$55</definedName>
    <definedName name="_xlnm.Print_Area" localSheetId="14">'ETCA-II-02'!$A$1:$I$87</definedName>
    <definedName name="_xlnm.Print_Area" localSheetId="15">'ETCA-II-03'!$A$1:$D$35</definedName>
    <definedName name="_xlnm.Print_Area" localSheetId="17">'ETCA-II-05'!$A$1:$H$165</definedName>
    <definedName name="_xlnm.Print_Area" localSheetId="18">'ETCA-II-06'!$A$1:$G$26</definedName>
    <definedName name="_xlnm.Print_Area" localSheetId="19">'ETCA-II-07'!$A$1:$G$37</definedName>
    <definedName name="_xlnm.Print_Area" localSheetId="20">'ETCA-II-08'!$A$1:$G$41</definedName>
    <definedName name="_xlnm.Print_Area" localSheetId="21">'ETCA-II-09'!$A$1:$G$21</definedName>
    <definedName name="_xlnm.Print_Area" localSheetId="22">'ETCA-II-10'!$A$1:$G$27</definedName>
    <definedName name="_xlnm.Print_Area" localSheetId="23">'ETCA-II-11'!$A$1:$G$50</definedName>
    <definedName name="_xlnm.Print_Area" localSheetId="24">'ETCA-II-12'!$A$1:$H$87</definedName>
    <definedName name="_xlnm.Print_Area" localSheetId="25">'ETCA-II-13'!$A$1:$I$138</definedName>
    <definedName name="_xlnm.Print_Area" localSheetId="26">'ETCA-II-14'!$A$1:$G$39</definedName>
    <definedName name="_xlnm.Print_Area" localSheetId="27">'ETCA-II-15'!$A$1:$C$43</definedName>
    <definedName name="_xlnm.Print_Area" localSheetId="28">'ETCA-II-16'!$A$1:$E$37</definedName>
    <definedName name="_xlnm.Print_Area" localSheetId="29">'ETCA-II-17'!$A$1:$D$38</definedName>
    <definedName name="_xlnm.Print_Area" localSheetId="30">'ETCA-III-01'!$A$1:$G$45</definedName>
    <definedName name="_xlnm.Print_Area" localSheetId="31">'ETCA-III-03'!$A$1:$E$44</definedName>
    <definedName name="_xlnm.Print_Area" localSheetId="34">'ETCA-IV-01'!$A$1:$E$32</definedName>
    <definedName name="_xlnm.Print_Area" localSheetId="35">'ETCA-IV-02'!$A$1:$E$93</definedName>
    <definedName name="_xlnm.Print_Area" localSheetId="36">'ETCA-IV-03'!$A$1:$D$29</definedName>
    <definedName name="_xlnm.Print_Area" localSheetId="0">'Lista  FORMATOS  '!$A$1:$C$56</definedName>
    <definedName name="_xlnm.Database" localSheetId="37">#REF!</definedName>
    <definedName name="_xlnm.Database" localSheetId="11">#REF!</definedName>
    <definedName name="_xlnm.Database" localSheetId="13">#REF!</definedName>
    <definedName name="_xlnm.Database" localSheetId="15">#REF!</definedName>
    <definedName name="_xlnm.Database" localSheetId="18">#REF!</definedName>
    <definedName name="_xlnm.Database" localSheetId="19">#REF!</definedName>
    <definedName name="_xlnm.Database" localSheetId="25">#REF!</definedName>
    <definedName name="_xlnm.Database" localSheetId="27">#REF!</definedName>
    <definedName name="_xlnm.Database" localSheetId="29">#REF!</definedName>
    <definedName name="_xlnm.Database" localSheetId="31">#REF!</definedName>
    <definedName name="_xlnm.Database" localSheetId="34">#REF!</definedName>
    <definedName name="_xlnm.Database" localSheetId="36">#REF!</definedName>
    <definedName name="_xlnm.Database">#REF!</definedName>
    <definedName name="ppto">[1]Hoja2!$B$3:$M$95</definedName>
    <definedName name="qw" localSheetId="37">#REF!</definedName>
    <definedName name="qw" localSheetId="25">#REF!</definedName>
    <definedName name="qw">#REF!</definedName>
    <definedName name="_xlnm.Print_Titles" localSheetId="2">'ETCA-I-02'!$6:$6</definedName>
    <definedName name="_xlnm.Print_Titles" localSheetId="3">'ETCA-I-03'!$2:$5</definedName>
    <definedName name="_xlnm.Print_Titles" localSheetId="13">'ETCA-II-01'!$1:$5</definedName>
    <definedName name="_xlnm.Print_Titles" localSheetId="14">'ETCA-II-02'!$6:$8</definedName>
    <definedName name="_xlnm.Print_Titles" localSheetId="24">'ETCA-II-12'!$7:$8</definedName>
    <definedName name="_xlnm.Print_Titles" localSheetId="25">'ETCA-II-13'!$1:$8</definedName>
    <definedName name="_xlnm.Print_Titles" localSheetId="33">'ETCA-III-05'!$7:$8</definedName>
    <definedName name="_xlnm.Print_Titles" localSheetId="35">'ETCA-IV-02'!$1:$5</definedName>
  </definedNames>
  <calcPr calcId="124519"/>
  <fileRecoveryPr repairLoad="1"/>
</workbook>
</file>

<file path=xl/calcChain.xml><?xml version="1.0" encoding="utf-8"?>
<calcChain xmlns="http://schemas.openxmlformats.org/spreadsheetml/2006/main">
  <c r="D83" i="64"/>
  <c r="C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83" s="1"/>
  <c r="T22" i="81" l="1"/>
  <c r="S22"/>
  <c r="T21"/>
  <c r="S21"/>
  <c r="T20"/>
  <c r="S20"/>
  <c r="T19"/>
  <c r="S19"/>
  <c r="T18"/>
  <c r="S18"/>
  <c r="T17"/>
  <c r="S17"/>
  <c r="T16"/>
  <c r="S16"/>
  <c r="T15"/>
  <c r="S15"/>
  <c r="T14"/>
  <c r="S14"/>
  <c r="T13"/>
  <c r="S13"/>
  <c r="T12"/>
  <c r="S12"/>
  <c r="F21" i="42" l="1"/>
  <c r="E21"/>
  <c r="C21"/>
  <c r="B21"/>
  <c r="D21" s="1"/>
  <c r="H134" i="50" l="1"/>
  <c r="F134"/>
  <c r="F70"/>
  <c r="F49"/>
  <c r="G32" i="38" l="1"/>
  <c r="F32"/>
  <c r="D9"/>
  <c r="D15"/>
  <c r="D13"/>
  <c r="D12"/>
  <c r="D10"/>
  <c r="D11"/>
  <c r="C32"/>
  <c r="D32" s="1"/>
  <c r="B9" i="37" l="1"/>
  <c r="G134" i="50"/>
  <c r="E134"/>
  <c r="G70"/>
  <c r="E70"/>
  <c r="G10"/>
  <c r="E49"/>
  <c r="F26" i="62" l="1"/>
  <c r="D26"/>
  <c r="C26"/>
  <c r="E25" i="72"/>
  <c r="C25"/>
  <c r="B25"/>
  <c r="D25" s="1"/>
  <c r="E14" i="45"/>
  <c r="C14"/>
  <c r="B14"/>
  <c r="D14" s="1"/>
  <c r="E10" i="44"/>
  <c r="B10"/>
  <c r="D10" s="1"/>
  <c r="C10"/>
  <c r="F11" i="37"/>
  <c r="E11"/>
  <c r="C11"/>
  <c r="B11"/>
  <c r="F10"/>
  <c r="E10"/>
  <c r="C10"/>
  <c r="B10"/>
  <c r="F75" i="70"/>
  <c r="E75"/>
  <c r="F74"/>
  <c r="E74"/>
  <c r="C75"/>
  <c r="C74"/>
  <c r="F53"/>
  <c r="E53"/>
  <c r="F49"/>
  <c r="E49"/>
  <c r="F48"/>
  <c r="F47" s="1"/>
  <c r="E48"/>
  <c r="E47" s="1"/>
  <c r="C53"/>
  <c r="C49"/>
  <c r="C48"/>
  <c r="C47" s="1"/>
  <c r="F36"/>
  <c r="E36"/>
  <c r="C36"/>
  <c r="B36"/>
  <c r="F35"/>
  <c r="E35"/>
  <c r="C35"/>
  <c r="B35"/>
  <c r="F34"/>
  <c r="E34"/>
  <c r="C34"/>
  <c r="B34"/>
  <c r="F33"/>
  <c r="E33"/>
  <c r="C33"/>
  <c r="B33"/>
  <c r="F32"/>
  <c r="E32"/>
  <c r="C32"/>
  <c r="B32"/>
  <c r="F31"/>
  <c r="E31"/>
  <c r="C31"/>
  <c r="B31"/>
  <c r="F30"/>
  <c r="E30"/>
  <c r="C30"/>
  <c r="B30"/>
  <c r="F29"/>
  <c r="E29"/>
  <c r="C29"/>
  <c r="B29"/>
  <c r="E132" i="50"/>
  <c r="H132" s="1"/>
  <c r="H131"/>
  <c r="E131"/>
  <c r="I131" s="1"/>
  <c r="G130"/>
  <c r="F130"/>
  <c r="E130"/>
  <c r="H130" s="1"/>
  <c r="D130"/>
  <c r="C130"/>
  <c r="E128"/>
  <c r="I128" s="1"/>
  <c r="E127"/>
  <c r="H127" s="1"/>
  <c r="E126"/>
  <c r="I126" s="1"/>
  <c r="E125"/>
  <c r="H125" s="1"/>
  <c r="H124"/>
  <c r="E124"/>
  <c r="I124" s="1"/>
  <c r="E123"/>
  <c r="H123" s="1"/>
  <c r="H122"/>
  <c r="E122"/>
  <c r="I122" s="1"/>
  <c r="G121"/>
  <c r="G26" i="62" s="1"/>
  <c r="F121" i="50"/>
  <c r="E121"/>
  <c r="D121"/>
  <c r="D134" s="1"/>
  <c r="C121"/>
  <c r="C134" s="1"/>
  <c r="I120"/>
  <c r="H119"/>
  <c r="E119"/>
  <c r="I119" s="1"/>
  <c r="E118"/>
  <c r="I118" s="1"/>
  <c r="H117"/>
  <c r="E117"/>
  <c r="I117" s="1"/>
  <c r="I116"/>
  <c r="H115"/>
  <c r="E115"/>
  <c r="I115" s="1"/>
  <c r="E114"/>
  <c r="I114" s="1"/>
  <c r="I113"/>
  <c r="E112"/>
  <c r="I112" s="1"/>
  <c r="H111"/>
  <c r="E111"/>
  <c r="I111" s="1"/>
  <c r="E110"/>
  <c r="I110" s="1"/>
  <c r="I109"/>
  <c r="E108"/>
  <c r="I108" s="1"/>
  <c r="H107"/>
  <c r="E107"/>
  <c r="I107" s="1"/>
  <c r="E106"/>
  <c r="I106" s="1"/>
  <c r="I105"/>
  <c r="E104"/>
  <c r="I104" s="1"/>
  <c r="H103"/>
  <c r="E103"/>
  <c r="I103" s="1"/>
  <c r="E102"/>
  <c r="I102" s="1"/>
  <c r="H101"/>
  <c r="E101"/>
  <c r="I101" s="1"/>
  <c r="E100"/>
  <c r="I100" s="1"/>
  <c r="H99"/>
  <c r="E99"/>
  <c r="I99" s="1"/>
  <c r="I98"/>
  <c r="H97"/>
  <c r="E97"/>
  <c r="I97" s="1"/>
  <c r="E96"/>
  <c r="I96" s="1"/>
  <c r="H95"/>
  <c r="E95"/>
  <c r="I95" s="1"/>
  <c r="E94"/>
  <c r="I94" s="1"/>
  <c r="H93"/>
  <c r="E93"/>
  <c r="I93" s="1"/>
  <c r="I92"/>
  <c r="H91"/>
  <c r="E91"/>
  <c r="I91" s="1"/>
  <c r="E90"/>
  <c r="I90" s="1"/>
  <c r="H89"/>
  <c r="E89"/>
  <c r="I89" s="1"/>
  <c r="E88"/>
  <c r="I88" s="1"/>
  <c r="H87"/>
  <c r="E87"/>
  <c r="I87" s="1"/>
  <c r="E85"/>
  <c r="I85" s="1"/>
  <c r="E84"/>
  <c r="E83"/>
  <c r="I83" s="1"/>
  <c r="H82"/>
  <c r="E82"/>
  <c r="I82" s="1"/>
  <c r="E81"/>
  <c r="I81" s="1"/>
  <c r="E80"/>
  <c r="H80" s="1"/>
  <c r="I79"/>
  <c r="H78"/>
  <c r="E78"/>
  <c r="I78" s="1"/>
  <c r="E77"/>
  <c r="I77" s="1"/>
  <c r="E76"/>
  <c r="H76" s="1"/>
  <c r="E75"/>
  <c r="I75" s="1"/>
  <c r="E74"/>
  <c r="H74" s="1"/>
  <c r="E73"/>
  <c r="I73" s="1"/>
  <c r="E72"/>
  <c r="H72" s="1"/>
  <c r="I71"/>
  <c r="H70"/>
  <c r="D70"/>
  <c r="C70"/>
  <c r="I69"/>
  <c r="E68"/>
  <c r="H68" s="1"/>
  <c r="E67"/>
  <c r="I67" s="1"/>
  <c r="I66"/>
  <c r="E65"/>
  <c r="I65" s="1"/>
  <c r="I64"/>
  <c r="H63"/>
  <c r="E63"/>
  <c r="I63" s="1"/>
  <c r="I62"/>
  <c r="H61"/>
  <c r="E61"/>
  <c r="I61" s="1"/>
  <c r="I60"/>
  <c r="H59"/>
  <c r="E59"/>
  <c r="I59" s="1"/>
  <c r="E58"/>
  <c r="H58" s="1"/>
  <c r="I57"/>
  <c r="E56"/>
  <c r="H56" s="1"/>
  <c r="I55"/>
  <c r="E54"/>
  <c r="H54" s="1"/>
  <c r="E53"/>
  <c r="I53" s="1"/>
  <c r="E52"/>
  <c r="H52" s="1"/>
  <c r="E51"/>
  <c r="I51" s="1"/>
  <c r="I50"/>
  <c r="G49"/>
  <c r="I49"/>
  <c r="D49"/>
  <c r="C49"/>
  <c r="I48"/>
  <c r="E47"/>
  <c r="I47" s="1"/>
  <c r="I46"/>
  <c r="H45"/>
  <c r="E45"/>
  <c r="I45" s="1"/>
  <c r="E44"/>
  <c r="H44" s="1"/>
  <c r="E43"/>
  <c r="I43" s="1"/>
  <c r="E42"/>
  <c r="H42" s="1"/>
  <c r="E41"/>
  <c r="I41" s="1"/>
  <c r="E40"/>
  <c r="H40" s="1"/>
  <c r="I39"/>
  <c r="E38"/>
  <c r="H38" s="1"/>
  <c r="E37"/>
  <c r="I37" s="1"/>
  <c r="E36"/>
  <c r="H36" s="1"/>
  <c r="I35"/>
  <c r="I34"/>
  <c r="I33"/>
  <c r="E32"/>
  <c r="H32" s="1"/>
  <c r="I31"/>
  <c r="I30"/>
  <c r="E29"/>
  <c r="I29" s="1"/>
  <c r="E28"/>
  <c r="H28" s="1"/>
  <c r="I27"/>
  <c r="I26"/>
  <c r="I25"/>
  <c r="I24"/>
  <c r="I23"/>
  <c r="I22"/>
  <c r="E21"/>
  <c r="I21" s="1"/>
  <c r="I20"/>
  <c r="I19"/>
  <c r="I18"/>
  <c r="H17"/>
  <c r="E17"/>
  <c r="I17" s="1"/>
  <c r="I16"/>
  <c r="I15"/>
  <c r="E14"/>
  <c r="H14" s="1"/>
  <c r="H13"/>
  <c r="E13"/>
  <c r="I13" s="1"/>
  <c r="I12"/>
  <c r="I11"/>
  <c r="F10"/>
  <c r="E10"/>
  <c r="H10" s="1"/>
  <c r="D10"/>
  <c r="C10"/>
  <c r="G14" i="45" l="1"/>
  <c r="G10" i="44"/>
  <c r="G25" i="72"/>
  <c r="E26" i="62"/>
  <c r="H26" s="1"/>
  <c r="F10" i="44"/>
  <c r="F14" i="45"/>
  <c r="F25" i="72"/>
  <c r="I134" i="50"/>
  <c r="I10"/>
  <c r="I14"/>
  <c r="H21"/>
  <c r="I28"/>
  <c r="H29"/>
  <c r="I32"/>
  <c r="I36"/>
  <c r="H37"/>
  <c r="I38"/>
  <c r="I40"/>
  <c r="H41"/>
  <c r="I42"/>
  <c r="H43"/>
  <c r="I44"/>
  <c r="H47"/>
  <c r="H49"/>
  <c r="H51"/>
  <c r="I52"/>
  <c r="H53"/>
  <c r="I54"/>
  <c r="I56"/>
  <c r="I58"/>
  <c r="H65"/>
  <c r="H67"/>
  <c r="I68"/>
  <c r="I70"/>
  <c r="I72"/>
  <c r="H73"/>
  <c r="I74"/>
  <c r="H75"/>
  <c r="I76"/>
  <c r="H77"/>
  <c r="I80"/>
  <c r="H81"/>
  <c r="H83"/>
  <c r="H85"/>
  <c r="H88"/>
  <c r="H90"/>
  <c r="H94"/>
  <c r="H96"/>
  <c r="H100"/>
  <c r="H102"/>
  <c r="H104"/>
  <c r="H106"/>
  <c r="H108"/>
  <c r="H110"/>
  <c r="H112"/>
  <c r="H114"/>
  <c r="H118"/>
  <c r="I121"/>
  <c r="I123"/>
  <c r="I125"/>
  <c r="H126"/>
  <c r="H121" s="1"/>
  <c r="I127"/>
  <c r="H128"/>
  <c r="I130"/>
  <c r="I132"/>
  <c r="E19" i="67" l="1"/>
  <c r="C20" i="23"/>
  <c r="C39" i="74"/>
  <c r="D30" i="1"/>
  <c r="E32" i="38" l="1"/>
  <c r="C14" i="61" l="1"/>
  <c r="B53" i="70"/>
  <c r="B57" i="51" l="1"/>
  <c r="C30" i="1"/>
  <c r="B31" i="2"/>
  <c r="B18"/>
  <c r="D65" i="23"/>
  <c r="F11" i="61" l="1"/>
  <c r="E11"/>
  <c r="B32" i="38"/>
  <c r="F17" i="61" l="1"/>
  <c r="F16"/>
  <c r="F15"/>
  <c r="F14"/>
  <c r="F13"/>
  <c r="F12"/>
  <c r="F10" s="1"/>
  <c r="F31" s="1"/>
  <c r="E17"/>
  <c r="E16"/>
  <c r="E15"/>
  <c r="E14"/>
  <c r="E13"/>
  <c r="E12"/>
  <c r="E10" s="1"/>
  <c r="E31" s="1"/>
  <c r="C17"/>
  <c r="C16"/>
  <c r="C15"/>
  <c r="C13"/>
  <c r="C12"/>
  <c r="C11"/>
  <c r="C10" s="1"/>
  <c r="B17"/>
  <c r="B16"/>
  <c r="B15"/>
  <c r="B14"/>
  <c r="B13"/>
  <c r="B12"/>
  <c r="B11"/>
  <c r="A17"/>
  <c r="A16"/>
  <c r="A15"/>
  <c r="A14"/>
  <c r="A13"/>
  <c r="A12"/>
  <c r="A11"/>
  <c r="B10" l="1"/>
  <c r="F10" i="65"/>
  <c r="E10"/>
  <c r="E9" i="37" l="1"/>
  <c r="E15" s="1"/>
  <c r="G27" i="71"/>
  <c r="F27"/>
  <c r="G22"/>
  <c r="F22"/>
  <c r="D27"/>
  <c r="D22"/>
  <c r="C27"/>
  <c r="C22"/>
  <c r="G17"/>
  <c r="F17"/>
  <c r="D17"/>
  <c r="C17"/>
  <c r="G78"/>
  <c r="F78"/>
  <c r="G77"/>
  <c r="F77"/>
  <c r="D78"/>
  <c r="D77"/>
  <c r="B75" i="70"/>
  <c r="C78" i="71" s="1"/>
  <c r="B74" i="70"/>
  <c r="C77" i="71" s="1"/>
  <c r="G55"/>
  <c r="F55"/>
  <c r="G51"/>
  <c r="F51"/>
  <c r="D55"/>
  <c r="D51"/>
  <c r="C55"/>
  <c r="B49" i="70"/>
  <c r="C51" i="71" s="1"/>
  <c r="B48" i="70"/>
  <c r="C50" i="71" s="1"/>
  <c r="G38"/>
  <c r="F38"/>
  <c r="G37"/>
  <c r="F37"/>
  <c r="G36"/>
  <c r="F36"/>
  <c r="G35"/>
  <c r="F35"/>
  <c r="G34"/>
  <c r="F34"/>
  <c r="G33"/>
  <c r="F33"/>
  <c r="G32"/>
  <c r="F32"/>
  <c r="G31"/>
  <c r="F31"/>
  <c r="F28" i="70"/>
  <c r="E28"/>
  <c r="E27" s="1"/>
  <c r="D38" i="71"/>
  <c r="D37"/>
  <c r="D36"/>
  <c r="D35"/>
  <c r="D34"/>
  <c r="D33"/>
  <c r="D32"/>
  <c r="D31"/>
  <c r="C28" i="70"/>
  <c r="D30" i="71" s="1"/>
  <c r="C38"/>
  <c r="C37"/>
  <c r="C36"/>
  <c r="C35"/>
  <c r="C34"/>
  <c r="C33"/>
  <c r="C32"/>
  <c r="C31"/>
  <c r="B28" i="70"/>
  <c r="C30" i="71" s="1"/>
  <c r="F26" i="70"/>
  <c r="G28" i="71" s="1"/>
  <c r="E26" i="70"/>
  <c r="F28" i="71" s="1"/>
  <c r="F24" i="70"/>
  <c r="G26" i="71" s="1"/>
  <c r="E24" i="70"/>
  <c r="F26" i="71" s="1"/>
  <c r="F23" i="70"/>
  <c r="G25" i="71" s="1"/>
  <c r="E23" i="70"/>
  <c r="F25" i="71" s="1"/>
  <c r="F22" i="70"/>
  <c r="G24" i="71" s="1"/>
  <c r="E22" i="70"/>
  <c r="F24" i="71" s="1"/>
  <c r="F21" i="70"/>
  <c r="G23" i="71" s="1"/>
  <c r="E21" i="70"/>
  <c r="F23" i="71" s="1"/>
  <c r="F19" i="70"/>
  <c r="G21" i="71" s="1"/>
  <c r="E19" i="70"/>
  <c r="F21" i="71" s="1"/>
  <c r="F18" i="70"/>
  <c r="F17" s="1"/>
  <c r="E18"/>
  <c r="E17" s="1"/>
  <c r="C26"/>
  <c r="D28" i="71" s="1"/>
  <c r="C24" i="70"/>
  <c r="D26" i="71" s="1"/>
  <c r="C23" i="70"/>
  <c r="D25" i="71" s="1"/>
  <c r="C22" i="70"/>
  <c r="D24" i="71" s="1"/>
  <c r="C21" i="70"/>
  <c r="D23" i="71" s="1"/>
  <c r="C19" i="70"/>
  <c r="D21" i="71" s="1"/>
  <c r="C18" i="70"/>
  <c r="D20" i="71" s="1"/>
  <c r="B26" i="70"/>
  <c r="C28" i="71" s="1"/>
  <c r="B24" i="70"/>
  <c r="C26" i="71" s="1"/>
  <c r="B23" i="70"/>
  <c r="C25" i="71" s="1"/>
  <c r="B22" i="70"/>
  <c r="C24" i="71" s="1"/>
  <c r="B21" i="70"/>
  <c r="C23" i="71" s="1"/>
  <c r="B19" i="70"/>
  <c r="C21" i="71" s="1"/>
  <c r="B18" i="70"/>
  <c r="C20" i="71" s="1"/>
  <c r="F16" i="70"/>
  <c r="G18" i="71" s="1"/>
  <c r="E16" i="70"/>
  <c r="F18" i="71" s="1"/>
  <c r="F14" i="70"/>
  <c r="G16" i="71" s="1"/>
  <c r="E14" i="70"/>
  <c r="F16" i="71" s="1"/>
  <c r="F13" i="70"/>
  <c r="G15" i="71" s="1"/>
  <c r="E13" i="70"/>
  <c r="F15" i="71" s="1"/>
  <c r="F12" i="70"/>
  <c r="G14" i="71" s="1"/>
  <c r="E12" i="70"/>
  <c r="F14" i="71" s="1"/>
  <c r="F11" i="70"/>
  <c r="G13" i="71" s="1"/>
  <c r="E11" i="70"/>
  <c r="F13" i="71" s="1"/>
  <c r="F10" i="70"/>
  <c r="F9" s="1"/>
  <c r="E10"/>
  <c r="E9" s="1"/>
  <c r="C16"/>
  <c r="D18" i="71" s="1"/>
  <c r="C14" i="70"/>
  <c r="D16" i="71" s="1"/>
  <c r="C13" i="70"/>
  <c r="D15" i="71" s="1"/>
  <c r="C12" i="70"/>
  <c r="D14" i="71" s="1"/>
  <c r="C11" i="70"/>
  <c r="D13" i="71" s="1"/>
  <c r="C10" i="70"/>
  <c r="C9" s="1"/>
  <c r="B16"/>
  <c r="C18" i="71" s="1"/>
  <c r="B14" i="70"/>
  <c r="C16" i="71" s="1"/>
  <c r="B13" i="70"/>
  <c r="C15" i="71" s="1"/>
  <c r="B12" i="70"/>
  <c r="C14" i="71" s="1"/>
  <c r="B11" i="70"/>
  <c r="C13" i="71" s="1"/>
  <c r="B10" i="70"/>
  <c r="C12" i="71" s="1"/>
  <c r="F9" i="37"/>
  <c r="F15" s="1"/>
  <c r="C10" i="65"/>
  <c r="G30" i="71" l="1"/>
  <c r="G29" s="1"/>
  <c r="F27" i="70"/>
  <c r="D50" i="71"/>
  <c r="D49" s="1"/>
  <c r="G50"/>
  <c r="G49" s="1"/>
  <c r="D12"/>
  <c r="D11" s="1"/>
  <c r="F50"/>
  <c r="F49" s="1"/>
  <c r="C9" i="37"/>
  <c r="C15" s="1"/>
  <c r="B10" i="65"/>
  <c r="F30" i="71"/>
  <c r="F29" s="1"/>
  <c r="G12"/>
  <c r="G11" s="1"/>
  <c r="G20"/>
  <c r="G19" s="1"/>
  <c r="F12"/>
  <c r="F11" s="1"/>
  <c r="F20"/>
  <c r="F19" s="1"/>
  <c r="G16" i="51" l="1"/>
  <c r="G9" s="1"/>
  <c r="B8" i="74"/>
  <c r="D20" i="19"/>
  <c r="B6" i="80"/>
  <c r="F6" s="1"/>
  <c r="C8" i="74"/>
  <c r="F31" i="2"/>
  <c r="C24" i="51"/>
  <c r="A1" i="80"/>
  <c r="A3"/>
  <c r="F38"/>
  <c r="F37"/>
  <c r="E36"/>
  <c r="F36" s="1"/>
  <c r="F34"/>
  <c r="F33"/>
  <c r="F32"/>
  <c r="F31"/>
  <c r="F30"/>
  <c r="D29"/>
  <c r="C29"/>
  <c r="F27"/>
  <c r="F26"/>
  <c r="F25"/>
  <c r="B24"/>
  <c r="F24" s="1"/>
  <c r="F20"/>
  <c r="F19"/>
  <c r="E18"/>
  <c r="F18" s="1"/>
  <c r="F16"/>
  <c r="F15"/>
  <c r="F14"/>
  <c r="F13"/>
  <c r="F12"/>
  <c r="D11"/>
  <c r="D22" s="1"/>
  <c r="C11"/>
  <c r="F9"/>
  <c r="F8"/>
  <c r="F7"/>
  <c r="E40"/>
  <c r="E22"/>
  <c r="A5" i="50"/>
  <c r="A5" i="62"/>
  <c r="H21" i="44"/>
  <c r="A5" i="61"/>
  <c r="J19" i="52"/>
  <c r="J18"/>
  <c r="A4"/>
  <c r="F29" i="75"/>
  <c r="E29"/>
  <c r="F24"/>
  <c r="F35" s="1"/>
  <c r="E24"/>
  <c r="E35" s="1"/>
  <c r="F15"/>
  <c r="E15"/>
  <c r="F10"/>
  <c r="F21" s="1"/>
  <c r="E10"/>
  <c r="E21" s="1"/>
  <c r="A4"/>
  <c r="A3"/>
  <c r="A4" i="74"/>
  <c r="A3"/>
  <c r="C60"/>
  <c r="B60"/>
  <c r="C53"/>
  <c r="B53"/>
  <c r="C48"/>
  <c r="B48"/>
  <c r="B39"/>
  <c r="C29"/>
  <c r="B29"/>
  <c r="C17"/>
  <c r="B17"/>
  <c r="A5" i="65"/>
  <c r="E10" i="21"/>
  <c r="E11"/>
  <c r="E12"/>
  <c r="E13"/>
  <c r="D44" i="72"/>
  <c r="G44" s="1"/>
  <c r="D43"/>
  <c r="G43" s="1"/>
  <c r="D42"/>
  <c r="G42" s="1"/>
  <c r="D41"/>
  <c r="G41" s="1"/>
  <c r="F40"/>
  <c r="E40"/>
  <c r="C40"/>
  <c r="B40"/>
  <c r="G39"/>
  <c r="D39"/>
  <c r="D38"/>
  <c r="G38" s="1"/>
  <c r="D37"/>
  <c r="G37" s="1"/>
  <c r="D36"/>
  <c r="G36" s="1"/>
  <c r="D35"/>
  <c r="G35" s="1"/>
  <c r="D34"/>
  <c r="G34" s="1"/>
  <c r="D33"/>
  <c r="G33" s="1"/>
  <c r="D32"/>
  <c r="G32" s="1"/>
  <c r="D31"/>
  <c r="G31" s="1"/>
  <c r="D30"/>
  <c r="G30" s="1"/>
  <c r="F29"/>
  <c r="E29"/>
  <c r="C29"/>
  <c r="B29"/>
  <c r="D29" s="1"/>
  <c r="G29" s="1"/>
  <c r="G28"/>
  <c r="D28"/>
  <c r="D27"/>
  <c r="G27" s="1"/>
  <c r="D26"/>
  <c r="G26" s="1"/>
  <c r="D24"/>
  <c r="G24" s="1"/>
  <c r="D23"/>
  <c r="G23" s="1"/>
  <c r="D22"/>
  <c r="G22" s="1"/>
  <c r="D21"/>
  <c r="G21" s="1"/>
  <c r="F20"/>
  <c r="E20"/>
  <c r="C20"/>
  <c r="B20"/>
  <c r="G19"/>
  <c r="D19"/>
  <c r="D18"/>
  <c r="G18" s="1"/>
  <c r="D17"/>
  <c r="G17" s="1"/>
  <c r="D16"/>
  <c r="G16" s="1"/>
  <c r="D15"/>
  <c r="G15" s="1"/>
  <c r="D14"/>
  <c r="G14" s="1"/>
  <c r="D13"/>
  <c r="G13" s="1"/>
  <c r="D12"/>
  <c r="G12" s="1"/>
  <c r="D11"/>
  <c r="G11" s="1"/>
  <c r="F10"/>
  <c r="E10"/>
  <c r="C10"/>
  <c r="B10"/>
  <c r="A5"/>
  <c r="A4"/>
  <c r="E158" i="71"/>
  <c r="E157"/>
  <c r="H157" s="1"/>
  <c r="E156"/>
  <c r="H156" s="1"/>
  <c r="E155"/>
  <c r="H155" s="1"/>
  <c r="E154"/>
  <c r="H154" s="1"/>
  <c r="E153"/>
  <c r="E152"/>
  <c r="H152" s="1"/>
  <c r="E151"/>
  <c r="H151" s="1"/>
  <c r="G150"/>
  <c r="F150"/>
  <c r="D150"/>
  <c r="C150"/>
  <c r="E149"/>
  <c r="H149" s="1"/>
  <c r="E148"/>
  <c r="H148" s="1"/>
  <c r="E147"/>
  <c r="E146" s="1"/>
  <c r="G146"/>
  <c r="F146"/>
  <c r="D146"/>
  <c r="C146"/>
  <c r="E145"/>
  <c r="H145" s="1"/>
  <c r="E144"/>
  <c r="H144" s="1"/>
  <c r="E143"/>
  <c r="H143" s="1"/>
  <c r="E142"/>
  <c r="H142" s="1"/>
  <c r="E141"/>
  <c r="H141" s="1"/>
  <c r="E140"/>
  <c r="H140" s="1"/>
  <c r="E139"/>
  <c r="H139" s="1"/>
  <c r="E138"/>
  <c r="G137"/>
  <c r="F137"/>
  <c r="D137"/>
  <c r="C137"/>
  <c r="E136"/>
  <c r="H136" s="1"/>
  <c r="E135"/>
  <c r="H135" s="1"/>
  <c r="E134"/>
  <c r="G133"/>
  <c r="F133"/>
  <c r="D133"/>
  <c r="C133"/>
  <c r="E132"/>
  <c r="H132" s="1"/>
  <c r="E131"/>
  <c r="H131" s="1"/>
  <c r="E130"/>
  <c r="H130" s="1"/>
  <c r="E129"/>
  <c r="H129" s="1"/>
  <c r="E128"/>
  <c r="H128" s="1"/>
  <c r="E127"/>
  <c r="H127" s="1"/>
  <c r="E126"/>
  <c r="H126" s="1"/>
  <c r="E125"/>
  <c r="H125" s="1"/>
  <c r="E124"/>
  <c r="H124" s="1"/>
  <c r="H123" s="1"/>
  <c r="G123"/>
  <c r="F123"/>
  <c r="D123"/>
  <c r="C123"/>
  <c r="E122"/>
  <c r="H122" s="1"/>
  <c r="E121"/>
  <c r="H121" s="1"/>
  <c r="E120"/>
  <c r="H120" s="1"/>
  <c r="E119"/>
  <c r="H119" s="1"/>
  <c r="E118"/>
  <c r="H118" s="1"/>
  <c r="E117"/>
  <c r="H117" s="1"/>
  <c r="E116"/>
  <c r="H116" s="1"/>
  <c r="E115"/>
  <c r="H115" s="1"/>
  <c r="E114"/>
  <c r="G113"/>
  <c r="F113"/>
  <c r="D113"/>
  <c r="C113"/>
  <c r="E112"/>
  <c r="H112" s="1"/>
  <c r="E111"/>
  <c r="H111" s="1"/>
  <c r="E110"/>
  <c r="H110" s="1"/>
  <c r="E109"/>
  <c r="H109" s="1"/>
  <c r="E108"/>
  <c r="H108" s="1"/>
  <c r="E107"/>
  <c r="H107" s="1"/>
  <c r="E106"/>
  <c r="H106" s="1"/>
  <c r="E105"/>
  <c r="H105" s="1"/>
  <c r="E104"/>
  <c r="H104" s="1"/>
  <c r="H103" s="1"/>
  <c r="G103"/>
  <c r="F103"/>
  <c r="D103"/>
  <c r="C103"/>
  <c r="E102"/>
  <c r="H102" s="1"/>
  <c r="E101"/>
  <c r="H101" s="1"/>
  <c r="E100"/>
  <c r="H100" s="1"/>
  <c r="E99"/>
  <c r="H99" s="1"/>
  <c r="E98"/>
  <c r="H98" s="1"/>
  <c r="E97"/>
  <c r="H97" s="1"/>
  <c r="E96"/>
  <c r="H96" s="1"/>
  <c r="E95"/>
  <c r="H95" s="1"/>
  <c r="E94"/>
  <c r="G93"/>
  <c r="F93"/>
  <c r="D93"/>
  <c r="C93"/>
  <c r="E92"/>
  <c r="H92" s="1"/>
  <c r="E91"/>
  <c r="H91" s="1"/>
  <c r="E90"/>
  <c r="H90" s="1"/>
  <c r="E89"/>
  <c r="H89" s="1"/>
  <c r="E88"/>
  <c r="H88" s="1"/>
  <c r="E87"/>
  <c r="H87" s="1"/>
  <c r="E86"/>
  <c r="G85"/>
  <c r="F85"/>
  <c r="D85"/>
  <c r="C85"/>
  <c r="E83"/>
  <c r="H83" s="1"/>
  <c r="E82"/>
  <c r="H82" s="1"/>
  <c r="E81"/>
  <c r="H81" s="1"/>
  <c r="E80"/>
  <c r="H80" s="1"/>
  <c r="E79"/>
  <c r="H79" s="1"/>
  <c r="E78"/>
  <c r="H78" s="1"/>
  <c r="E77"/>
  <c r="G76"/>
  <c r="G10" s="1"/>
  <c r="G159" s="1"/>
  <c r="F76"/>
  <c r="F10" s="1"/>
  <c r="F159" s="1"/>
  <c r="D76"/>
  <c r="C76"/>
  <c r="E75"/>
  <c r="H75" s="1"/>
  <c r="E74"/>
  <c r="H74" s="1"/>
  <c r="E73"/>
  <c r="G72"/>
  <c r="F72"/>
  <c r="D72"/>
  <c r="C72"/>
  <c r="E71"/>
  <c r="H71" s="1"/>
  <c r="E70"/>
  <c r="H70" s="1"/>
  <c r="E69"/>
  <c r="H69" s="1"/>
  <c r="E68"/>
  <c r="H68" s="1"/>
  <c r="E67"/>
  <c r="H67" s="1"/>
  <c r="E66"/>
  <c r="H66" s="1"/>
  <c r="E65"/>
  <c r="E64"/>
  <c r="H64" s="1"/>
  <c r="G63"/>
  <c r="F63"/>
  <c r="D63"/>
  <c r="C63"/>
  <c r="E62"/>
  <c r="H62" s="1"/>
  <c r="E61"/>
  <c r="H61" s="1"/>
  <c r="E60"/>
  <c r="H60" s="1"/>
  <c r="G59"/>
  <c r="F59"/>
  <c r="D59"/>
  <c r="C59"/>
  <c r="E58"/>
  <c r="H58" s="1"/>
  <c r="E57"/>
  <c r="H57" s="1"/>
  <c r="E56"/>
  <c r="H56" s="1"/>
  <c r="E55"/>
  <c r="H55" s="1"/>
  <c r="E54"/>
  <c r="H54" s="1"/>
  <c r="E53"/>
  <c r="H53" s="1"/>
  <c r="E52"/>
  <c r="H52" s="1"/>
  <c r="E51"/>
  <c r="H51" s="1"/>
  <c r="E50"/>
  <c r="C49"/>
  <c r="E48"/>
  <c r="H48"/>
  <c r="E47"/>
  <c r="H47"/>
  <c r="E46"/>
  <c r="H46"/>
  <c r="E45"/>
  <c r="H45"/>
  <c r="E44"/>
  <c r="H44"/>
  <c r="E43"/>
  <c r="E42"/>
  <c r="H42" s="1"/>
  <c r="E41"/>
  <c r="H41" s="1"/>
  <c r="E40"/>
  <c r="H40" s="1"/>
  <c r="G39"/>
  <c r="F39"/>
  <c r="D39"/>
  <c r="C39"/>
  <c r="E38"/>
  <c r="H38" s="1"/>
  <c r="E37"/>
  <c r="H37" s="1"/>
  <c r="E36"/>
  <c r="H36" s="1"/>
  <c r="E35"/>
  <c r="H35" s="1"/>
  <c r="E34"/>
  <c r="H34" s="1"/>
  <c r="E33"/>
  <c r="E32"/>
  <c r="H32" s="1"/>
  <c r="E31"/>
  <c r="H31" s="1"/>
  <c r="E30"/>
  <c r="D29"/>
  <c r="C29"/>
  <c r="E28"/>
  <c r="H28" s="1"/>
  <c r="E27"/>
  <c r="H27" s="1"/>
  <c r="E26"/>
  <c r="H26" s="1"/>
  <c r="E25"/>
  <c r="H25" s="1"/>
  <c r="E24"/>
  <c r="H24" s="1"/>
  <c r="E23"/>
  <c r="H23" s="1"/>
  <c r="E22"/>
  <c r="H22" s="1"/>
  <c r="E21"/>
  <c r="H21" s="1"/>
  <c r="E20"/>
  <c r="E19" s="1"/>
  <c r="D19"/>
  <c r="D10" s="1"/>
  <c r="D159" s="1"/>
  <c r="C19"/>
  <c r="E18"/>
  <c r="H18" s="1"/>
  <c r="E17"/>
  <c r="H17" s="1"/>
  <c r="E16"/>
  <c r="H16" s="1"/>
  <c r="E15"/>
  <c r="H15" s="1"/>
  <c r="E14"/>
  <c r="H14" s="1"/>
  <c r="E13"/>
  <c r="H13" s="1"/>
  <c r="E12"/>
  <c r="C11"/>
  <c r="A2"/>
  <c r="E39"/>
  <c r="D84"/>
  <c r="H147"/>
  <c r="H146" s="1"/>
  <c r="E103"/>
  <c r="H43"/>
  <c r="D80" i="70"/>
  <c r="G80" s="1"/>
  <c r="D79"/>
  <c r="G79" s="1"/>
  <c r="D78"/>
  <c r="G78" s="1"/>
  <c r="D77"/>
  <c r="G77" s="1"/>
  <c r="D76"/>
  <c r="G76" s="1"/>
  <c r="D75"/>
  <c r="G75" s="1"/>
  <c r="D74"/>
  <c r="G74" s="1"/>
  <c r="F73"/>
  <c r="F81" s="1"/>
  <c r="E73"/>
  <c r="C73"/>
  <c r="B73"/>
  <c r="D72"/>
  <c r="G72" s="1"/>
  <c r="D71"/>
  <c r="G71" s="1"/>
  <c r="D70"/>
  <c r="G70" s="1"/>
  <c r="F69"/>
  <c r="E69"/>
  <c r="C69"/>
  <c r="B69"/>
  <c r="D69" s="1"/>
  <c r="D68"/>
  <c r="G68" s="1"/>
  <c r="D67"/>
  <c r="G67" s="1"/>
  <c r="D66"/>
  <c r="G66" s="1"/>
  <c r="D65"/>
  <c r="G65" s="1"/>
  <c r="D64"/>
  <c r="G64" s="1"/>
  <c r="D63"/>
  <c r="G63" s="1"/>
  <c r="D62"/>
  <c r="G62" s="1"/>
  <c r="F61"/>
  <c r="E61"/>
  <c r="C61"/>
  <c r="B61"/>
  <c r="D60"/>
  <c r="G60" s="1"/>
  <c r="D59"/>
  <c r="G59" s="1"/>
  <c r="D58"/>
  <c r="G58" s="1"/>
  <c r="F57"/>
  <c r="E57"/>
  <c r="C57"/>
  <c r="B57"/>
  <c r="D56"/>
  <c r="G56" s="1"/>
  <c r="D55"/>
  <c r="G55" s="1"/>
  <c r="D54"/>
  <c r="G54" s="1"/>
  <c r="D53"/>
  <c r="G53" s="1"/>
  <c r="D52"/>
  <c r="G52" s="1"/>
  <c r="D51"/>
  <c r="G51" s="1"/>
  <c r="D50"/>
  <c r="G50" s="1"/>
  <c r="D49"/>
  <c r="G49" s="1"/>
  <c r="D48"/>
  <c r="G48" s="1"/>
  <c r="B47"/>
  <c r="D47" s="1"/>
  <c r="D46"/>
  <c r="G46" s="1"/>
  <c r="D45"/>
  <c r="G45" s="1"/>
  <c r="D44"/>
  <c r="G44" s="1"/>
  <c r="D43"/>
  <c r="G43" s="1"/>
  <c r="D42"/>
  <c r="G42" s="1"/>
  <c r="D41"/>
  <c r="G41" s="1"/>
  <c r="D40"/>
  <c r="G40" s="1"/>
  <c r="D39"/>
  <c r="G39" s="1"/>
  <c r="D38"/>
  <c r="G38" s="1"/>
  <c r="F37"/>
  <c r="E37"/>
  <c r="C37"/>
  <c r="B37"/>
  <c r="D36"/>
  <c r="G36" s="1"/>
  <c r="D35"/>
  <c r="G35" s="1"/>
  <c r="D34"/>
  <c r="G34" s="1"/>
  <c r="D33"/>
  <c r="G33" s="1"/>
  <c r="D32"/>
  <c r="G32" s="1"/>
  <c r="D31"/>
  <c r="G31" s="1"/>
  <c r="D30"/>
  <c r="G30" s="1"/>
  <c r="D29"/>
  <c r="G29" s="1"/>
  <c r="D28"/>
  <c r="G28" s="1"/>
  <c r="C27"/>
  <c r="B27"/>
  <c r="D27" s="1"/>
  <c r="D26"/>
  <c r="G26" s="1"/>
  <c r="D25"/>
  <c r="G25" s="1"/>
  <c r="D24"/>
  <c r="G24" s="1"/>
  <c r="D23"/>
  <c r="G23" s="1"/>
  <c r="D22"/>
  <c r="G22" s="1"/>
  <c r="D21"/>
  <c r="G21" s="1"/>
  <c r="D20"/>
  <c r="G20" s="1"/>
  <c r="D19"/>
  <c r="G19" s="1"/>
  <c r="D18"/>
  <c r="G18" s="1"/>
  <c r="C17"/>
  <c r="B17"/>
  <c r="D16"/>
  <c r="G16" s="1"/>
  <c r="D15"/>
  <c r="G15" s="1"/>
  <c r="D14"/>
  <c r="G14" s="1"/>
  <c r="D13"/>
  <c r="G13" s="1"/>
  <c r="D12"/>
  <c r="G12" s="1"/>
  <c r="D11"/>
  <c r="G11" s="1"/>
  <c r="D10"/>
  <c r="G10" s="1"/>
  <c r="B9"/>
  <c r="D9" s="1"/>
  <c r="A5"/>
  <c r="A4"/>
  <c r="G69"/>
  <c r="I67" i="55"/>
  <c r="I68"/>
  <c r="I13"/>
  <c r="H31" i="67"/>
  <c r="F67" i="55"/>
  <c r="F68"/>
  <c r="F13"/>
  <c r="E31" i="67"/>
  <c r="A4"/>
  <c r="A3"/>
  <c r="G33"/>
  <c r="G36"/>
  <c r="G42"/>
  <c r="G48"/>
  <c r="C33"/>
  <c r="C36"/>
  <c r="C29" s="1"/>
  <c r="C42"/>
  <c r="C48"/>
  <c r="H30"/>
  <c r="H32"/>
  <c r="H34"/>
  <c r="H35"/>
  <c r="H37"/>
  <c r="H38"/>
  <c r="H39"/>
  <c r="H40"/>
  <c r="H43"/>
  <c r="H44"/>
  <c r="H45"/>
  <c r="H46"/>
  <c r="H49"/>
  <c r="H48" s="1"/>
  <c r="F33"/>
  <c r="F29" s="1"/>
  <c r="F36"/>
  <c r="F42"/>
  <c r="F48"/>
  <c r="E30"/>
  <c r="E32"/>
  <c r="E34"/>
  <c r="E33" s="1"/>
  <c r="E35"/>
  <c r="E37"/>
  <c r="E36" s="1"/>
  <c r="E38"/>
  <c r="E39"/>
  <c r="E40"/>
  <c r="E43"/>
  <c r="E44"/>
  <c r="E45"/>
  <c r="E46"/>
  <c r="E49"/>
  <c r="E48" s="1"/>
  <c r="D33"/>
  <c r="D36"/>
  <c r="D42"/>
  <c r="D48"/>
  <c r="G13"/>
  <c r="G16"/>
  <c r="C13"/>
  <c r="C16"/>
  <c r="F13"/>
  <c r="F16"/>
  <c r="D13"/>
  <c r="D16"/>
  <c r="D24" s="1"/>
  <c r="H23"/>
  <c r="E23"/>
  <c r="H22"/>
  <c r="E22"/>
  <c r="H21"/>
  <c r="E21"/>
  <c r="H20"/>
  <c r="E20"/>
  <c r="H19"/>
  <c r="H18"/>
  <c r="E18"/>
  <c r="H17"/>
  <c r="E17"/>
  <c r="H15"/>
  <c r="E15"/>
  <c r="H14"/>
  <c r="E14"/>
  <c r="H12"/>
  <c r="E12"/>
  <c r="H11"/>
  <c r="E11"/>
  <c r="H10"/>
  <c r="E10"/>
  <c r="H9"/>
  <c r="E9"/>
  <c r="A4" i="65"/>
  <c r="A4" i="50"/>
  <c r="A4" i="54"/>
  <c r="C10" i="52"/>
  <c r="C14"/>
  <c r="D31" i="65"/>
  <c r="G31" s="1"/>
  <c r="D30"/>
  <c r="G30" s="1"/>
  <c r="D29"/>
  <c r="G29" s="1"/>
  <c r="F28"/>
  <c r="F21" s="1"/>
  <c r="E28"/>
  <c r="E21" s="1"/>
  <c r="C28"/>
  <c r="B28"/>
  <c r="B21" s="1"/>
  <c r="B16"/>
  <c r="B9"/>
  <c r="D27"/>
  <c r="G27"/>
  <c r="D26"/>
  <c r="G26"/>
  <c r="D25"/>
  <c r="G25"/>
  <c r="D24"/>
  <c r="D22"/>
  <c r="G22" s="1"/>
  <c r="D23"/>
  <c r="D10"/>
  <c r="G10" s="1"/>
  <c r="D11"/>
  <c r="G11" s="1"/>
  <c r="D12"/>
  <c r="G12" s="1"/>
  <c r="D13"/>
  <c r="G13" s="1"/>
  <c r="D14"/>
  <c r="G14" s="1"/>
  <c r="D15"/>
  <c r="G15" s="1"/>
  <c r="D17"/>
  <c r="G17" s="1"/>
  <c r="D18"/>
  <c r="G18" s="1"/>
  <c r="D19"/>
  <c r="G19" s="1"/>
  <c r="C21"/>
  <c r="F16"/>
  <c r="F9" s="1"/>
  <c r="F32" s="1"/>
  <c r="E16"/>
  <c r="E9" s="1"/>
  <c r="C16"/>
  <c r="C9" s="1"/>
  <c r="C32" s="1"/>
  <c r="I39" i="55"/>
  <c r="I38" s="1"/>
  <c r="A4" i="53"/>
  <c r="A4" i="55" s="1"/>
  <c r="A5" i="71" s="1"/>
  <c r="E19" i="54"/>
  <c r="D19"/>
  <c r="C19"/>
  <c r="H31" i="55"/>
  <c r="G31"/>
  <c r="E31"/>
  <c r="D31"/>
  <c r="C57" i="51"/>
  <c r="C31"/>
  <c r="B31"/>
  <c r="C77" i="62"/>
  <c r="B9" i="51"/>
  <c r="D29" i="61"/>
  <c r="G29" s="1"/>
  <c r="D28"/>
  <c r="G28" s="1"/>
  <c r="D27"/>
  <c r="G27" s="1"/>
  <c r="D26"/>
  <c r="G26" s="1"/>
  <c r="D25"/>
  <c r="G25"/>
  <c r="D24"/>
  <c r="G24"/>
  <c r="D23"/>
  <c r="G23"/>
  <c r="D22"/>
  <c r="D18"/>
  <c r="G18" s="1"/>
  <c r="D17"/>
  <c r="G17" s="1"/>
  <c r="D16"/>
  <c r="G16" s="1"/>
  <c r="D15"/>
  <c r="G15" s="1"/>
  <c r="D14"/>
  <c r="G14" s="1"/>
  <c r="D13"/>
  <c r="G13" s="1"/>
  <c r="D12"/>
  <c r="G12" s="1"/>
  <c r="D11"/>
  <c r="G11" s="1"/>
  <c r="I79" i="55"/>
  <c r="I78"/>
  <c r="I73"/>
  <c r="I72" s="1"/>
  <c r="I66"/>
  <c r="I65"/>
  <c r="I64" s="1"/>
  <c r="I63"/>
  <c r="I62"/>
  <c r="I61"/>
  <c r="I60"/>
  <c r="I59" s="1"/>
  <c r="I58"/>
  <c r="I57"/>
  <c r="I56"/>
  <c r="I55"/>
  <c r="I54"/>
  <c r="I53"/>
  <c r="I52"/>
  <c r="I51"/>
  <c r="I42"/>
  <c r="I40"/>
  <c r="I41"/>
  <c r="C32" i="54"/>
  <c r="F32" s="1"/>
  <c r="A2" i="62"/>
  <c r="A2" i="61"/>
  <c r="F69" i="51"/>
  <c r="G25" i="52"/>
  <c r="G26"/>
  <c r="G27"/>
  <c r="G16"/>
  <c r="G17"/>
  <c r="G23"/>
  <c r="G22"/>
  <c r="G21"/>
  <c r="G13"/>
  <c r="G12"/>
  <c r="E81" i="62"/>
  <c r="H81" s="1"/>
  <c r="E80"/>
  <c r="H80" s="1"/>
  <c r="E79"/>
  <c r="H79" s="1"/>
  <c r="E78"/>
  <c r="H78" s="1"/>
  <c r="E75"/>
  <c r="H75" s="1"/>
  <c r="E67"/>
  <c r="H67" s="1"/>
  <c r="H68"/>
  <c r="E69"/>
  <c r="H69"/>
  <c r="E70"/>
  <c r="H70"/>
  <c r="E71"/>
  <c r="H71"/>
  <c r="E72"/>
  <c r="H72"/>
  <c r="E73"/>
  <c r="H73"/>
  <c r="E74"/>
  <c r="H74"/>
  <c r="E65"/>
  <c r="H65"/>
  <c r="E64"/>
  <c r="H64"/>
  <c r="E63"/>
  <c r="E62"/>
  <c r="H62" s="1"/>
  <c r="E61"/>
  <c r="H61" s="1"/>
  <c r="E60"/>
  <c r="H60" s="1"/>
  <c r="E59"/>
  <c r="E56"/>
  <c r="H56" s="1"/>
  <c r="E55"/>
  <c r="H55" s="1"/>
  <c r="E54"/>
  <c r="H54" s="1"/>
  <c r="E53"/>
  <c r="E52"/>
  <c r="H52" s="1"/>
  <c r="E51"/>
  <c r="E50"/>
  <c r="H50" s="1"/>
  <c r="E49"/>
  <c r="E45"/>
  <c r="H45" s="1"/>
  <c r="E44"/>
  <c r="H44" s="1"/>
  <c r="E43"/>
  <c r="H43" s="1"/>
  <c r="E42"/>
  <c r="E39"/>
  <c r="H39" s="1"/>
  <c r="E38"/>
  <c r="H38" s="1"/>
  <c r="E37"/>
  <c r="H37" s="1"/>
  <c r="E36"/>
  <c r="E35"/>
  <c r="H35" s="1"/>
  <c r="E34"/>
  <c r="H34" s="1"/>
  <c r="E33"/>
  <c r="H33" s="1"/>
  <c r="E32"/>
  <c r="E31"/>
  <c r="H31" s="1"/>
  <c r="E28"/>
  <c r="H28" s="1"/>
  <c r="E27"/>
  <c r="H27" s="1"/>
  <c r="E25"/>
  <c r="H25"/>
  <c r="E24"/>
  <c r="H24"/>
  <c r="E22"/>
  <c r="E23"/>
  <c r="E19"/>
  <c r="H19" s="1"/>
  <c r="E18"/>
  <c r="H18" s="1"/>
  <c r="E17"/>
  <c r="H17" s="1"/>
  <c r="E16"/>
  <c r="H16" s="1"/>
  <c r="E15"/>
  <c r="H15" s="1"/>
  <c r="E14"/>
  <c r="H14" s="1"/>
  <c r="E12"/>
  <c r="H12" s="1"/>
  <c r="E13"/>
  <c r="H13" s="1"/>
  <c r="F12" i="55"/>
  <c r="D18"/>
  <c r="G42" i="51"/>
  <c r="F42"/>
  <c r="F20" i="52"/>
  <c r="F27" i="51"/>
  <c r="C25"/>
  <c r="C17"/>
  <c r="E45" i="54"/>
  <c r="F47" s="1"/>
  <c r="D45"/>
  <c r="F46" s="1"/>
  <c r="C45"/>
  <c r="F45" s="1"/>
  <c r="E42"/>
  <c r="F44" s="1"/>
  <c r="D42"/>
  <c r="F43" s="1"/>
  <c r="C42"/>
  <c r="F42" s="1"/>
  <c r="E32"/>
  <c r="F34" s="1"/>
  <c r="D32"/>
  <c r="F33" s="1"/>
  <c r="E10"/>
  <c r="E9" i="20"/>
  <c r="E15" i="54"/>
  <c r="E23" s="1"/>
  <c r="E25" s="1"/>
  <c r="E27" s="1"/>
  <c r="E12" i="20"/>
  <c r="D15" i="54"/>
  <c r="D12" i="20"/>
  <c r="C15" i="54"/>
  <c r="C12" i="20"/>
  <c r="F15" i="54" s="1"/>
  <c r="D10"/>
  <c r="D9" i="20"/>
  <c r="D15" s="1"/>
  <c r="D19" s="1"/>
  <c r="D21" s="1"/>
  <c r="C10" i="54"/>
  <c r="C9" i="20"/>
  <c r="H22" i="62"/>
  <c r="H23"/>
  <c r="H32"/>
  <c r="H36"/>
  <c r="H42"/>
  <c r="H49"/>
  <c r="H53"/>
  <c r="H59"/>
  <c r="H63"/>
  <c r="C11"/>
  <c r="C21"/>
  <c r="C30"/>
  <c r="C41"/>
  <c r="C48"/>
  <c r="C58"/>
  <c r="C66"/>
  <c r="G11"/>
  <c r="G21"/>
  <c r="G30"/>
  <c r="G41"/>
  <c r="G48"/>
  <c r="G58"/>
  <c r="G66"/>
  <c r="G77"/>
  <c r="F11"/>
  <c r="F21"/>
  <c r="F30"/>
  <c r="F41"/>
  <c r="F48"/>
  <c r="F58"/>
  <c r="F66"/>
  <c r="F77"/>
  <c r="D11"/>
  <c r="D21"/>
  <c r="D30"/>
  <c r="D41"/>
  <c r="D48"/>
  <c r="D58"/>
  <c r="D66"/>
  <c r="D77"/>
  <c r="C21" i="61"/>
  <c r="C31" s="1"/>
  <c r="F21"/>
  <c r="D10" i="52"/>
  <c r="D14"/>
  <c r="E10"/>
  <c r="E14"/>
  <c r="F10"/>
  <c r="F14"/>
  <c r="F38" i="51"/>
  <c r="F31"/>
  <c r="F23"/>
  <c r="F19"/>
  <c r="F9"/>
  <c r="F55"/>
  <c r="F59"/>
  <c r="F63"/>
  <c r="F46" i="2"/>
  <c r="F40"/>
  <c r="F36"/>
  <c r="F18"/>
  <c r="G38" i="51"/>
  <c r="G31"/>
  <c r="G27"/>
  <c r="G23"/>
  <c r="G19"/>
  <c r="G55"/>
  <c r="G59"/>
  <c r="G63"/>
  <c r="G69"/>
  <c r="G46" i="2"/>
  <c r="G40"/>
  <c r="G36"/>
  <c r="G31"/>
  <c r="G18"/>
  <c r="B41" i="51"/>
  <c r="B38"/>
  <c r="B25"/>
  <c r="B17"/>
  <c r="C19" i="6"/>
  <c r="D19"/>
  <c r="E19"/>
  <c r="C41" i="51"/>
  <c r="C38"/>
  <c r="C9"/>
  <c r="C31" i="2"/>
  <c r="C18"/>
  <c r="E21" i="61"/>
  <c r="B21"/>
  <c r="B31" s="1"/>
  <c r="I14" i="52"/>
  <c r="K18" i="53"/>
  <c r="K17"/>
  <c r="K16"/>
  <c r="K15"/>
  <c r="K12"/>
  <c r="K11"/>
  <c r="K10"/>
  <c r="K9"/>
  <c r="F11" i="55"/>
  <c r="H40"/>
  <c r="G40"/>
  <c r="E40"/>
  <c r="D40"/>
  <c r="E18"/>
  <c r="H18"/>
  <c r="G18"/>
  <c r="J14" i="53"/>
  <c r="I14"/>
  <c r="H14"/>
  <c r="G14"/>
  <c r="F14"/>
  <c r="F8"/>
  <c r="E14"/>
  <c r="D14"/>
  <c r="C14"/>
  <c r="B14"/>
  <c r="J8"/>
  <c r="J20" s="1"/>
  <c r="I8"/>
  <c r="H8"/>
  <c r="H20" s="1"/>
  <c r="G8"/>
  <c r="E8"/>
  <c r="E20" s="1"/>
  <c r="D8"/>
  <c r="C8"/>
  <c r="B8"/>
  <c r="B20" s="1"/>
  <c r="A3" i="54"/>
  <c r="A3" i="55"/>
  <c r="A3" i="53"/>
  <c r="A3" i="52"/>
  <c r="A3" i="51"/>
  <c r="E78" i="54"/>
  <c r="E76"/>
  <c r="E82"/>
  <c r="E84"/>
  <c r="C79"/>
  <c r="C80"/>
  <c r="C78" s="1"/>
  <c r="C76"/>
  <c r="C82"/>
  <c r="D78"/>
  <c r="D84"/>
  <c r="D82"/>
  <c r="D76"/>
  <c r="D86" s="1"/>
  <c r="D88" s="1"/>
  <c r="E66"/>
  <c r="E64"/>
  <c r="E62"/>
  <c r="E61"/>
  <c r="E58"/>
  <c r="D66"/>
  <c r="D64"/>
  <c r="D62"/>
  <c r="D61"/>
  <c r="D58"/>
  <c r="C61"/>
  <c r="C62"/>
  <c r="C58"/>
  <c r="C64"/>
  <c r="I37" i="55"/>
  <c r="I36"/>
  <c r="I35"/>
  <c r="I34"/>
  <c r="I33"/>
  <c r="I32"/>
  <c r="I30"/>
  <c r="I29"/>
  <c r="I28"/>
  <c r="I27"/>
  <c r="I26"/>
  <c r="I25"/>
  <c r="I24"/>
  <c r="I23"/>
  <c r="I22"/>
  <c r="I21"/>
  <c r="I20"/>
  <c r="I17"/>
  <c r="I16"/>
  <c r="I15"/>
  <c r="I14"/>
  <c r="I12"/>
  <c r="I11"/>
  <c r="F65"/>
  <c r="F64" s="1"/>
  <c r="F51"/>
  <c r="F52"/>
  <c r="F53"/>
  <c r="F54"/>
  <c r="F55"/>
  <c r="F56"/>
  <c r="F57"/>
  <c r="F58"/>
  <c r="F60"/>
  <c r="F59" s="1"/>
  <c r="F42"/>
  <c r="F40" s="1"/>
  <c r="F41"/>
  <c r="F39"/>
  <c r="F38" s="1"/>
  <c r="F33"/>
  <c r="F34"/>
  <c r="F35"/>
  <c r="F36"/>
  <c r="F37"/>
  <c r="F14"/>
  <c r="F15"/>
  <c r="F16"/>
  <c r="F17"/>
  <c r="F20"/>
  <c r="F21"/>
  <c r="F22"/>
  <c r="F23"/>
  <c r="F24"/>
  <c r="F25"/>
  <c r="F26"/>
  <c r="F27"/>
  <c r="F28"/>
  <c r="F29"/>
  <c r="F30"/>
  <c r="F72"/>
  <c r="D80"/>
  <c r="E80"/>
  <c r="F79"/>
  <c r="F78"/>
  <c r="H80"/>
  <c r="H72"/>
  <c r="H50"/>
  <c r="H59"/>
  <c r="H64"/>
  <c r="H38"/>
  <c r="G80"/>
  <c r="G72"/>
  <c r="G64"/>
  <c r="G59"/>
  <c r="G50"/>
  <c r="G38"/>
  <c r="E72"/>
  <c r="E64"/>
  <c r="E59"/>
  <c r="E50"/>
  <c r="E38"/>
  <c r="D72"/>
  <c r="D38"/>
  <c r="D50"/>
  <c r="D59"/>
  <c r="D70" s="1"/>
  <c r="D64"/>
  <c r="C24" i="52"/>
  <c r="D24"/>
  <c r="E24"/>
  <c r="F24"/>
  <c r="C20"/>
  <c r="D20"/>
  <c r="G20"/>
  <c r="E20"/>
  <c r="I24"/>
  <c r="H24"/>
  <c r="I20"/>
  <c r="H20"/>
  <c r="I10"/>
  <c r="I9" s="1"/>
  <c r="I19" s="1"/>
  <c r="H10"/>
  <c r="H14"/>
  <c r="G9" i="38"/>
  <c r="G10"/>
  <c r="G11"/>
  <c r="G12"/>
  <c r="G13"/>
  <c r="D14"/>
  <c r="G14" s="1"/>
  <c r="G15"/>
  <c r="D16"/>
  <c r="G16" s="1"/>
  <c r="D17"/>
  <c r="G17" s="1"/>
  <c r="D18"/>
  <c r="D26"/>
  <c r="D27"/>
  <c r="D28"/>
  <c r="D29"/>
  <c r="D30"/>
  <c r="D31"/>
  <c r="D19"/>
  <c r="D20"/>
  <c r="D21"/>
  <c r="D22"/>
  <c r="D23"/>
  <c r="D24"/>
  <c r="D25"/>
  <c r="A4" i="27"/>
  <c r="A4" i="20"/>
  <c r="A4" i="32"/>
  <c r="A4" i="42"/>
  <c r="B4" i="19"/>
  <c r="A4" i="16"/>
  <c r="A5" i="45"/>
  <c r="A5" i="44"/>
  <c r="A5" i="38"/>
  <c r="A5" i="37"/>
  <c r="A4" i="6"/>
  <c r="A4" i="24"/>
  <c r="A4" i="21"/>
  <c r="A4" i="13"/>
  <c r="A4" i="26"/>
  <c r="A4" i="23"/>
  <c r="A3" i="27"/>
  <c r="B3" i="20"/>
  <c r="A4" i="45"/>
  <c r="A3" i="32"/>
  <c r="A3" i="42"/>
  <c r="B3" i="19"/>
  <c r="A3" i="16"/>
  <c r="A3" i="24"/>
  <c r="A4" i="44"/>
  <c r="A4" i="38"/>
  <c r="A4" i="37"/>
  <c r="A3" i="21"/>
  <c r="A3" i="13"/>
  <c r="A3" i="26"/>
  <c r="A3" i="6"/>
  <c r="A3" i="23"/>
  <c r="A3" i="1"/>
  <c r="G19" i="38"/>
  <c r="G20"/>
  <c r="G21"/>
  <c r="G22"/>
  <c r="G23"/>
  <c r="G24"/>
  <c r="G25"/>
  <c r="G26"/>
  <c r="G27"/>
  <c r="G28"/>
  <c r="G29"/>
  <c r="G30"/>
  <c r="G31"/>
  <c r="G18"/>
  <c r="D39" i="42"/>
  <c r="G39"/>
  <c r="D38"/>
  <c r="G38"/>
  <c r="D37"/>
  <c r="G37"/>
  <c r="D10" i="6"/>
  <c r="F23" i="45"/>
  <c r="E23"/>
  <c r="C23"/>
  <c r="B23"/>
  <c r="D23" s="1"/>
  <c r="D61" i="1"/>
  <c r="C61"/>
  <c r="C54"/>
  <c r="C48"/>
  <c r="F20" i="20" s="1"/>
  <c r="C34" i="1"/>
  <c r="C44"/>
  <c r="C9" i="24"/>
  <c r="C29"/>
  <c r="D54" i="1"/>
  <c r="D48"/>
  <c r="D34"/>
  <c r="D44"/>
  <c r="D20"/>
  <c r="D17"/>
  <c r="D8"/>
  <c r="C20"/>
  <c r="C17"/>
  <c r="C8"/>
  <c r="D13" i="42"/>
  <c r="G13" s="1"/>
  <c r="D12"/>
  <c r="G12" s="1"/>
  <c r="D11"/>
  <c r="G11" s="1"/>
  <c r="D22"/>
  <c r="G22" s="1"/>
  <c r="G21"/>
  <c r="G14" s="1"/>
  <c r="G40" s="1"/>
  <c r="D20"/>
  <c r="G20" s="1"/>
  <c r="D19"/>
  <c r="G19" s="1"/>
  <c r="D18"/>
  <c r="G18" s="1"/>
  <c r="D17"/>
  <c r="G17" s="1"/>
  <c r="D16"/>
  <c r="G16" s="1"/>
  <c r="D15"/>
  <c r="G15" s="1"/>
  <c r="D26"/>
  <c r="G26" s="1"/>
  <c r="D25"/>
  <c r="G25" s="1"/>
  <c r="D24"/>
  <c r="G24" s="1"/>
  <c r="D29"/>
  <c r="G29" s="1"/>
  <c r="D28"/>
  <c r="G28" s="1"/>
  <c r="D36"/>
  <c r="D35" s="1"/>
  <c r="D33"/>
  <c r="G33" s="1"/>
  <c r="D32"/>
  <c r="G32" s="1"/>
  <c r="D31"/>
  <c r="G31"/>
  <c r="D34"/>
  <c r="G34"/>
  <c r="F35"/>
  <c r="E35"/>
  <c r="C35"/>
  <c r="B35"/>
  <c r="F30"/>
  <c r="E30"/>
  <c r="C30"/>
  <c r="B30"/>
  <c r="F27"/>
  <c r="E27"/>
  <c r="C27"/>
  <c r="B27"/>
  <c r="F23"/>
  <c r="E23"/>
  <c r="C23"/>
  <c r="B23"/>
  <c r="F14"/>
  <c r="E14"/>
  <c r="C14"/>
  <c r="B14"/>
  <c r="F10"/>
  <c r="E10"/>
  <c r="C10"/>
  <c r="B10"/>
  <c r="D30" i="24"/>
  <c r="E65" i="23"/>
  <c r="D56"/>
  <c r="D51"/>
  <c r="C56"/>
  <c r="C51"/>
  <c r="E27" i="20"/>
  <c r="D27"/>
  <c r="C27"/>
  <c r="D32" i="19"/>
  <c r="C32"/>
  <c r="C20"/>
  <c r="E30" i="16"/>
  <c r="E29"/>
  <c r="E28"/>
  <c r="E27"/>
  <c r="E26"/>
  <c r="E25"/>
  <c r="E24"/>
  <c r="E23"/>
  <c r="E22"/>
  <c r="E21"/>
  <c r="E10"/>
  <c r="E11"/>
  <c r="E12"/>
  <c r="E13"/>
  <c r="E14"/>
  <c r="E15"/>
  <c r="E16"/>
  <c r="E17"/>
  <c r="E18"/>
  <c r="E9"/>
  <c r="D31"/>
  <c r="D19"/>
  <c r="D32" s="1"/>
  <c r="C31"/>
  <c r="C19"/>
  <c r="G11" i="45"/>
  <c r="G13"/>
  <c r="G15"/>
  <c r="G17"/>
  <c r="G19"/>
  <c r="G21"/>
  <c r="D11"/>
  <c r="D12"/>
  <c r="G12" s="1"/>
  <c r="D13"/>
  <c r="D15"/>
  <c r="D16"/>
  <c r="G16" s="1"/>
  <c r="D17"/>
  <c r="D18"/>
  <c r="G18" s="1"/>
  <c r="D19"/>
  <c r="D20"/>
  <c r="G20" s="1"/>
  <c r="D21"/>
  <c r="D22"/>
  <c r="G22" s="1"/>
  <c r="D10"/>
  <c r="G10" s="1"/>
  <c r="F15" i="44"/>
  <c r="E15"/>
  <c r="C15"/>
  <c r="B15"/>
  <c r="D15" s="1"/>
  <c r="D11"/>
  <c r="G11"/>
  <c r="D12"/>
  <c r="G12"/>
  <c r="D13"/>
  <c r="G13"/>
  <c r="F27" i="6"/>
  <c r="G27" s="1"/>
  <c r="F28"/>
  <c r="G28" s="1"/>
  <c r="F26"/>
  <c r="G26" s="1"/>
  <c r="F25"/>
  <c r="G25" s="1"/>
  <c r="F24"/>
  <c r="G24" s="1"/>
  <c r="F23"/>
  <c r="G23" s="1"/>
  <c r="F22"/>
  <c r="G22" s="1"/>
  <c r="F21"/>
  <c r="G21" s="1"/>
  <c r="F20"/>
  <c r="G20" s="1"/>
  <c r="F12"/>
  <c r="G12" s="1"/>
  <c r="F13"/>
  <c r="G13" s="1"/>
  <c r="F14"/>
  <c r="G14" s="1"/>
  <c r="F15"/>
  <c r="G15" s="1"/>
  <c r="F16"/>
  <c r="G16" s="1"/>
  <c r="F17"/>
  <c r="G17" s="1"/>
  <c r="F11"/>
  <c r="G11" s="1"/>
  <c r="B15" i="37"/>
  <c r="D15" s="1"/>
  <c r="G13"/>
  <c r="G12"/>
  <c r="D11"/>
  <c r="G11" s="1"/>
  <c r="D10"/>
  <c r="G10" s="1"/>
  <c r="D9"/>
  <c r="G9" s="1"/>
  <c r="D9" i="21"/>
  <c r="D17"/>
  <c r="E10" i="6"/>
  <c r="E8" s="1"/>
  <c r="C10"/>
  <c r="D40" i="23"/>
  <c r="D44"/>
  <c r="D48" s="1"/>
  <c r="D8"/>
  <c r="D20"/>
  <c r="C40"/>
  <c r="C44"/>
  <c r="C8"/>
  <c r="F50" i="55"/>
  <c r="F70" s="1"/>
  <c r="G20" i="53"/>
  <c r="I50" i="55"/>
  <c r="H51" i="62"/>
  <c r="E58"/>
  <c r="I20" i="53"/>
  <c r="G24" i="65"/>
  <c r="G72" i="51"/>
  <c r="K14" i="53"/>
  <c r="G24" i="52"/>
  <c r="E66" i="62"/>
  <c r="D49" i="54"/>
  <c r="D29" i="67"/>
  <c r="G50" i="2"/>
  <c r="C33"/>
  <c r="F47" i="62"/>
  <c r="C24" i="67"/>
  <c r="G29"/>
  <c r="G51" s="1"/>
  <c r="E49" i="54"/>
  <c r="G22" i="61"/>
  <c r="D21"/>
  <c r="C15" i="20"/>
  <c r="C19" s="1"/>
  <c r="C21" s="1"/>
  <c r="E30" i="62"/>
  <c r="E31" i="16"/>
  <c r="F20" i="53"/>
  <c r="F11" i="54"/>
  <c r="D20" i="53"/>
  <c r="H33" i="67"/>
  <c r="G70" i="55"/>
  <c r="H44"/>
  <c r="D44"/>
  <c r="H36" i="67"/>
  <c r="D16" i="65"/>
  <c r="H13" i="67"/>
  <c r="G23" i="65"/>
  <c r="E16" i="67"/>
  <c r="H30" i="71" l="1"/>
  <c r="E29"/>
  <c r="G15" i="44"/>
  <c r="D17" i="70"/>
  <c r="E11" i="71"/>
  <c r="E49"/>
  <c r="G15" i="37"/>
  <c r="G23" i="45"/>
  <c r="G10" i="61"/>
  <c r="C81" i="70"/>
  <c r="D20" i="72"/>
  <c r="G20" s="1"/>
  <c r="D47" i="62"/>
  <c r="C10"/>
  <c r="E123" i="71"/>
  <c r="E59"/>
  <c r="H94"/>
  <c r="H93" s="1"/>
  <c r="E93"/>
  <c r="H114"/>
  <c r="H113" s="1"/>
  <c r="E113"/>
  <c r="H134"/>
  <c r="H133" s="1"/>
  <c r="E133"/>
  <c r="H29" i="67"/>
  <c r="E24"/>
  <c r="H73" i="71"/>
  <c r="E72"/>
  <c r="H138"/>
  <c r="E137"/>
  <c r="C45" i="72"/>
  <c r="G33" i="2"/>
  <c r="F46" i="51"/>
  <c r="F57" s="1"/>
  <c r="F9" i="52"/>
  <c r="F19" s="1"/>
  <c r="D9"/>
  <c r="D19" s="1"/>
  <c r="E32" i="65"/>
  <c r="F24" i="67"/>
  <c r="D6" i="21" s="1"/>
  <c r="D23" s="1"/>
  <c r="H59" i="71"/>
  <c r="C84"/>
  <c r="F84"/>
  <c r="D10" i="72"/>
  <c r="G10" s="1"/>
  <c r="D40"/>
  <c r="G40" s="1"/>
  <c r="F33" i="2"/>
  <c r="C49" i="54"/>
  <c r="E36"/>
  <c r="F17"/>
  <c r="D51" i="67"/>
  <c r="E9" i="52"/>
  <c r="E19" s="1"/>
  <c r="F10" i="6"/>
  <c r="G10" s="1"/>
  <c r="D10" i="61"/>
  <c r="D31" s="1"/>
  <c r="H12" i="71"/>
  <c r="H11" s="1"/>
  <c r="H50"/>
  <c r="B81" i="70"/>
  <c r="B45" i="72"/>
  <c r="D45" s="1"/>
  <c r="E21" i="62"/>
  <c r="F40" i="42"/>
  <c r="C27" i="1"/>
  <c r="C64"/>
  <c r="F80" i="55"/>
  <c r="G24" i="67"/>
  <c r="G84" i="71"/>
  <c r="E45" i="72"/>
  <c r="G45" s="1"/>
  <c r="F39" i="75"/>
  <c r="B7" i="74"/>
  <c r="E40" i="42"/>
  <c r="H70" i="55"/>
  <c r="C86" i="54"/>
  <c r="C88" s="1"/>
  <c r="C20" i="53"/>
  <c r="F19" i="6"/>
  <c r="H19" s="1"/>
  <c r="B46" i="51"/>
  <c r="G52" i="2"/>
  <c r="H53" s="1"/>
  <c r="I80" i="55"/>
  <c r="E44"/>
  <c r="B32" i="65"/>
  <c r="F45" i="72"/>
  <c r="C7" i="74"/>
  <c r="E60" i="54"/>
  <c r="E68" s="1"/>
  <c r="E70" s="1"/>
  <c r="F16"/>
  <c r="E15" i="20"/>
  <c r="E19" s="1"/>
  <c r="E21" s="1"/>
  <c r="D40" i="80"/>
  <c r="C33" i="19"/>
  <c r="H42" i="67"/>
  <c r="H51" s="1"/>
  <c r="F29" i="80"/>
  <c r="F50" i="2"/>
  <c r="D27" i="1"/>
  <c r="C10" i="71"/>
  <c r="C159" s="1"/>
  <c r="G10" i="62"/>
  <c r="G9" i="70"/>
  <c r="C40" i="42"/>
  <c r="D37" i="23"/>
  <c r="H35" i="61"/>
  <c r="H33"/>
  <c r="H32"/>
  <c r="H11" i="62"/>
  <c r="H75" i="55"/>
  <c r="J84" s="1"/>
  <c r="D64" i="1"/>
  <c r="K20" i="53"/>
  <c r="B59" i="51"/>
  <c r="G47" i="62"/>
  <c r="H30"/>
  <c r="I70" i="55"/>
  <c r="E13" i="67"/>
  <c r="E29"/>
  <c r="D9" i="65"/>
  <c r="E77" i="62"/>
  <c r="G21" i="61"/>
  <c r="E11" i="62"/>
  <c r="D28" i="65"/>
  <c r="D21" s="1"/>
  <c r="D10" i="42"/>
  <c r="D30"/>
  <c r="D14"/>
  <c r="E41" i="62"/>
  <c r="K8" i="53"/>
  <c r="C32" i="16"/>
  <c r="E19"/>
  <c r="C61" i="23"/>
  <c r="D61"/>
  <c r="B40" i="42"/>
  <c r="G23"/>
  <c r="G10"/>
  <c r="H9" i="52"/>
  <c r="H19" s="1"/>
  <c r="E70" i="55"/>
  <c r="F18"/>
  <c r="F31"/>
  <c r="I18"/>
  <c r="I31"/>
  <c r="E86" i="54"/>
  <c r="E88" s="1"/>
  <c r="G44" i="55"/>
  <c r="G75" s="1"/>
  <c r="J83" s="1"/>
  <c r="C46" i="51"/>
  <c r="C59" s="1"/>
  <c r="H59" s="1"/>
  <c r="D10" i="62"/>
  <c r="D83" s="1"/>
  <c r="I84" s="1"/>
  <c r="F10"/>
  <c r="F83" s="1"/>
  <c r="C47"/>
  <c r="H21"/>
  <c r="D23" i="54"/>
  <c r="D25" s="1"/>
  <c r="D27" s="1"/>
  <c r="D36" s="1"/>
  <c r="E48" i="62"/>
  <c r="E47" s="1"/>
  <c r="H66"/>
  <c r="G10" i="52"/>
  <c r="J11" s="1"/>
  <c r="G14"/>
  <c r="J15" s="1"/>
  <c r="G28" i="65"/>
  <c r="G21" s="1"/>
  <c r="C9" i="52"/>
  <c r="C19" s="1"/>
  <c r="H16" i="67"/>
  <c r="E42"/>
  <c r="E51" s="1"/>
  <c r="H33" i="71"/>
  <c r="H49"/>
  <c r="H65"/>
  <c r="E63"/>
  <c r="H77"/>
  <c r="H76" s="1"/>
  <c r="E76"/>
  <c r="H86"/>
  <c r="E85"/>
  <c r="H137"/>
  <c r="E150"/>
  <c r="H153"/>
  <c r="H150" s="1"/>
  <c r="B28" i="74"/>
  <c r="B47"/>
  <c r="G17" i="70"/>
  <c r="G27"/>
  <c r="D37"/>
  <c r="G37" s="1"/>
  <c r="G47"/>
  <c r="D57"/>
  <c r="G57" s="1"/>
  <c r="D61"/>
  <c r="G61" s="1"/>
  <c r="E81"/>
  <c r="D73"/>
  <c r="G73" s="1"/>
  <c r="C28" i="74"/>
  <c r="C47"/>
  <c r="G46" i="51"/>
  <c r="G57" s="1"/>
  <c r="G73" s="1"/>
  <c r="F72"/>
  <c r="G30" i="42"/>
  <c r="H73" i="51"/>
  <c r="G27" i="42"/>
  <c r="H41" i="62"/>
  <c r="H48"/>
  <c r="H77"/>
  <c r="H63" i="71"/>
  <c r="H72"/>
  <c r="H58" i="62"/>
  <c r="G16" i="65"/>
  <c r="G9" s="1"/>
  <c r="H39" i="71"/>
  <c r="H85"/>
  <c r="H84" s="1"/>
  <c r="D23" i="42"/>
  <c r="D27"/>
  <c r="C60" i="54"/>
  <c r="C68" s="1"/>
  <c r="C70" s="1"/>
  <c r="D60"/>
  <c r="D68" s="1"/>
  <c r="D70" s="1"/>
  <c r="F12"/>
  <c r="H20" i="71"/>
  <c r="H19" s="1"/>
  <c r="D33" i="19"/>
  <c r="E32" i="16"/>
  <c r="C51" i="67"/>
  <c r="H52" s="1"/>
  <c r="G36" i="42"/>
  <c r="G35" s="1"/>
  <c r="C48" i="23"/>
  <c r="F10" i="54"/>
  <c r="I44" i="55"/>
  <c r="I75" s="1"/>
  <c r="F51" i="67"/>
  <c r="E6" i="21" s="1"/>
  <c r="C23" i="54"/>
  <c r="C25" s="1"/>
  <c r="C27" s="1"/>
  <c r="C36" s="1"/>
  <c r="I47" i="55"/>
  <c r="D75"/>
  <c r="J86" s="1"/>
  <c r="H24" i="67"/>
  <c r="J10" i="52"/>
  <c r="C37" i="23"/>
  <c r="E39" i="75"/>
  <c r="J21" i="52" s="1"/>
  <c r="J14"/>
  <c r="D8" i="6"/>
  <c r="C8"/>
  <c r="F11" i="80"/>
  <c r="C22"/>
  <c r="C40" s="1"/>
  <c r="B22"/>
  <c r="B40" s="1"/>
  <c r="B33" i="2"/>
  <c r="E10" i="71" l="1"/>
  <c r="E159" s="1"/>
  <c r="H29"/>
  <c r="H32" i="38"/>
  <c r="D81" i="70"/>
  <c r="G81" s="1"/>
  <c r="C83" i="62"/>
  <c r="I83" s="1"/>
  <c r="H46" i="72"/>
  <c r="F44" i="55"/>
  <c r="F75" s="1"/>
  <c r="H16" i="44"/>
  <c r="G31" i="61"/>
  <c r="H36" s="1"/>
  <c r="E75" i="55"/>
  <c r="G9" i="52"/>
  <c r="G19" s="1"/>
  <c r="J20" s="1"/>
  <c r="F52" i="2"/>
  <c r="H52" s="1"/>
  <c r="H10" i="71"/>
  <c r="H159" s="1"/>
  <c r="H25" i="67"/>
  <c r="H26" i="45"/>
  <c r="H44" i="42"/>
  <c r="G83" i="62"/>
  <c r="I87"/>
  <c r="H26" i="37"/>
  <c r="H33" i="38"/>
  <c r="I156" i="71"/>
  <c r="H24" i="45"/>
  <c r="H18" i="44"/>
  <c r="I88" i="62"/>
  <c r="C63" i="23"/>
  <c r="G32" i="65"/>
  <c r="J88" i="55"/>
  <c r="F73" i="51"/>
  <c r="C66" i="23"/>
  <c r="E66" s="1"/>
  <c r="C66" i="1"/>
  <c r="E66" s="1"/>
  <c r="D63" i="23"/>
  <c r="D66" s="1"/>
  <c r="D66" i="1"/>
  <c r="I159" i="71"/>
  <c r="H34" i="61"/>
  <c r="I160" i="71"/>
  <c r="H10" i="62"/>
  <c r="H19" i="44"/>
  <c r="H35" i="38"/>
  <c r="F12" i="20"/>
  <c r="E84" i="71"/>
  <c r="H29" i="37"/>
  <c r="H43" i="42"/>
  <c r="D40"/>
  <c r="H48" i="72"/>
  <c r="H23" i="45"/>
  <c r="C6" i="24"/>
  <c r="H47" i="72"/>
  <c r="H36" i="38"/>
  <c r="E10" i="62"/>
  <c r="E83" s="1"/>
  <c r="I86" s="1"/>
  <c r="D32" i="65"/>
  <c r="H27" i="45"/>
  <c r="F9" i="20"/>
  <c r="I155" i="71"/>
  <c r="H47" i="62"/>
  <c r="H15" i="44"/>
  <c r="H45" i="72"/>
  <c r="H15" i="37"/>
  <c r="H40" i="42"/>
  <c r="G39" i="75"/>
  <c r="G19" i="6"/>
  <c r="G8" s="1"/>
  <c r="H10"/>
  <c r="F8"/>
  <c r="H8" s="1"/>
  <c r="F40" i="80"/>
  <c r="G40" s="1"/>
  <c r="F22"/>
  <c r="G22" s="1"/>
  <c r="H60" i="51"/>
  <c r="I157" i="71" l="1"/>
  <c r="J81" i="55"/>
  <c r="J87"/>
  <c r="H74" i="51"/>
  <c r="H42" i="42"/>
  <c r="H83" i="62"/>
  <c r="I89" s="1"/>
  <c r="D6" i="24"/>
  <c r="C38"/>
  <c r="D38" s="1"/>
  <c r="H25" i="45"/>
  <c r="H34" i="38"/>
  <c r="H17" i="44"/>
  <c r="H27" i="37"/>
  <c r="H49" i="72" l="1"/>
  <c r="H28" i="45"/>
  <c r="H20" i="44"/>
  <c r="H37" i="38"/>
  <c r="H22" i="44"/>
  <c r="H30" i="37"/>
  <c r="H45" i="42"/>
  <c r="I158" i="71"/>
</calcChain>
</file>

<file path=xl/sharedStrings.xml><?xml version="1.0" encoding="utf-8"?>
<sst xmlns="http://schemas.openxmlformats.org/spreadsheetml/2006/main" count="2147" uniqueCount="1430">
  <si>
    <t>Formatos</t>
  </si>
  <si>
    <t>Estado de Actividades</t>
  </si>
  <si>
    <t xml:space="preserve">Estado de Variación en la Hacienda Pública </t>
  </si>
  <si>
    <t>Estado de Cambios en la Situación Financiera</t>
  </si>
  <si>
    <t>Estado de Flujos de Efectivo</t>
  </si>
  <si>
    <t>Estado Analítico del Activo</t>
  </si>
  <si>
    <t>Estado Analítico de la Deuda y Otros Pasivos</t>
  </si>
  <si>
    <t>Informe Analítico de la Deuda y Otros Pasivos-Detallado-LDF</t>
  </si>
  <si>
    <t>Informe sobre Pasivos Contingentes</t>
  </si>
  <si>
    <t>Notas a los Estados Financieros</t>
  </si>
  <si>
    <t>II.- Información Presupuestaria</t>
  </si>
  <si>
    <t>Estado Analítico de Ingresos</t>
  </si>
  <si>
    <t>Estado Analítico del Ejercicio Presupuesto de Egresos Detallado-LDF Por Unidad Administrativa</t>
  </si>
  <si>
    <t>Conciliacion entre los Egresos Presupuestarios y los Gastos Contables</t>
  </si>
  <si>
    <t xml:space="preserve">Endeudamiento Neto                                                             </t>
  </si>
  <si>
    <t>III.- Información Programática</t>
  </si>
  <si>
    <t xml:space="preserve">Gasto por Categoría Programática    </t>
  </si>
  <si>
    <t xml:space="preserve">Gasto por Proyectos de Inversión   </t>
  </si>
  <si>
    <t xml:space="preserve">Indicadores de Postura Fiscal                                               </t>
  </si>
  <si>
    <t xml:space="preserve">Balance Presupuestario-LDF                                                            </t>
  </si>
  <si>
    <t>Relación de Cuentas Bancarias Productivas Específicas</t>
  </si>
  <si>
    <t>Anexo</t>
  </si>
  <si>
    <t>Análisis de variaciones Programático-Presupuestal</t>
  </si>
  <si>
    <t>Sistema Estatal de Evaluación</t>
  </si>
  <si>
    <t>Estado de Situación Financiera</t>
  </si>
  <si>
    <t xml:space="preserve">                                                                                                                                                                                      (PESOS)</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</si>
  <si>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</si>
  <si>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</si>
  <si>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</si>
  <si>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</si>
  <si>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</si>
  <si>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</si>
  <si>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</si>
  <si>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</si>
  <si>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</si>
  <si>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</si>
  <si>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</si>
  <si>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</si>
  <si>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</si>
  <si>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</si>
  <si>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</si>
  <si>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</si>
  <si>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</si>
  <si>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</si>
  <si>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</si>
  <si>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 xml:space="preserve">     Total de Activos Circulantes</t>
  </si>
  <si>
    <t xml:space="preserve">     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</si>
  <si>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</si>
  <si>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</si>
  <si>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</si>
  <si>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</si>
  <si>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</si>
  <si>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</si>
  <si>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</si>
  <si>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</si>
  <si>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</si>
  <si>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</si>
  <si>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</si>
  <si>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</si>
  <si>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</si>
  <si>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</si>
  <si>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</si>
  <si>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</si>
  <si>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Otros Activos no Circulantes</t>
  </si>
  <si>
    <t>Total de Activos No Circulantes</t>
  </si>
  <si>
    <t>Total de Pasivos No Circulantes</t>
  </si>
  <si>
    <t>Total de Activos</t>
  </si>
  <si>
    <t>Total de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</si>
  <si>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</si>
  <si>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</si>
  <si>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</si>
  <si>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</si>
  <si>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</si>
  <si>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</si>
  <si>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</si>
  <si>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</si>
  <si>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</si>
  <si>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</si>
  <si>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</si>
  <si>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</si>
  <si>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</si>
  <si>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</si>
  <si>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</si>
  <si>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</si>
  <si>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"Bajo protesta de decir verdad declaramos que los Estados Financieros y sus Notas, son razonablemente correctos y son responsabilidad del emisor"</t>
  </si>
  <si>
    <t>Celdas Protegidas</t>
  </si>
  <si>
    <t>Estado de Situación Financiera -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</si>
  <si>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</si>
  <si>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</si>
  <si>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</si>
  <si>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</si>
  <si>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</si>
  <si>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</si>
  <si>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</si>
  <si>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</si>
  <si>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</si>
  <si>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</si>
  <si>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</si>
  <si>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</si>
  <si>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</si>
  <si>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</si>
  <si>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</si>
  <si>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</si>
  <si>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</si>
  <si>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</si>
  <si>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</si>
  <si>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</si>
  <si>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</si>
  <si>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</si>
  <si>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</si>
  <si>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</si>
  <si>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</si>
  <si>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</si>
  <si>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</si>
  <si>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</si>
  <si>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</si>
  <si>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</si>
  <si>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</si>
  <si>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</si>
  <si>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</si>
  <si>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</si>
  <si>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</si>
  <si>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</si>
  <si>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</si>
  <si>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</si>
  <si>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</si>
  <si>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</si>
  <si>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</si>
  <si>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</si>
  <si>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</si>
  <si>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</si>
  <si>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</si>
  <si>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</si>
  <si>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</si>
  <si>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</si>
  <si>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</si>
  <si>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</si>
  <si>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</si>
  <si>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</si>
  <si>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</si>
  <si>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</si>
  <si>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</si>
  <si>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</si>
  <si>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</si>
  <si>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</si>
  <si>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</si>
  <si>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</si>
  <si>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</si>
  <si>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</si>
  <si>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</si>
  <si>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</si>
  <si>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</si>
  <si>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</si>
  <si>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</si>
  <si>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</si>
  <si>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</si>
  <si>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</si>
  <si>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</si>
  <si>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</si>
  <si>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</si>
  <si>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</si>
  <si>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</si>
  <si>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</si>
  <si>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</si>
  <si>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+b +c +d +e +f +g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</si>
  <si>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</si>
  <si>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</si>
  <si>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</si>
  <si>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</si>
  <si>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</si>
  <si>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</si>
  <si>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</si>
  <si>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</si>
  <si>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</si>
  <si>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</si>
  <si>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</si>
  <si>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</si>
  <si>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</si>
  <si>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</si>
  <si>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(IIB=a + b + c + d + e + f)</t>
  </si>
  <si>
    <t>i. Otros Activos no Circulantes</t>
  </si>
  <si>
    <t>IB. Total de Activos No Circulantes (IB = a + b + c + d + e + f + g + h + i)</t>
  </si>
  <si>
    <t>II. Total del Pasivo (II = IIA + IIB)</t>
  </si>
  <si>
    <t>HACIENDA PÚBLICA/PATRIMONIO</t>
  </si>
  <si>
    <t>I. Total del Activo (I = IA + IB)</t>
  </si>
  <si>
    <t>IIIA. Hacienda Pública/Patrimonio Contribuido (IIIA =a +b+c)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</si>
  <si>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</si>
  <si>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</si>
  <si>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</si>
  <si>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</si>
  <si>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</si>
  <si>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</si>
  <si>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</si>
  <si>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</si>
  <si>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</si>
  <si>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</si>
  <si>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</si>
  <si>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</si>
  <si>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</si>
  <si>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=II+III)</t>
  </si>
  <si>
    <t xml:space="preserve">                                                                    (PESOS)</t>
  </si>
  <si>
    <t>INGRESOS Y OTROS BENEFICIOS</t>
  </si>
  <si>
    <t>Ingresos de la Gestión:</t>
  </si>
  <si>
    <t>Impuestos</t>
  </si>
  <si>
    <t>Cuotas y Aportaciones de Seguridad Social</t>
  </si>
  <si>
    <t xml:space="preserve">Contribuciones de Mejoras </t>
  </si>
  <si>
    <t>Derechos</t>
  </si>
  <si>
    <t>Aprovechamientos de Tipo Corriente</t>
  </si>
  <si>
    <t>Ingresos por Venta de Bienes y Servicios</t>
  </si>
  <si>
    <t>Ingresos no Comprendidos en las Fracciones de la Ley de Ingresos Causados en Ejercicios Fiscales Anteriores Pendientes de Liquidación o Pago</t>
  </si>
  <si>
    <t>Participaciones, Aportaciones, Transferencias, Asignaciones, Subsidios y Otras Ayudas</t>
  </si>
  <si>
    <t>Participaciones y Aportaciones</t>
  </si>
  <si>
    <t>Transferencia, Asignaciones, Subsidios y Otras Ayudas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</si>
  <si>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</si>
  <si>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</si>
  <si>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</si>
  <si>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</si>
  <si>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</si>
  <si>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</si>
  <si>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</si>
  <si>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</si>
  <si>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</si>
  <si>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</si>
  <si>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</si>
  <si>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</si>
  <si>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</si>
  <si>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</si>
  <si>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</si>
  <si>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</si>
  <si>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</si>
  <si>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</si>
  <si>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</si>
  <si>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</si>
  <si>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</si>
  <si>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</si>
  <si>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</si>
  <si>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</si>
  <si>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</si>
  <si>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</si>
  <si>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</si>
  <si>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</si>
  <si>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</si>
  <si>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</si>
  <si>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</si>
  <si>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</si>
  <si>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</si>
  <si>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</si>
  <si>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</si>
  <si>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</si>
  <si>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</si>
  <si>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</si>
  <si>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</si>
  <si>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</si>
  <si>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</si>
  <si>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</si>
  <si>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 xml:space="preserve"> </t>
  </si>
  <si>
    <t>Estado de Variación en la Hacienda Pública</t>
  </si>
  <si>
    <t>Concepto</t>
  </si>
  <si>
    <t>Hacienda Pública / Patrimonio Contribuido</t>
  </si>
  <si>
    <t>Hacienda Pública / Patrimonio Generado del Ejercicio</t>
  </si>
  <si>
    <t>Total</t>
  </si>
  <si>
    <t>Origen</t>
  </si>
  <si>
    <t>Aplicación</t>
  </si>
  <si>
    <t>Activo</t>
  </si>
  <si>
    <t>Inventario</t>
  </si>
  <si>
    <t>Pasivo</t>
  </si>
  <si>
    <t>HACIENDA PUBLICA/PATRIMONIO</t>
  </si>
  <si>
    <t>Excesos o Insuficiencia en la Actualización de la Hacienda Pública/Patrimonio</t>
  </si>
  <si>
    <t xml:space="preserve">                                                        (PESOS)</t>
  </si>
  <si>
    <t xml:space="preserve">Flujos de Efectivo de las Actividades de Operación </t>
  </si>
  <si>
    <t>Contribuciones de mejoras</t>
  </si>
  <si>
    <t>Productos de Tipo Corriente</t>
  </si>
  <si>
    <t>Transferencias, Asignaciones y Subsidios y Otras Ayudas</t>
  </si>
  <si>
    <t>Otros Orígenes de Operación</t>
  </si>
  <si>
    <t>Transferencias al resto del Sector Público</t>
  </si>
  <si>
    <t xml:space="preserve">Subsidios y Subvenciones </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</si>
  <si>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</si>
  <si>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</si>
  <si>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</si>
  <si>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</si>
  <si>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</si>
  <si>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</si>
  <si>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</si>
  <si>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</si>
  <si>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Endeudamiento Neto</t>
  </si>
  <si>
    <t>Interno</t>
  </si>
  <si>
    <t>Externo</t>
  </si>
  <si>
    <t>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</si>
  <si>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</si>
  <si>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</si>
  <si>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</si>
  <si>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</si>
  <si>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</si>
  <si>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</si>
  <si>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 xml:space="preserve">       (PESOS)</t>
  </si>
  <si>
    <t>Saldo
Inicial
1</t>
  </si>
  <si>
    <t>Cargos del Periodo
2</t>
  </si>
  <si>
    <t>Abonos del Periodo
3</t>
  </si>
  <si>
    <t>Saldo
Final
4 (1+2-3)</t>
  </si>
  <si>
    <t>Variación del Periodo
(4-1)</t>
  </si>
  <si>
    <t xml:space="preserve">     (PESOS)</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</si>
  <si>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</si>
  <si>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</si>
  <si>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</si>
  <si>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</si>
  <si>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</si>
  <si>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</si>
  <si>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</si>
  <si>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</si>
  <si>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</si>
  <si>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</si>
  <si>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</si>
  <si>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</si>
  <si>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</si>
  <si>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</si>
  <si>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</si>
  <si>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</si>
  <si>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</si>
  <si>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</si>
  <si>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</si>
  <si>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</si>
  <si>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</si>
  <si>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</si>
  <si>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</si>
  <si>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</si>
  <si>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</si>
  <si>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</si>
  <si>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</si>
  <si>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</si>
  <si>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</si>
  <si>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</si>
  <si>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</si>
  <si>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</si>
  <si>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</si>
  <si>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</si>
  <si>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</si>
  <si>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</si>
  <si>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</si>
  <si>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</si>
  <si>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</si>
  <si>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</si>
  <si>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</si>
  <si>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</si>
  <si>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</si>
  <si>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</si>
  <si>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</si>
  <si>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</si>
  <si>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</si>
  <si>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</si>
  <si>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</si>
  <si>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</si>
  <si>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</si>
  <si>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Monto</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</si>
  <si>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</si>
  <si>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</si>
  <si>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</si>
  <si>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</si>
  <si>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</si>
  <si>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</si>
  <si>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</si>
  <si>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</si>
  <si>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</si>
  <si>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</si>
  <si>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</si>
  <si>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</si>
  <si>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</si>
  <si>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</si>
  <si>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</si>
  <si>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</si>
  <si>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</si>
  <si>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</si>
  <si>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</si>
  <si>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</si>
  <si>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</si>
  <si>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</si>
  <si>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</si>
  <si>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</si>
  <si>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</si>
  <si>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</si>
  <si>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</si>
  <si>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</si>
  <si>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</si>
  <si>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</si>
  <si>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</si>
  <si>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</si>
  <si>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</si>
  <si>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 xml:space="preserve">          (PESOS)</t>
  </si>
  <si>
    <t>A Corto Plazo</t>
  </si>
  <si>
    <t>A Mediano Plazo</t>
  </si>
  <si>
    <t>A Largo Plazo</t>
  </si>
  <si>
    <t xml:space="preserve">                                                                                                                     (PESOS)</t>
  </si>
  <si>
    <t xml:space="preserve">        NOTAS A LOS ESTADOS FINANCIEROS                     </t>
  </si>
  <si>
    <t>Se deberá cumplir con lo siguiente:</t>
  </si>
  <si>
    <t>NOTAS DE DESGLOSE</t>
  </si>
  <si>
    <t>NOTAS DE MEMORIA: Cuentas de Orden</t>
  </si>
  <si>
    <t>NOTAS DE GESTION ADMINISTRATIVA:</t>
  </si>
  <si>
    <t>Incluir los 17 puntos señalados</t>
  </si>
  <si>
    <t>1.</t>
  </si>
  <si>
    <t>Introducción.</t>
  </si>
  <si>
    <t>2.</t>
  </si>
  <si>
    <t>Panorama Económico y Financiero.</t>
  </si>
  <si>
    <t>3.</t>
  </si>
  <si>
    <t>Autorización e Historia.</t>
  </si>
  <si>
    <t>4.</t>
  </si>
  <si>
    <t>Organización y Objeto Social.</t>
  </si>
  <si>
    <t>5.</t>
  </si>
  <si>
    <t>Bases de Preparación de los Estados Financieros.</t>
  </si>
  <si>
    <t>6.</t>
  </si>
  <si>
    <t>Políticas de Contabilidad Significativas.</t>
  </si>
  <si>
    <t>7.</t>
  </si>
  <si>
    <t>Posición en Moneda Estranjera y Protección por Riesgo Cambiario.</t>
  </si>
  <si>
    <t>8.</t>
  </si>
  <si>
    <t>Reporte Analítico del Activo.</t>
  </si>
  <si>
    <t>9.</t>
  </si>
  <si>
    <t>Fideicomisos, Mandatos y Análogos.</t>
  </si>
  <si>
    <t>10.</t>
  </si>
  <si>
    <t>Reporte de la Recaudación.</t>
  </si>
  <si>
    <t>11.</t>
  </si>
  <si>
    <t>Información sobre la Deuda y el Reporte Analítico de la Deuda.</t>
  </si>
  <si>
    <t>12.</t>
  </si>
  <si>
    <t>Calificaciones otorgadas.</t>
  </si>
  <si>
    <t>13.</t>
  </si>
  <si>
    <t>Proceso de Mejora.</t>
  </si>
  <si>
    <t>14.</t>
  </si>
  <si>
    <t>Información por Segmentos.</t>
  </si>
  <si>
    <t>15.</t>
  </si>
  <si>
    <t>Eventos Posteriores al Cierre.</t>
  </si>
  <si>
    <t>16.</t>
  </si>
  <si>
    <t>Partes Relacionadas.</t>
  </si>
  <si>
    <t>17.</t>
  </si>
  <si>
    <t>Responsabilidad Sobre la Presentación Razonable de los Estados Financieros.</t>
  </si>
  <si>
    <t>Rubros de los Ingresos</t>
  </si>
  <si>
    <t>Ingresos Estimado Original  Anual</t>
  </si>
  <si>
    <t>Ampliaciones y Reducciones           (+ ó -)</t>
  </si>
  <si>
    <t>Ingresos Modificado    Anual</t>
  </si>
  <si>
    <t>Ingresos Devengado Acumulado</t>
  </si>
  <si>
    <t>Ingresos Recaudado    Acumulado</t>
  </si>
  <si>
    <t>Diferencia</t>
  </si>
  <si>
    <t>(1)</t>
  </si>
  <si>
    <t>(2)</t>
  </si>
  <si>
    <t>(3= 1 +2)</t>
  </si>
  <si>
    <t>(4)</t>
  </si>
  <si>
    <t>(5)</t>
  </si>
  <si>
    <t>(6= 5 - 1 )</t>
  </si>
  <si>
    <t>Contribuciones de Mejoras</t>
  </si>
  <si>
    <t>Productos</t>
  </si>
  <si>
    <t xml:space="preserve">     Corriente</t>
  </si>
  <si>
    <t xml:space="preserve">     Capital</t>
  </si>
  <si>
    <t>Aprovechamientos</t>
  </si>
  <si>
    <t>Ingresos por Ventas de Bienes y Servicios</t>
  </si>
  <si>
    <r>
      <t>Transferencias, Asignaciones, Subsidios y Otras Ayudas</t>
    </r>
    <r>
      <rPr>
        <b/>
        <u/>
        <sz val="10"/>
        <color indexed="8"/>
        <rFont val="Arial Narrow"/>
        <family val="2"/>
      </rPr>
      <t xml:space="preserve"> FEDERALES</t>
    </r>
  </si>
  <si>
    <r>
      <t xml:space="preserve">Transferencias, Asignaciones, Subsidios y Otras Ayudas </t>
    </r>
    <r>
      <rPr>
        <b/>
        <u/>
        <sz val="10"/>
        <color indexed="8"/>
        <rFont val="Arial Narrow"/>
        <family val="2"/>
      </rPr>
      <t>ESTATALES</t>
    </r>
  </si>
  <si>
    <t>Ingresos Derivados de Financiamientos</t>
  </si>
  <si>
    <t>Ingresos Excedentes 1</t>
  </si>
  <si>
    <t>Estado Analitico de Ingresos</t>
  </si>
  <si>
    <t>Por Fuente de Financiamiento</t>
  </si>
  <si>
    <t>Ingresos del Gobierno</t>
  </si>
  <si>
    <t xml:space="preserve">Impuestos </t>
  </si>
  <si>
    <t>Corriente</t>
  </si>
  <si>
    <t>Capital</t>
  </si>
  <si>
    <t>Transferencias, Asignaciones, Subsidios y Otras Ayudas</t>
  </si>
  <si>
    <t>Ingresos de Organismos y  Empresas</t>
  </si>
  <si>
    <t>Cuotas y aportaciones de Seguridad Social</t>
  </si>
  <si>
    <t>Ingresos por ventas de Bienes y Servicios</t>
  </si>
  <si>
    <r>
      <t xml:space="preserve">Transferencias, Asignaciones, Subsidios y Otras Ayudas, </t>
    </r>
    <r>
      <rPr>
        <b/>
        <u/>
        <sz val="10"/>
        <color indexed="8"/>
        <rFont val="Arial Narrow"/>
        <family val="2"/>
      </rPr>
      <t>FEDERALES</t>
    </r>
  </si>
  <si>
    <r>
      <t xml:space="preserve">Transferencias, Asignaciones, Subsidios y Otras Ayudas, </t>
    </r>
    <r>
      <rPr>
        <b/>
        <u/>
        <sz val="10"/>
        <color indexed="8"/>
        <rFont val="Arial Narrow"/>
        <family val="2"/>
      </rPr>
      <t>ESTATALES</t>
    </r>
  </si>
  <si>
    <t>Ingresos  derivados de Financiamiento</t>
  </si>
  <si>
    <t>Los Ingresos Excedentes  se presentan para efectos de cumplimiento de la Ley de Ingresos del Estado y Ley de Contabilidad Gubernamental.</t>
  </si>
  <si>
    <t>El importe reflejado siempre debe ser mayor a cero. Nunca en rojo.</t>
  </si>
  <si>
    <t>Estado Analítico de Ingresos Detallado – LDF</t>
  </si>
  <si>
    <t>Ingreso</t>
  </si>
  <si>
    <t>Diferencia (e)</t>
  </si>
  <si>
    <t>Estimado (d)</t>
  </si>
  <si>
    <t>Ampliaciones/ (Reducciones)</t>
  </si>
  <si>
    <t>Modificado</t>
  </si>
  <si>
    <t>Devengado</t>
  </si>
  <si>
    <t>Recaudado</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</si>
  <si>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</si>
  <si>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</si>
  <si>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</si>
  <si>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</si>
  <si>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</si>
  <si>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</si>
  <si>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</si>
  <si>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</si>
  <si>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</si>
  <si>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</si>
  <si>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</si>
  <si>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</si>
  <si>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</si>
  <si>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</si>
  <si>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</si>
  <si>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</si>
  <si>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</si>
  <si>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</si>
  <si>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</si>
  <si>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</si>
  <si>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</si>
  <si>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</si>
  <si>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</si>
  <si>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</si>
  <si>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</si>
  <si>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</si>
  <si>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</si>
  <si>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</si>
  <si>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</si>
  <si>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</si>
  <si>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</si>
  <si>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</si>
  <si>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</si>
  <si>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</si>
  <si>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 xml:space="preserve">I. Total de Ingresos de Libre Disposición                                                 </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</si>
  <si>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</si>
  <si>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</si>
  <si>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</si>
  <si>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</si>
  <si>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</si>
  <si>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</si>
  <si>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</si>
  <si>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</si>
  <si>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</si>
  <si>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</si>
  <si>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</si>
  <si>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</si>
  <si>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</si>
  <si>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</si>
  <si>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</si>
  <si>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</si>
  <si>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</si>
  <si>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</si>
  <si>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</si>
  <si>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</si>
  <si>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</si>
  <si>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</si>
  <si>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</si>
  <si>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</si>
  <si>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</si>
  <si>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</si>
  <si>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</si>
  <si>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</si>
  <si>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</si>
  <si>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</si>
  <si>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Conciliacion entre los Ingresos Presupuestarios y Contables</t>
  </si>
  <si>
    <t xml:space="preserve">                                                            (PESOS)</t>
  </si>
  <si>
    <t>1. Ingresos Presupuestarios</t>
  </si>
  <si>
    <t>(MAS)</t>
  </si>
  <si>
    <t>2.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</si>
  <si>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</si>
  <si>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</si>
  <si>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</si>
  <si>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</si>
  <si>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</si>
  <si>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(MENOS)</t>
  </si>
  <si>
    <t>3. Ingresos presupuestarios no contables</t>
  </si>
  <si>
    <t>Productos de capital</t>
  </si>
  <si>
    <t>Aprovechamientos de capital</t>
  </si>
  <si>
    <t>Ingresos derivados de financiamientos</t>
  </si>
  <si>
    <t>Otros Ingresos presupuestarios no contables</t>
  </si>
  <si>
    <t>4. Ingresos Contables  (4=  1  +  2  -  3 )</t>
  </si>
  <si>
    <t>Estado Analítico del Ejercicio Presupuesto de Egresos</t>
  </si>
  <si>
    <t>Clasificación por Objeto del Gasto (Capítulo y Concepto)</t>
  </si>
  <si>
    <t xml:space="preserve">                                                                                                                                                     (PESOS)</t>
  </si>
  <si>
    <t>Ejercicio del Presupuesto por
Capítulo del Gasto</t>
  </si>
  <si>
    <t>Egresos Aprobado   Anual</t>
  </si>
  <si>
    <t>Egresos Modificado   Anual</t>
  </si>
  <si>
    <t>Egresos Devengado Acumulado</t>
  </si>
  <si>
    <t>Egresos Pagado     Acumulado</t>
  </si>
  <si>
    <t>Subejercicio</t>
  </si>
  <si>
    <t>(3=1+2)</t>
  </si>
  <si>
    <t>( 6 = 3 - 4 )</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</si>
  <si>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</si>
  <si>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</si>
  <si>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</si>
  <si>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</si>
  <si>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</si>
  <si>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</si>
  <si>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</si>
  <si>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</si>
  <si>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</si>
  <si>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</si>
  <si>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</si>
  <si>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</si>
  <si>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</si>
  <si>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</si>
  <si>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</si>
  <si>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</si>
  <si>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</si>
  <si>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</si>
  <si>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</si>
  <si>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</si>
  <si>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</si>
  <si>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</si>
  <si>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</si>
  <si>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</si>
  <si>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</si>
  <si>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</si>
  <si>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</si>
  <si>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</si>
  <si>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</si>
  <si>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</si>
  <si>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</si>
  <si>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</si>
  <si>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</si>
  <si>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</si>
  <si>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</si>
  <si>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</si>
  <si>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</si>
  <si>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</si>
  <si>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</si>
  <si>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</si>
  <si>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</si>
  <si>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</si>
  <si>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</si>
  <si>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</si>
  <si>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</si>
  <si>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</si>
  <si>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</si>
  <si>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</si>
  <si>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</si>
  <si>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</si>
  <si>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</si>
  <si>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</si>
  <si>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</si>
  <si>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</si>
  <si>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</si>
  <si>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</si>
  <si>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</si>
  <si>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</si>
  <si>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</si>
  <si>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</si>
  <si>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</si>
  <si>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</si>
  <si>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</si>
  <si>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</si>
  <si>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</si>
  <si>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</si>
  <si>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</si>
  <si>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</si>
  <si>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</si>
  <si>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</si>
  <si>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</si>
  <si>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</si>
  <si>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</si>
  <si>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</si>
  <si>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</si>
  <si>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</si>
  <si>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</si>
  <si>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</si>
  <si>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</si>
  <si>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</si>
  <si>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</si>
  <si>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</si>
  <si>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</si>
  <si>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</si>
  <si>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</si>
  <si>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</si>
  <si>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</si>
  <si>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</si>
  <si>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</si>
  <si>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</si>
  <si>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</si>
  <si>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</si>
  <si>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</si>
  <si>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</si>
  <si>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</si>
  <si>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</si>
  <si>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</si>
  <si>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</si>
  <si>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</si>
  <si>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</si>
  <si>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</si>
  <si>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</si>
  <si>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</si>
  <si>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</si>
  <si>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</si>
  <si>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</si>
  <si>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</si>
  <si>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</si>
  <si>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</si>
  <si>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</si>
  <si>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</si>
  <si>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</si>
  <si>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</si>
  <si>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</si>
  <si>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</si>
  <si>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</si>
  <si>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</si>
  <si>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</si>
  <si>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</si>
  <si>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</si>
  <si>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</si>
  <si>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</si>
  <si>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</si>
  <si>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</si>
  <si>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</si>
  <si>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</si>
  <si>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</si>
  <si>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</si>
  <si>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</si>
  <si>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</si>
  <si>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</si>
  <si>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</si>
  <si>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</si>
  <si>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</si>
  <si>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Económica (por Tipo de Gasto)</t>
  </si>
  <si>
    <t xml:space="preserve">                                                                                                                                (PESOS)</t>
  </si>
  <si>
    <t>Gasto Corriente</t>
  </si>
  <si>
    <t>Gasto de Capital</t>
  </si>
  <si>
    <t>Amortización del la Deuda y Disminución de Pasivos</t>
  </si>
  <si>
    <t>A continuación se conceptualizan las siguientes categorías:</t>
  </si>
  <si>
    <t>1. Gasto Corriente</t>
  </si>
  <si>
    <t>Son los gastos de consumo y/o de operación, el arrendamiento de la propiedad y las transferencias otorgadas a los otros componentes institucionales del sistema económico para financiar gastos de esas características.</t>
  </si>
  <si>
    <t>2. Gasto de Capital</t>
  </si>
  <si>
    <t>Son los gastos destinados a la inversión de capital y las transferencias a los otros componentes institucionales del sistema económico que se efectúan para financiar gastos de éstos con tal propósito.</t>
  </si>
  <si>
    <t>3. Amortización de la deuda y disminución de pasivos</t>
  </si>
  <si>
    <t>Comprende la amortización de la deuda adquirida y disminución de pasivos con el sector privado, público y externo.</t>
  </si>
  <si>
    <t>4. Pensiones y Jubilaciones</t>
  </si>
  <si>
    <t>Son los gastos destinados para el pago a pensionistas y jubilados o a sus familiares, que cubren los gobiernos Federal, Estatal y Municipal, o bien el Instituto de Seguridad Social correspondiente.</t>
  </si>
  <si>
    <t>Punto Adicionado DOF 30-09-2015</t>
  </si>
  <si>
    <t xml:space="preserve">5. Participaciones </t>
  </si>
  <si>
    <t>Son los gastos destinados a cubrir las participaciones para las entidades federativas y/o los municipios.</t>
  </si>
  <si>
    <t>Clasificación Administrativa (Por Unidad Administrativa)</t>
  </si>
  <si>
    <t xml:space="preserve">                                                                                                                                                         (PESOS)</t>
  </si>
  <si>
    <t>Clasificación Administrativa</t>
  </si>
  <si>
    <t>Pagado</t>
  </si>
  <si>
    <t>I. Gasto No Etiquetado</t>
  </si>
  <si>
    <t>(I=A+B+C+D+E+F+G+H)</t>
  </si>
  <si>
    <t>II. Gasto Etiquetado</t>
  </si>
  <si>
    <t>(II=A+B+C+D+E+F+G+H)</t>
  </si>
  <si>
    <t>Clasificación Administrativa (Por Poderes)</t>
  </si>
  <si>
    <t xml:space="preserve">                                                                                                                                     (PESOS)</t>
  </si>
  <si>
    <t>Poder Ejecutivo</t>
  </si>
  <si>
    <t>Poder Legislativo</t>
  </si>
  <si>
    <t>Poder Judicial</t>
  </si>
  <si>
    <t>Órganos Autónomos</t>
  </si>
  <si>
    <t>Clasificación Administrativa (Por Tipo de Organismos o Entidad Paraestatal)</t>
  </si>
  <si>
    <t xml:space="preserve">                                                                                                                                      (PESOS)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</si>
  <si>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</si>
  <si>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</si>
  <si>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</si>
  <si>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</si>
  <si>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</si>
  <si>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</si>
  <si>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</si>
  <si>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Clasificación Funcional (Finalidad y Función)</t>
  </si>
  <si>
    <t>Gobierno</t>
  </si>
  <si>
    <t>Legislación</t>
  </si>
  <si>
    <t>Justicia</t>
  </si>
  <si>
    <t>Coordinación de la Politica de Gobierno</t>
  </si>
  <si>
    <t>Relaciones Exteriores</t>
  </si>
  <si>
    <t>Asuntos Financieros y Hacendarios</t>
  </si>
  <si>
    <t>Seguridad Nacional</t>
  </si>
  <si>
    <t>Asuntos de Orden Público y Seguridad Interior</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</si>
  <si>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</si>
  <si>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</si>
  <si>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</si>
  <si>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</si>
  <si>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</si>
  <si>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</si>
  <si>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</si>
  <si>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</si>
  <si>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</si>
  <si>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</si>
  <si>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</si>
  <si>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</si>
  <si>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</si>
  <si>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</si>
  <si>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</si>
  <si>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</si>
  <si>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</si>
  <si>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</si>
  <si>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</si>
  <si>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</si>
  <si>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</si>
  <si>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</si>
  <si>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</si>
  <si>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</si>
  <si>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</si>
  <si>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</si>
  <si>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</si>
  <si>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</si>
  <si>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</si>
  <si>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</si>
  <si>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</si>
  <si>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</si>
  <si>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</si>
  <si>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</si>
  <si>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</si>
  <si>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</si>
  <si>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</si>
  <si>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</si>
  <si>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</si>
  <si>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</si>
  <si>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</si>
  <si>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</si>
  <si>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</si>
  <si>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</si>
  <si>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</si>
  <si>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</si>
  <si>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</si>
  <si>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</si>
  <si>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</si>
  <si>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</si>
  <si>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</si>
  <si>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</si>
  <si>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</si>
  <si>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</si>
  <si>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</si>
  <si>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</si>
  <si>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</si>
  <si>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Por Partida del Gasto</t>
  </si>
  <si>
    <t xml:space="preserve">                               (PESOS)</t>
  </si>
  <si>
    <t>Ejercicio del Presupuesto por
Partida  /  Descripción</t>
  </si>
  <si>
    <t>% Avance Anual</t>
  </si>
  <si>
    <t>(7= 4/3)</t>
  </si>
  <si>
    <t>Servicios personales</t>
  </si>
  <si>
    <t>Remuneraciones al personal de carácter permanente</t>
  </si>
  <si>
    <t>Sueldo base al personal permanente</t>
  </si>
  <si>
    <t>Sueldos</t>
  </si>
  <si>
    <t>Riesgo laboral</t>
  </si>
  <si>
    <t>Ayuda para habitación</t>
  </si>
  <si>
    <t>Prima por riesgo laboral</t>
  </si>
  <si>
    <t>Ayuda para energía eláctrica</t>
  </si>
  <si>
    <t>Honorarios asimilables a salarios</t>
  </si>
  <si>
    <t xml:space="preserve">Honorarios   </t>
  </si>
  <si>
    <t>Sueldos base al personal eventual</t>
  </si>
  <si>
    <t>Remuneraciones adicionales y especiales</t>
  </si>
  <si>
    <t>Primas por años de servicios efectivos prestados</t>
  </si>
  <si>
    <t>Primas y acreditaciones por años de servicio efectivos prestados al personal</t>
  </si>
  <si>
    <t>Primas de vacaciones, dominical y gratificación de fin de año</t>
  </si>
  <si>
    <t>Prima vacacional</t>
  </si>
  <si>
    <t>Gratificación por fin de año</t>
  </si>
  <si>
    <t>Compensación por ajuste de calendario</t>
  </si>
  <si>
    <t>Compensación por bono navideño</t>
  </si>
  <si>
    <t>Compensaciones</t>
  </si>
  <si>
    <t>Estímulos al personal de confianza</t>
  </si>
  <si>
    <t>Estado Analítico del Ejercicio de Presupuesto de Egresos- Detallado – LDF</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</si>
  <si>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</si>
  <si>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</si>
  <si>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</si>
  <si>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</si>
  <si>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</si>
  <si>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</si>
  <si>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</si>
  <si>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</si>
  <si>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</si>
  <si>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</si>
  <si>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</si>
  <si>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</si>
  <si>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</si>
  <si>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</si>
  <si>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</si>
  <si>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1. Total de Egresos Presupuestarios</t>
  </si>
  <si>
    <t xml:space="preserve">2. Egresos Presupuestarios no contables </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</si>
  <si>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</si>
  <si>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</si>
  <si>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</si>
  <si>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</si>
  <si>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</si>
  <si>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</si>
  <si>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Arctivos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</si>
  <si>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</si>
  <si>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</si>
  <si>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</si>
  <si>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</si>
  <si>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</si>
  <si>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</si>
  <si>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</si>
  <si>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Armonización de la deuda pública</t>
  </si>
  <si>
    <t>Adeudos de ejercicios fiscales anteriores (ADEFAS)</t>
  </si>
  <si>
    <t>Otros Egresos Presupuestales No Contables</t>
  </si>
  <si>
    <t>3. Gastos contables no presupuestarios</t>
  </si>
  <si>
    <t>Estimaciones, depreciaciones, deterioros, obsolescencia y amortizaciones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</si>
  <si>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</si>
  <si>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</si>
  <si>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</si>
  <si>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</si>
  <si>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</si>
  <si>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1  -  2  +  3 )</t>
  </si>
  <si>
    <t xml:space="preserve">                                                  (pesos)</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</si>
  <si>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</si>
  <si>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</si>
  <si>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</si>
  <si>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</si>
  <si>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</si>
  <si>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</si>
  <si>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</si>
  <si>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</si>
  <si>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</si>
  <si>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</si>
  <si>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</si>
  <si>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Intereses de la Deuda</t>
  </si>
  <si>
    <t xml:space="preserve">                                                                                          (pesos)</t>
  </si>
  <si>
    <t>Total de Interéses Créditos Bancarios</t>
  </si>
  <si>
    <t>Total Intereses Otros Instrumentos de Deuda</t>
  </si>
  <si>
    <t>Gasto Por Categoría Programática</t>
  </si>
  <si>
    <t xml:space="preserve">                 (PESOS)</t>
  </si>
  <si>
    <t>Egresos Devengado     Anual</t>
  </si>
  <si>
    <t>Egresos Pagado     Anual</t>
  </si>
  <si>
    <t>Programas</t>
  </si>
  <si>
    <t xml:space="preserve">   Subsidios:</t>
  </si>
  <si>
    <t>Sector Social y Privado o Estados y Municipios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</si>
  <si>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</si>
  <si>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</si>
  <si>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</si>
  <si>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</si>
  <si>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</si>
  <si>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</si>
  <si>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</si>
  <si>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</si>
  <si>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</si>
  <si>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</si>
  <si>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</si>
  <si>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</si>
  <si>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</si>
  <si>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</si>
  <si>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</si>
  <si>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</si>
  <si>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</si>
  <si>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</si>
  <si>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</si>
  <si>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</si>
  <si>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</si>
  <si>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</si>
  <si>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</si>
  <si>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</si>
  <si>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</si>
  <si>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o Apoyo a Deudores y Ahorradores de la Banca</t>
  </si>
  <si>
    <t xml:space="preserve">   Adeudos de Ejercicios Fiscales Anteriores</t>
  </si>
  <si>
    <t xml:space="preserve"> Sistema Estatal de Evaluación</t>
  </si>
  <si>
    <t>Gastos por proyectos de Inversión</t>
  </si>
  <si>
    <t xml:space="preserve">                 (pesos)</t>
  </si>
  <si>
    <t>GASTO DE INVERSION EJERCIDO:</t>
  </si>
  <si>
    <t xml:space="preserve">NOMBRE DEL PROYECTO </t>
  </si>
  <si>
    <t xml:space="preserve">MONTO EROGADO </t>
  </si>
  <si>
    <r>
      <t>ORIGEN DEL RECURSO</t>
    </r>
    <r>
      <rPr>
        <b/>
        <sz val="14"/>
        <rFont val="Arial Narrow"/>
        <family val="2"/>
      </rPr>
      <t>*</t>
    </r>
  </si>
  <si>
    <t>*</t>
  </si>
  <si>
    <t>Se deberán informar con todas las fuentes del recurso.</t>
  </si>
  <si>
    <t>Ya sean obras con Recurso Federal, Recurso Estatal e Ingresos Propios del ente Público.</t>
  </si>
  <si>
    <t>Indicadores de Postura Fiscal</t>
  </si>
  <si>
    <t xml:space="preserve">                                                       (pesos)</t>
  </si>
  <si>
    <t>Estimado Original Anual</t>
  </si>
  <si>
    <t>Pagado 3</t>
  </si>
  <si>
    <t>I. Ingresos Presupuestarios (I= 1 + 2 )</t>
  </si>
  <si>
    <t>1. Ingresos Gobierno del Estado 1</t>
  </si>
  <si>
    <t>2. Ingresos Sector Paraestatal  1</t>
  </si>
  <si>
    <t>II. Egresos Presupuestarios ( II= 3+4 )</t>
  </si>
  <si>
    <t>3. Egresos del Gobierno de la Entidad Federativa 2</t>
  </si>
  <si>
    <t>4. Egresos  del Sector Paraestatal  2</t>
  </si>
  <si>
    <t>III. Balance Presupuestario (Superávit o Déficit)  (III= I-II)</t>
  </si>
  <si>
    <t>III. Balance Presupuestario (Superávit o Déficit)</t>
  </si>
  <si>
    <t>IV. Interéses, Comisiones y Gastos de la Deuda</t>
  </si>
  <si>
    <t>V. Balance Primario (superávit o Déficit)   (V= III-IV)</t>
  </si>
  <si>
    <t>A. Financiamiento</t>
  </si>
  <si>
    <t>B. Amortización de la Deuda</t>
  </si>
  <si>
    <t>C. Endeudamiento o Desendeudamiento   (C=A-B)</t>
  </si>
  <si>
    <t>RECOMENDACIONES CONAC</t>
  </si>
  <si>
    <t xml:space="preserve">1 Los Ingresos que se presentan son los ingresos presupuestario totales sin incluir los ingresos por financiamientos. Los Ingresos del Gobierno de la Entidad Federativa corresponden a los del Poder Ejecutivo, Legislativo Judicial y Autónomos. </t>
  </si>
  <si>
    <t>2 Los egresos que se presentan son los egresos presupuestarios totales sin incluir los egresos por amortización. Los egresos del Gobierno de la Entidad Federativa corresponden a los del Poder Ejecutivo, Legislativo, Judicial y Órganos Autónomos 3 Para Ingresos se reportan los ingresos recaudados; para egresos se reportan los egresos pagados</t>
  </si>
  <si>
    <t>3 Para Ingresos se reportan los ingresos recaudados; para egresos se reportan los egresos pagados.</t>
  </si>
  <si>
    <t>Balance Presupuestario - LDF</t>
  </si>
  <si>
    <t>Estimado/</t>
  </si>
  <si>
    <t>Recaudado/</t>
  </si>
  <si>
    <t>A. Ingresos Totales (A = A1+A2+A3)</t>
  </si>
  <si>
    <t>A1. Ingresos de Libre Disposición</t>
  </si>
  <si>
    <t>A2. Transferencias Federales Etiquetadas</t>
  </si>
  <si>
    <t>A3. Financiamiento Neto</t>
  </si>
  <si>
    <r>
      <t>B. Egresos Presupuestarios</t>
    </r>
    <r>
      <rPr>
        <b/>
        <vertAlign val="superscript"/>
        <sz val="7.5"/>
        <color indexed="8"/>
        <rFont val="Arial Narrow"/>
        <family val="2"/>
      </rPr>
      <t>1</t>
    </r>
    <r>
      <rPr>
        <b/>
        <sz val="7.5"/>
        <color indexed="8"/>
        <rFont val="Arial Narrow"/>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</si>
  <si>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</si>
  <si>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</si>
  <si>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</si>
  <si>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</si>
  <si>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</si>
  <si>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</si>
  <si>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</si>
  <si>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</si>
  <si>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Aprobado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</si>
  <si>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</si>
  <si>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</si>
  <si>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</si>
  <si>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</si>
  <si>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</si>
  <si>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</si>
  <si>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</si>
  <si>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</si>
  <si>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</si>
  <si>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</si>
  <si>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</si>
  <si>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</si>
  <si>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</si>
  <si>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</si>
  <si>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</si>
  <si>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</si>
  <si>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</si>
  <si>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</si>
  <si>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</si>
  <si>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</si>
  <si>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 xml:space="preserve">                                        (pesos)</t>
  </si>
  <si>
    <t>Fondo, Programa o Convenio</t>
  </si>
  <si>
    <t>Datos de la Cuenta Bancaria</t>
  </si>
  <si>
    <t>Institución Bancaria</t>
  </si>
  <si>
    <t>Número de Cuenta</t>
  </si>
  <si>
    <t>NOTA: La información de este formato es ACUMULADA</t>
  </si>
  <si>
    <t>Matriz de Indicadores de Resultados</t>
  </si>
  <si>
    <t>I.- Información contable</t>
  </si>
  <si>
    <t>ETCA-I-01</t>
  </si>
  <si>
    <t>ETCA-I-02</t>
  </si>
  <si>
    <t>Estado de Situación Financiera-Detallado-LDF</t>
  </si>
  <si>
    <t>ETCA-I-03</t>
  </si>
  <si>
    <t>ETCA-I-04</t>
  </si>
  <si>
    <t>ETCA-I-05</t>
  </si>
  <si>
    <t>ETCA-I-06</t>
  </si>
  <si>
    <t>ETCA-I-07</t>
  </si>
  <si>
    <t>ETCA-I-08</t>
  </si>
  <si>
    <t>ETCA-I-09</t>
  </si>
  <si>
    <t>ETCA-I-10</t>
  </si>
  <si>
    <t>Informe Analítico de Obligaciones Diferentes de Financiamiento-LDF</t>
  </si>
  <si>
    <t>ETCA-I-11</t>
  </si>
  <si>
    <t>ETCA-I-12</t>
  </si>
  <si>
    <t>ETCA-II-01</t>
  </si>
  <si>
    <t>ETCA-II-02</t>
  </si>
  <si>
    <t xml:space="preserve">Estado Analítico de Ingresos Detallado-LDF                                 </t>
  </si>
  <si>
    <t>ETCA-II-03</t>
  </si>
  <si>
    <t xml:space="preserve">Conciliación entre los Ingresos Presupuestarios y Contables      </t>
  </si>
  <si>
    <t>ETCA-II-04</t>
  </si>
  <si>
    <t>ETCA-II-05</t>
  </si>
  <si>
    <t>Estado Analítico del Ejercicio Presupuesto de Egresos Detallado-LDF</t>
  </si>
  <si>
    <t>Clasificación Por Objeto del Gasto</t>
  </si>
  <si>
    <t>ETCA-II-06</t>
  </si>
  <si>
    <t>Clasificación Económica (Por Tipo de Gasto)</t>
  </si>
  <si>
    <t>ETCA-II-07</t>
  </si>
  <si>
    <t>Por Unidad Administrativa</t>
  </si>
  <si>
    <t>ETCA-II-08</t>
  </si>
  <si>
    <t>ETCA-II-09</t>
  </si>
  <si>
    <t>Clasificación Administrativa, Por Poderes</t>
  </si>
  <si>
    <t>ETCA-II-10</t>
  </si>
  <si>
    <t>Clasificación Administrativa, Por tipo de Organismo o Entidad Paraestatal</t>
  </si>
  <si>
    <t>ETCA-II-11</t>
  </si>
  <si>
    <t>ETCA-II-12</t>
  </si>
  <si>
    <t>Estado Analítico del Ejercicio Presupuesto de Egresos -Detallado-LDF</t>
  </si>
  <si>
    <t>ETCA-II-13</t>
  </si>
  <si>
    <t>ETCA-II-14</t>
  </si>
  <si>
    <t xml:space="preserve">Estado Analítico del Ejercicio Presupuesto de Egresos - Detallado-LDF  </t>
  </si>
  <si>
    <t>ETCA-II-15</t>
  </si>
  <si>
    <t>Conciliación entre los Egresos Presupuestarios y los Gastos Contables</t>
  </si>
  <si>
    <t>ETCA-II-16</t>
  </si>
  <si>
    <t>ETCA-II-17</t>
  </si>
  <si>
    <t xml:space="preserve">Intereses de la Deuda                                                        </t>
  </si>
  <si>
    <t>ETCA-III-01</t>
  </si>
  <si>
    <t>ETCA-III-02</t>
  </si>
  <si>
    <t>ETCA-III-03</t>
  </si>
  <si>
    <t>ETCA-III-04</t>
  </si>
  <si>
    <t xml:space="preserve">Informe de Avance Programático </t>
  </si>
  <si>
    <t>ETCA-III-05</t>
  </si>
  <si>
    <t xml:space="preserve">IV.- Información Complementaria-Anexos. </t>
  </si>
  <si>
    <t>ETCA-IV-01</t>
  </si>
  <si>
    <t>ETCA-IV-02</t>
  </si>
  <si>
    <t>ETCA-IV-03</t>
  </si>
  <si>
    <t>ETCA-IV-04</t>
  </si>
  <si>
    <t>ETCA-IV-05</t>
  </si>
  <si>
    <t>Listado de Formatos ETCA "Evaluación Trimestral Contabilidad Armonizada"</t>
  </si>
  <si>
    <t xml:space="preserve">                                                                              (PESOS)</t>
  </si>
  <si>
    <t>Hacienda Pública / Patrimonio Generado de Ejercicios Anteriores</t>
  </si>
  <si>
    <t>Exceso o Insuficiencia en la Actualización de la Hacienda Pública / Patrimonio</t>
  </si>
  <si>
    <t>Hacienda Pública / Patrimonio Contribuido Neto de 2017</t>
  </si>
  <si>
    <t>Hacienda Pública / Patrimonio Generado Neto de 2017</t>
  </si>
  <si>
    <t>Hacienda Pública / Patrimonio Neto Final de 2017</t>
  </si>
  <si>
    <t>Cambios en la Hacienda Pública / Patrimonio Contribuido Neto de 2018</t>
  </si>
  <si>
    <t>Variaciones de la Hacienda Pública / Patrimonio Generado Neto de 2018</t>
  </si>
  <si>
    <t>Cambios en el Exceso o Insuficiencia en la Actualización de la Hacienda Pública / Patrimonio Neto de 2018</t>
  </si>
  <si>
    <t>Hacienda Pública / Patrimonio Neto Final de 2018</t>
  </si>
  <si>
    <t>Exceso o Insuficiencia en la Actualización de la Hacienda Pública / Patrimonio Neto de 2017</t>
  </si>
  <si>
    <t>31 de diciembre de 2017</t>
  </si>
  <si>
    <t>Monto pagado de la inversión al XX de XXXXXX de 2018 (k)</t>
  </si>
  <si>
    <t>Monto pagado de la inversión actualizado al XX de XXXXXX de 2018 (l)</t>
  </si>
  <si>
    <t>Saldo pendiente por pagar de la inversión al XX de XXXXXX de 2018 (m = g – l)</t>
  </si>
  <si>
    <t>Gasto por Programa Presupuestario (NO APLICA)</t>
  </si>
  <si>
    <t>Relación de esquemas bursátiles y de coberturas financieras (SOLO EN CUENTA PÚBLICA)</t>
  </si>
  <si>
    <t>Relación de Bienes que Componen su Patrimonio (SEGUNDO TRIMESTRE y CUENTA PÚBLICA)</t>
  </si>
  <si>
    <t>al 31 de diciembre de 2017(d)</t>
  </si>
  <si>
    <t>TELEVISORA DE HERMOSILLO, S.A. DE C.V.</t>
  </si>
  <si>
    <t>Pesos Propios Televisora de Hermosillo, S.A. de C.V.</t>
  </si>
  <si>
    <t>HSBC</t>
  </si>
  <si>
    <t>BBVA Bancomer</t>
  </si>
  <si>
    <t>Santander</t>
  </si>
  <si>
    <t>Banco Interacciones</t>
  </si>
  <si>
    <t>071302967-3</t>
  </si>
  <si>
    <t>514650036-9</t>
  </si>
  <si>
    <t>6521970561-5</t>
  </si>
  <si>
    <t>Pesos</t>
  </si>
  <si>
    <t>TIE + 1.8</t>
  </si>
  <si>
    <t>No existe pasivo contingente a corto plazo</t>
  </si>
  <si>
    <t>No existe pasivo contingente a largo plazo</t>
  </si>
  <si>
    <t>Remuneraciones Diversas</t>
  </si>
  <si>
    <t>Ayuda para Despensa</t>
  </si>
  <si>
    <t>Remuneraciones por horas extraordinarias</t>
  </si>
  <si>
    <t>Seguridad  Social</t>
  </si>
  <si>
    <t>Aportaciones al Issste</t>
  </si>
  <si>
    <t>Aportaciones al Fovisste</t>
  </si>
  <si>
    <t>Aportaciones al Sistema de Ahorro para el Retiro</t>
  </si>
  <si>
    <t>Otras prestaciones sociales y económicas</t>
  </si>
  <si>
    <t>Aportaciones al fondo de ahorro de los trabajadores</t>
  </si>
  <si>
    <t>Indemnizaciones al personal</t>
  </si>
  <si>
    <t>Diferencial pot concepto de pensiones y jubilaciones</t>
  </si>
  <si>
    <t>Dias economicos y de descanso obligatorios</t>
  </si>
  <si>
    <t>Ayuda para guarderia a madres trabajadoras</t>
  </si>
  <si>
    <t>Otras prestaciones</t>
  </si>
  <si>
    <t>Pago de Estimulos a servidores publicos</t>
  </si>
  <si>
    <t>Estimulos a personal</t>
  </si>
  <si>
    <t>20000</t>
  </si>
  <si>
    <t>Materiales y suministros</t>
  </si>
  <si>
    <t>21000</t>
  </si>
  <si>
    <t>Materiales de administración, emisión de documento</t>
  </si>
  <si>
    <t>21101</t>
  </si>
  <si>
    <t>Materiales, utiles y equipos menores de oficina</t>
  </si>
  <si>
    <t>21201</t>
  </si>
  <si>
    <t>Materiales y utiles de impresión y produccion</t>
  </si>
  <si>
    <t>21501</t>
  </si>
  <si>
    <t>Material para informacion</t>
  </si>
  <si>
    <t>21601</t>
  </si>
  <si>
    <t>Material de limpieza</t>
  </si>
  <si>
    <t>22000</t>
  </si>
  <si>
    <t>Alimentos y utensilios</t>
  </si>
  <si>
    <t>22101</t>
  </si>
  <si>
    <t>Productos alimenticios para el personal en las ins</t>
  </si>
  <si>
    <t>24000</t>
  </si>
  <si>
    <t>Materiales y articulos de construccion y de repara</t>
  </si>
  <si>
    <t>24601</t>
  </si>
  <si>
    <t>Material electrico y electronico</t>
  </si>
  <si>
    <t>24801</t>
  </si>
  <si>
    <t>Materiales complementarios</t>
  </si>
  <si>
    <t>25000</t>
  </si>
  <si>
    <t>Productos quimicos, farmaceuticos y de laboratorio</t>
  </si>
  <si>
    <t>25301</t>
  </si>
  <si>
    <t>Medicinas y productos farmaceuticos</t>
  </si>
  <si>
    <t>26000</t>
  </si>
  <si>
    <t>Combustibles, lubricantes y aditivos</t>
  </si>
  <si>
    <t>26101</t>
  </si>
  <si>
    <t>Combustibles</t>
  </si>
  <si>
    <t>27000</t>
  </si>
  <si>
    <t>Vestuario, blancos, prendas de proteccion y articu</t>
  </si>
  <si>
    <t>27101</t>
  </si>
  <si>
    <t>Vestuarios y uniformes</t>
  </si>
  <si>
    <t>29000</t>
  </si>
  <si>
    <t>Herramientas, refacciones y accesorios menores</t>
  </si>
  <si>
    <t>29401</t>
  </si>
  <si>
    <t>Refacciones y accesorios menores de equipo de comp</t>
  </si>
  <si>
    <t>29601</t>
  </si>
  <si>
    <t>Refacciones y accesorios menores de equipo de tran</t>
  </si>
  <si>
    <t>30000</t>
  </si>
  <si>
    <t>Servicios generales</t>
  </si>
  <si>
    <t>31000</t>
  </si>
  <si>
    <t>Servicios basicos</t>
  </si>
  <si>
    <t>31101</t>
  </si>
  <si>
    <t>Energia electrica</t>
  </si>
  <si>
    <t>31301</t>
  </si>
  <si>
    <t>Agua potable</t>
  </si>
  <si>
    <t>31401</t>
  </si>
  <si>
    <t>Telefonia tradicional</t>
  </si>
  <si>
    <t>31601</t>
  </si>
  <si>
    <t>Servicio de telecomunicaciones y satelites</t>
  </si>
  <si>
    <t>31701</t>
  </si>
  <si>
    <t>Servicio de acceso a internet, redes y procesamien</t>
  </si>
  <si>
    <t>31801</t>
  </si>
  <si>
    <t>Servicio postal</t>
  </si>
  <si>
    <t>31901</t>
  </si>
  <si>
    <t>Servicios integrales y otros servicios</t>
  </si>
  <si>
    <t>32000</t>
  </si>
  <si>
    <t>Servicio de arrendamiento</t>
  </si>
  <si>
    <t>32101</t>
  </si>
  <si>
    <t>Arrendamiento de terrenos</t>
  </si>
  <si>
    <t>32201</t>
  </si>
  <si>
    <t>Arrendamiento de edificios</t>
  </si>
  <si>
    <t>32302</t>
  </si>
  <si>
    <t>Arrendamiento de equipo y bienes informaticos</t>
  </si>
  <si>
    <t>32501</t>
  </si>
  <si>
    <t>Arrendamiento de equipo de transporte</t>
  </si>
  <si>
    <t>Otros arrendamientos</t>
  </si>
  <si>
    <t>33000</t>
  </si>
  <si>
    <t>Servicios profesionales, cientificos, tecnicos y o</t>
  </si>
  <si>
    <t>33101</t>
  </si>
  <si>
    <t>Servicios legales, de contabilidad, auditorias y r</t>
  </si>
  <si>
    <t>33301</t>
  </si>
  <si>
    <t>Servicios de informatica</t>
  </si>
  <si>
    <t>33401</t>
  </si>
  <si>
    <t>Servicios de capacitacion</t>
  </si>
  <si>
    <t>Impresiones y publicaciones oficiales</t>
  </si>
  <si>
    <t>33801</t>
  </si>
  <si>
    <t>Servicios de vigilancia</t>
  </si>
  <si>
    <t>34000</t>
  </si>
  <si>
    <t>Servicios financieros, bancarios y comerciales</t>
  </si>
  <si>
    <t>34101</t>
  </si>
  <si>
    <t>Servicios financieros y bancarios</t>
  </si>
  <si>
    <t>Seguros de responsabilidad patrimonial y fianzas</t>
  </si>
  <si>
    <t>34501</t>
  </si>
  <si>
    <t>Seguros de bienes patrimoniales</t>
  </si>
  <si>
    <t>Fletes y Maniobras</t>
  </si>
  <si>
    <t>34801</t>
  </si>
  <si>
    <t>Comisiones por ventas</t>
  </si>
  <si>
    <t>35000</t>
  </si>
  <si>
    <t>Servicios de instalacion, reparacion, mantenimient</t>
  </si>
  <si>
    <t>35101</t>
  </si>
  <si>
    <t>Mantenimiento y conservacion de inmuebles</t>
  </si>
  <si>
    <t>35201</t>
  </si>
  <si>
    <t>Mantenimiento y conservacion de mobiliario y equip</t>
  </si>
  <si>
    <t>35302</t>
  </si>
  <si>
    <t>Mantenimiento y conservacion de bienes informatico</t>
  </si>
  <si>
    <t>35501</t>
  </si>
  <si>
    <t>Mantenimiento y conservacion de equipo de transpor</t>
  </si>
  <si>
    <t>35801</t>
  </si>
  <si>
    <t>Servicios de limpieza y manejo de desechos</t>
  </si>
  <si>
    <t>35901</t>
  </si>
  <si>
    <t>Servicios de jardineria y fumigacion</t>
  </si>
  <si>
    <t>36000</t>
  </si>
  <si>
    <t>Servicios de comunicacion social y publicidad</t>
  </si>
  <si>
    <t>36201</t>
  </si>
  <si>
    <t>Difusion por radio, television y otros medios de m</t>
  </si>
  <si>
    <t>36301</t>
  </si>
  <si>
    <t>Servicios de creatividad, preproduccion y producci</t>
  </si>
  <si>
    <t>36601</t>
  </si>
  <si>
    <t>Servicios de creacion y difusion de contenido excl</t>
  </si>
  <si>
    <t>37000</t>
  </si>
  <si>
    <t>Servicios de traslado y viaticos</t>
  </si>
  <si>
    <t>Pasajes Terrestres</t>
  </si>
  <si>
    <t>37501</t>
  </si>
  <si>
    <t>Viaticos en el pais</t>
  </si>
  <si>
    <t>38000</t>
  </si>
  <si>
    <t>Servicios oficiales</t>
  </si>
  <si>
    <t>38201</t>
  </si>
  <si>
    <t>Gastos de orden social y cultural</t>
  </si>
  <si>
    <t>38301</t>
  </si>
  <si>
    <t>Congresos y convenciones</t>
  </si>
  <si>
    <t>39000</t>
  </si>
  <si>
    <t>Otros servicios generales</t>
  </si>
  <si>
    <t>39201</t>
  </si>
  <si>
    <t>Impuestos y derechos</t>
  </si>
  <si>
    <t>39501</t>
  </si>
  <si>
    <t>Penas, multas, accesorios y actualizaciones</t>
  </si>
  <si>
    <t>39801</t>
  </si>
  <si>
    <t>Impuestos sobre nominas</t>
  </si>
  <si>
    <t>50000</t>
  </si>
  <si>
    <t>Bienes muebles, inmuebles e intagibles</t>
  </si>
  <si>
    <t>Bienes informáticos</t>
  </si>
  <si>
    <t>Equipos y aparatos audiovisuales</t>
  </si>
  <si>
    <t>Camaras fotograficas y de video</t>
  </si>
  <si>
    <t>Sistemas de Aire Acondicionado</t>
  </si>
  <si>
    <t>Amortización de Capital a Largo Plazo</t>
  </si>
  <si>
    <t>Pago de Intereses Largo Plazo</t>
  </si>
  <si>
    <t>TECNICOS Y REPETIDORAS</t>
  </si>
  <si>
    <t>NOTICIAS</t>
  </si>
  <si>
    <t>VENTAS</t>
  </si>
  <si>
    <t>ADMINISTRACION</t>
  </si>
  <si>
    <t>OPERACIONES</t>
  </si>
  <si>
    <t>DIRECCION</t>
  </si>
  <si>
    <t>AUDITORIAS</t>
  </si>
  <si>
    <t>SISTEMA ESTATAL DE EVALUACION</t>
  </si>
  <si>
    <t>ANEXO</t>
  </si>
  <si>
    <t>COD</t>
  </si>
  <si>
    <t>PARTIDA</t>
  </si>
  <si>
    <t>ORIGINAL</t>
  </si>
  <si>
    <t>VARIACIÓN</t>
  </si>
  <si>
    <t>JUSTIFICACION</t>
  </si>
  <si>
    <t>Remuneraciones diversas</t>
  </si>
  <si>
    <t>Honorarios</t>
  </si>
  <si>
    <t>Primas de Vacaciones y Dominical</t>
  </si>
  <si>
    <t>Gratificación de fin de año</t>
  </si>
  <si>
    <t>Aportaciones al ISSSTE</t>
  </si>
  <si>
    <t>Aportaciones al FOVISSSTE</t>
  </si>
  <si>
    <t>Aportaciones al fondo de ahorro de los Trabajadores</t>
  </si>
  <si>
    <t>Dias económicos y de descanso obligatorios no disfrutados</t>
  </si>
  <si>
    <t>Estímulos al personal</t>
  </si>
  <si>
    <t>La variación a al presente se deriva por realizarse el pago de Bono de Productividad 2018 al personal, pactado en Convenio con STIRTT y llevarse a cabo el día 31 de Mayo de 2018.</t>
  </si>
  <si>
    <t>Materiales, útiles y equipos menores de oficina</t>
  </si>
  <si>
    <t>Material Eléctrico y Electrónico</t>
  </si>
  <si>
    <t>Medicinas y productos farmacéuticos</t>
  </si>
  <si>
    <t>Refacciones y accesorios menores de equipo de cómputo y T.I.</t>
  </si>
  <si>
    <t>Refacciones y accesorios menores de equipo de transporte</t>
  </si>
  <si>
    <t>Servicios de Telecomunicaciones y Satélites</t>
  </si>
  <si>
    <t>La presente disminución se da principalmente ya que se aplicaron reducciones en el partida para cubrir necesidades mas urgentes en otros rubros de la misma 3000.</t>
  </si>
  <si>
    <t>Servicios de acceso a Internet, Redes y Procesamiento de Infomación</t>
  </si>
  <si>
    <t>La variación en la presente se deriva por el pago de adecuaciones a los servicios de internet para el mejor procesamiento de la información a transmitir en los diferentes programas de la Televisora.</t>
  </si>
  <si>
    <t>Arrendamiento de equipo y bienes Informáticos</t>
  </si>
  <si>
    <t>Servicios legales, de contabilidad, auditorias y relacionados</t>
  </si>
  <si>
    <t>Servicios de Informática</t>
  </si>
  <si>
    <t>Servicios de Capacitación</t>
  </si>
  <si>
    <t>Mantenimiento y Conservación de Inmuebles</t>
  </si>
  <si>
    <t>Mantenimiento y Conservación de Mobiliario y Equipo</t>
  </si>
  <si>
    <t>Mantenimiento y Conservación de Equipo de Transporte</t>
  </si>
  <si>
    <t>Servicios de Limpieza y manejo desechos</t>
  </si>
  <si>
    <t>Servicios de Creatividad, preproducción y producción de publicidad, excepto internet</t>
  </si>
  <si>
    <t>Impuestos y Derechos</t>
  </si>
  <si>
    <t>Impuestos sobre nóminas</t>
  </si>
  <si>
    <t>Bienes Informáticos</t>
  </si>
  <si>
    <t>Atendiendo a las necesidades de la empresa para brindar mejor servicio e imagen hacia los clientes, se realizaron adquisiciones de equipos complemento para necesarios para el desarrollo de labores propias de Televisora</t>
  </si>
  <si>
    <t>Camaras fotográficas y de video</t>
  </si>
  <si>
    <t xml:space="preserve">Amortización de Capital a Largo Plazo </t>
  </si>
  <si>
    <t>Pago de Intereses a Largo Plazo</t>
  </si>
  <si>
    <t>NOTA:</t>
  </si>
  <si>
    <t>LIC. GASPAR GABRIEL GIRON ORTEGA</t>
  </si>
  <si>
    <t>M.A. DANIEL HIDALGO HURTADO</t>
  </si>
  <si>
    <t>GERENTE DE ADMINISTRACION Y FINANZAS</t>
  </si>
  <si>
    <t>DIRECTOR GENERAL</t>
  </si>
  <si>
    <t>Grupo Financiero Banorte</t>
  </si>
  <si>
    <t>CREDITO BANCARIO SIMPLE GRUPO FINANCIERO BANORTE</t>
  </si>
  <si>
    <t>INTERESES CREDITO BANCO GRUPO FINANCIERO BANORTE</t>
  </si>
  <si>
    <t>Equipo de Comunicación y Telecomunicación</t>
  </si>
  <si>
    <t>Maquinaria y Equipo Electrico y Electronico</t>
  </si>
  <si>
    <t xml:space="preserve">                    TELEVISORA DE HERMOSILLO, S.A. DE C.V.</t>
  </si>
  <si>
    <t>Material de Limpieza</t>
  </si>
  <si>
    <t>La variación a la presente se da por llevarse a cabo adquisicion de materiales necesarios para la Remodelación Total de Estudio B para transmisión de nueva programación.</t>
  </si>
  <si>
    <t>Servicio de jardinería y fumigación</t>
  </si>
  <si>
    <t>Difusion por radio, television y otros medios</t>
  </si>
  <si>
    <t>Servicios de Creación y difusion de contenidos</t>
  </si>
  <si>
    <t>Viáticos en el país</t>
  </si>
  <si>
    <t>Gastos de orden Social y Cultural</t>
  </si>
  <si>
    <t>Maquinaria y Equipo Electrico y Electrónico</t>
  </si>
  <si>
    <t>SISTEMA ESTATAL DE EVALUACION DEL DESEMPEÑO</t>
  </si>
  <si>
    <t>INFORME DEL PROGRAMA OPERATIVO ANUAL</t>
  </si>
  <si>
    <t>ENTIDAD: TELEVISORA DE HERMOSILLO, S.A. DE C.V.</t>
  </si>
  <si>
    <t>CLAVE</t>
  </si>
  <si>
    <t>PDE</t>
  </si>
  <si>
    <t>Estructura Administrativa</t>
  </si>
  <si>
    <t>META</t>
  </si>
  <si>
    <t>DESCRIPCIÓN</t>
  </si>
  <si>
    <t>UNIDAD</t>
  </si>
  <si>
    <t>M E T A S</t>
  </si>
  <si>
    <t>AVANCE FISICO %</t>
  </si>
  <si>
    <t>ER</t>
  </si>
  <si>
    <t>PROG.</t>
  </si>
  <si>
    <t>SUB   PROG</t>
  </si>
  <si>
    <t>DE</t>
  </si>
  <si>
    <t>ORIGINAL ANUAL</t>
  </si>
  <si>
    <t>MODIFICADO ANUAL</t>
  </si>
  <si>
    <t>CALENDARIO</t>
  </si>
  <si>
    <t>REALIZADO</t>
  </si>
  <si>
    <t>MEDIDA</t>
  </si>
  <si>
    <t>1ER. TRIM.</t>
  </si>
  <si>
    <t>2DO. TRIM.</t>
  </si>
  <si>
    <t>3ER. TRIM.</t>
  </si>
  <si>
    <t>4TO. TRIM.</t>
  </si>
  <si>
    <t xml:space="preserve">ACUMULADO </t>
  </si>
  <si>
    <t>01</t>
  </si>
  <si>
    <t>6</t>
  </si>
  <si>
    <t>6.2</t>
  </si>
  <si>
    <t>6.2.1</t>
  </si>
  <si>
    <t>Dirección</t>
  </si>
  <si>
    <t>1</t>
  </si>
  <si>
    <t>Informe ejecutivo sobre la situación Presupuestal y Financiera de Televisora de Hermosillo, S.A. de C.V.</t>
  </si>
  <si>
    <t>Informe</t>
  </si>
  <si>
    <t>02</t>
  </si>
  <si>
    <t>1.1</t>
  </si>
  <si>
    <t>1.1.3</t>
  </si>
  <si>
    <t>Operaciones</t>
  </si>
  <si>
    <t>2</t>
  </si>
  <si>
    <t>Programas Educativos, culturales, deportivo y de entretenimiento con producción y apoyos propios que se realizan en TELEMAX y se transmiten vía satélite con cobertura estatal, nacional e internacional.</t>
  </si>
  <si>
    <t>Programa</t>
  </si>
  <si>
    <t>03</t>
  </si>
  <si>
    <t>1.1.9</t>
  </si>
  <si>
    <t>3</t>
  </si>
  <si>
    <t>Programas Educativos, culturales, deportivos y  de entretenimiento con producción y apoyos externos que se realizan en instituciones,agencias de publicidad y organismos fuera de TELEMAX cuidando especialmente su calidad y contenido que se transmiten vía satélite con cobertura estatal, nacional e internacional.</t>
  </si>
  <si>
    <t xml:space="preserve">Programa </t>
  </si>
  <si>
    <t>5</t>
  </si>
  <si>
    <t>5.1</t>
  </si>
  <si>
    <t>5.1.11</t>
  </si>
  <si>
    <t>Tecnicos</t>
  </si>
  <si>
    <t>4</t>
  </si>
  <si>
    <t>Aplicación de programas de mantenimiento preventivo y servicio técnico correctivo a la Estación Transmisora de Canal 6 en Cerro La Cementera, así como a la Estación terrena Satelital, para mantener la continuidad de la señal, tanto al aire como en satélite las 24 horas los 365 dias del año cumpliendo con los estandares de calidad y normatividad.</t>
  </si>
  <si>
    <t>Aplicación de servicio individuales de mantenimiento preventivo y servicio técnico correctivo a las 58 Estaciones repetidoras que conforman la Red Estatal de Televisión, para mantener la cobertura y la continuidad de la señal cumpliendo los estándares de calidad y normatividad.</t>
  </si>
  <si>
    <t>Servicio</t>
  </si>
  <si>
    <t>Aplicación de programas de mantenimiento preventivo y servicio técnico correctivo al Equipo Electrónico de Producción, tanto fijo como portátil, para mantener la operatividad de todas las áreas y la continuidad de la señal trasmitida, cumpliendo los estándares de calidad y normatividad.</t>
  </si>
  <si>
    <t>05</t>
  </si>
  <si>
    <t>5.1.6</t>
  </si>
  <si>
    <t>Noticias</t>
  </si>
  <si>
    <t>7</t>
  </si>
  <si>
    <t>Producción de noticieros con información veraz y oportuna del ámbito local, estatal, nacional e internacional de contenido político, económico, social, cultural y deportivo, atendiendo las variantes e impactos de la información  que contribuya al fortalecimiento de la obra de gobierno estatal.</t>
  </si>
  <si>
    <t>Noticieros</t>
  </si>
  <si>
    <t>576</t>
  </si>
  <si>
    <t>09</t>
  </si>
  <si>
    <t>6.2.3</t>
  </si>
  <si>
    <t>Comercialización</t>
  </si>
  <si>
    <t>8</t>
  </si>
  <si>
    <t>Comercialización de anuncios publicitarios de empresas locales, estatales y  nacionales.</t>
  </si>
  <si>
    <t>pesos</t>
  </si>
  <si>
    <t>10</t>
  </si>
  <si>
    <t>4.6</t>
  </si>
  <si>
    <t>4.6.6</t>
  </si>
  <si>
    <t>Administracion</t>
  </si>
  <si>
    <t>9</t>
  </si>
  <si>
    <t>Contratación con diferentes dependencias de Gobierno del Estado para transmisión de Televisión educativa y difusión.</t>
  </si>
  <si>
    <t>11</t>
  </si>
  <si>
    <t>4.6.8</t>
  </si>
  <si>
    <t>Atención conceptualizada, diseño, producción y seguimiento en la elaboración de versiones de producciones comerciales, requeridas por los clientes, así como diseñar estrategias de producción que permitan ofrecer nuevos productos.</t>
  </si>
  <si>
    <t>Versiones</t>
  </si>
  <si>
    <t>12</t>
  </si>
  <si>
    <t>6.2.4</t>
  </si>
  <si>
    <t>Administraciòn</t>
  </si>
  <si>
    <t>Realizar el registro oportuno y correcto de las operaciones de las diferentes áreas de la empresa, presentando mensualmente Estados Financieros confiables que permitan la toma de decisiones en forma adecuada.</t>
  </si>
  <si>
    <t xml:space="preserve">M.A. DANIEL HIDALGO HURTADO </t>
  </si>
  <si>
    <r>
      <rPr>
        <b/>
        <sz val="14"/>
        <rFont val="Arial"/>
        <family val="2"/>
      </rPr>
      <t>GERENTE DE ADMINISTRACION Y FINANZAS</t>
    </r>
    <r>
      <rPr>
        <sz val="14"/>
        <rFont val="Arial"/>
        <family val="2"/>
      </rPr>
      <t xml:space="preserve"> </t>
    </r>
  </si>
  <si>
    <t>Del 01 de Enero al 31 de Diciembre de 2018</t>
  </si>
  <si>
    <t>Al 31 de Diciembre de 2018</t>
  </si>
  <si>
    <t>Al 31 de Diciembre de 2017 y al 31 de Diciembre de 2018 (b)</t>
  </si>
  <si>
    <t>Existe  juicios pendiente de determinar fallo representando una contingencia aproximada de $ 150,673.91</t>
  </si>
  <si>
    <t>Patentes, Regalias y otros</t>
  </si>
  <si>
    <t>Viaticos en el extranjero</t>
  </si>
  <si>
    <t>Muebles, Excepto de Oficina y Estantería</t>
  </si>
  <si>
    <t>CUARTO TRIMESTRE 2018</t>
  </si>
  <si>
    <t>ANALISIS DE VARIACIONES PROGRAMATICO-PRESUPUESTAL 31 DE DICIEMBRE DE  2018</t>
  </si>
  <si>
    <t>MODIFICADO AL CUARTO TRIMESTRE DE 2018</t>
  </si>
  <si>
    <t xml:space="preserve">La variación a las presentes partidas presupuestales se deriva del  ajuste realizado al capitulo 1000, para ser transferido al capitulo 9000 por reconocimiento de la Deuda Pública, lo anterior atendiendo a recomendaciones de los Entes Fiscalizadores, adicionalmente, se otorgó suficiencia a partidas que durante el ejercicio presentaron insuficiencia, éstas relacionadas con primas vacacionales y dominicales, ayuda para despensa y el diferencial por concepto de pensiones y jubilaciones, aclarando que no peligraron las remuneraciones de los trabajadores y tampoco se afectaron los beneficios de los empleados de la Televisora, ni la estructura programática del ejercicio 2018. </t>
  </si>
  <si>
    <t>Ayuda para despensa</t>
  </si>
  <si>
    <t>Indemnizaciones</t>
  </si>
  <si>
    <t>Diferencial por concepto de pensiones y jubilaciones</t>
  </si>
  <si>
    <t xml:space="preserve">La variación a la presente partida presupuestal se deriva del  ajuste realizado al presupuesto de la Entidad para dar suficiencia al capitulo 9000 por reconocimiento de la Deuda Pública y sus intereses, lo anterior atendiendo a recomendaciones de los Entes Fiscalizadores, adicionalmente, se comenta que el motivo también se debe a la disciplina financiera aplicada para lograr  un ejercicio consciente de la situación actual. Asimismo, se otorgó suficiencia a partidas que durante el ejercicio presentaron insuficiencia, originadas por las necesidades que las unidades administrativas tuvieron para realizar sus actividades, aclarando que no se vió afectada la estructura programática establecida para el ejercicio 2018. </t>
  </si>
  <si>
    <t>Materiales y utiles de impresión y producción</t>
  </si>
  <si>
    <t>Material para información</t>
  </si>
  <si>
    <t>Productos alimenticios para el personal en instalaciones</t>
  </si>
  <si>
    <t>Energía eléctrica</t>
  </si>
  <si>
    <t>Telefonía tradicional</t>
  </si>
  <si>
    <t>La variación a la presente se deriva del pago de Capacitación en actualizaciones de todos los Sistemas Administrativos utilizados en la entidad, así como de enseñanza en cuestiones administrativas. Así como también por el pago de Doctorado en Administración Pública de Dirección General.</t>
  </si>
  <si>
    <t>Impresiones y Publicaciones oficiales</t>
  </si>
  <si>
    <t>Servicio de vigilancia</t>
  </si>
  <si>
    <t>Fletes y maniobras</t>
  </si>
  <si>
    <t>Mantenimiento y Conservación de bienes informáticos</t>
  </si>
  <si>
    <t>Pasajes terrestres</t>
  </si>
  <si>
    <t>Viáticos en el extranjero</t>
  </si>
  <si>
    <t>El incremento se propició por la reunión Sonora - Arizona a la cual asistió el Director General de Televisora de Hermosillo, S.A. de C.V.</t>
  </si>
  <si>
    <t>Muebles, excepto de oficina y estantería</t>
  </si>
  <si>
    <t>La variación en la presente se deriva del reconocimiento de la Amortización de la deuda con Banco Interacciones y sus intereses por el ejercicio 2018, lo anterior atendiendo a las recomendaciones de los Entes Fiscalizadores.</t>
  </si>
  <si>
    <t>Se informa acerca de las variaciones presupuestales realizadas con corte al Cuarto Trimestre de 2018, estas variaciones no provocaron impacto en la estructura programática de la Televisora, se aclara que las adecuaciones presupuestales realizadas, están plasmadas en la asignación modificada, aclarando que se debió a necesidades de la empresa no programadas originalmente, las cuales serán autorizadas por el Consejo de Administración de Televisora de Hermosillo, S.A. de C.V., y que la situación económica derivado de las ventas y de las medidas implementadas para el uso eficiente de los recursos públicos permitieron que se ejecutaran.</t>
  </si>
</sst>
</file>

<file path=xl/styles.xml><?xml version="1.0" encoding="utf-8"?>
<styleSheet xmlns="http://schemas.openxmlformats.org/spreadsheetml/2006/main">
  <numFmts count="12">
    <numFmt numFmtId="41" formatCode="_-* #,##0_-;\-* #,##0_-;_-* &quot;-&quot;_-;_-@_-"/>
    <numFmt numFmtId="44" formatCode="_-&quot;$&quot;* #,##0.00_-;\-&quot;$&quot;* #,##0.00_-;_-&quot;$&quot;* &quot;-&quot;??_-;_-@_-"/>
    <numFmt numFmtId="43" formatCode="_-* #,##0.00_-;\-* #,##0.00_-;_-* &quot;-&quot;??_-;_-@_-"/>
    <numFmt numFmtId="164" formatCode="_-&quot;€&quot;* #,##0.00_-;\-&quot;€&quot;* #,##0.00_-;_-&quot;€&quot;* &quot;-&quot;??_-;_-@_-"/>
    <numFmt numFmtId="165" formatCode="_-* #,##0.0000_-;\-* #,##0.0000_-;_-* &quot;-&quot;??_-;_-@_-"/>
    <numFmt numFmtId="166" formatCode="#,##0.00_ ;\-#,##0.00\ "/>
    <numFmt numFmtId="167" formatCode="_-* #,##0_-;\-* #,##0_-;_-* &quot;-&quot;??_-;_-@_-"/>
    <numFmt numFmtId="168" formatCode="#,##0_ ;[Red]\-#,##0\ "/>
    <numFmt numFmtId="169" formatCode="#,##0.00_ ;[Red]\-#,##0.00\ "/>
    <numFmt numFmtId="170" formatCode="0_ ;\-0\ "/>
    <numFmt numFmtId="171" formatCode="#,##0_ ;\-#,##0\ "/>
    <numFmt numFmtId="172" formatCode="00000"/>
  </numFmts>
  <fonts count="87">
    <font>
      <sz val="11"/>
      <color theme="1"/>
      <name val="Calibri"/>
      <family val="2"/>
      <scheme val="minor"/>
    </font>
    <font>
      <sz val="10"/>
      <name val="Arial"/>
      <family val="2"/>
    </font>
    <font>
      <sz val="10"/>
      <name val="MS Sans Serif"/>
      <family val="2"/>
    </font>
    <font>
      <sz val="11"/>
      <color indexed="8"/>
      <name val="Calibri"/>
      <family val="2"/>
    </font>
    <font>
      <b/>
      <u/>
      <sz val="10"/>
      <color indexed="8"/>
      <name val="Arial Narrow"/>
      <family val="2"/>
    </font>
    <font>
      <b/>
      <sz val="12"/>
      <name val="Arial Narrow"/>
      <family val="2"/>
    </font>
    <font>
      <b/>
      <sz val="10"/>
      <name val="Arial Narrow"/>
      <family val="2"/>
    </font>
    <font>
      <sz val="10"/>
      <name val="Arial Narrow"/>
      <family val="2"/>
    </font>
    <font>
      <b/>
      <sz val="11"/>
      <name val="Arial Narrow"/>
      <family val="2"/>
    </font>
    <font>
      <b/>
      <sz val="14"/>
      <name val="Arial Narrow"/>
      <family val="2"/>
    </font>
    <font>
      <b/>
      <sz val="7.5"/>
      <color indexed="8"/>
      <name val="Arial Narrow"/>
      <family val="2"/>
    </font>
    <font>
      <b/>
      <vertAlign val="superscript"/>
      <sz val="7.5"/>
      <color indexed="8"/>
      <name val="Arial Narrow"/>
      <family val="2"/>
    </font>
    <font>
      <sz val="11"/>
      <name val="Arial Narrow"/>
      <family val="2"/>
    </font>
    <font>
      <sz val="12"/>
      <name val="Arial Narrow"/>
      <family val="2"/>
    </font>
    <font>
      <sz val="9"/>
      <name val="Arial Narrow"/>
      <family val="2"/>
    </font>
    <font>
      <b/>
      <sz val="8"/>
      <name val="Arial Narrow"/>
      <family val="2"/>
    </font>
    <font>
      <b/>
      <sz val="11"/>
      <name val="Arial"/>
      <family val="2"/>
    </font>
    <font>
      <sz val="11"/>
      <color theme="1"/>
      <name val="Calibri"/>
      <family val="2"/>
      <scheme val="minor"/>
    </font>
    <font>
      <sz val="11"/>
      <color rgb="FF000000"/>
      <name val="Calibri"/>
      <family val="2"/>
    </font>
    <font>
      <b/>
      <sz val="11"/>
      <color theme="1"/>
      <name val="Calibri"/>
      <family val="2"/>
      <scheme val="minor"/>
    </font>
    <font>
      <sz val="10"/>
      <color theme="1"/>
      <name val="Arial Narrow"/>
      <family val="2"/>
    </font>
    <font>
      <sz val="11"/>
      <color theme="1"/>
      <name val="Arial Narrow"/>
      <family val="2"/>
    </font>
    <font>
      <b/>
      <sz val="11"/>
      <color theme="1"/>
      <name val="Arial Narrow"/>
      <family val="2"/>
    </font>
    <font>
      <b/>
      <sz val="9"/>
      <color theme="1"/>
      <name val="Arial Narrow"/>
      <family val="2"/>
    </font>
    <font>
      <b/>
      <sz val="10"/>
      <color theme="1"/>
      <name val="Arial Narrow"/>
      <family val="2"/>
    </font>
    <font>
      <sz val="12"/>
      <color theme="1"/>
      <name val="Arial Narrow"/>
      <family val="2"/>
    </font>
    <font>
      <b/>
      <sz val="24"/>
      <color theme="1"/>
      <name val="Arial Narrow"/>
      <family val="2"/>
    </font>
    <font>
      <b/>
      <sz val="14"/>
      <color theme="1"/>
      <name val="Arial Narrow"/>
      <family val="2"/>
    </font>
    <font>
      <b/>
      <i/>
      <sz val="10"/>
      <color theme="1"/>
      <name val="Arial Narrow"/>
      <family val="2"/>
    </font>
    <font>
      <sz val="10"/>
      <color rgb="FF000000"/>
      <name val="Arial Narrow"/>
      <family val="2"/>
    </font>
    <font>
      <b/>
      <i/>
      <sz val="11"/>
      <color theme="1"/>
      <name val="Arial Narrow"/>
      <family val="2"/>
    </font>
    <font>
      <sz val="11"/>
      <color rgb="FF000000"/>
      <name val="Arial Narrow"/>
      <family val="2"/>
    </font>
    <font>
      <i/>
      <sz val="10"/>
      <color theme="1"/>
      <name val="Arial Narrow"/>
      <family val="2"/>
    </font>
    <font>
      <i/>
      <sz val="11"/>
      <color theme="1"/>
      <name val="Arial Narrow"/>
      <family val="2"/>
    </font>
    <font>
      <b/>
      <sz val="11"/>
      <color rgb="FF000000"/>
      <name val="Arial Narrow"/>
      <family val="2"/>
    </font>
    <font>
      <sz val="9"/>
      <color theme="1"/>
      <name val="Arial Narrow"/>
      <family val="2"/>
    </font>
    <font>
      <b/>
      <u/>
      <sz val="11"/>
      <color rgb="FF000000"/>
      <name val="Arial Narrow"/>
      <family val="2"/>
    </font>
    <font>
      <sz val="8"/>
      <color theme="1"/>
      <name val="Arial Narrow"/>
      <family val="2"/>
    </font>
    <font>
      <b/>
      <sz val="8"/>
      <color theme="1"/>
      <name val="Arial Narrow"/>
      <family val="2"/>
    </font>
    <font>
      <sz val="7"/>
      <color theme="1"/>
      <name val="Arial Narrow"/>
      <family val="2"/>
    </font>
    <font>
      <b/>
      <i/>
      <sz val="8"/>
      <color theme="1"/>
      <name val="Arial Narrow"/>
      <family val="2"/>
    </font>
    <font>
      <sz val="6"/>
      <color theme="1"/>
      <name val="Arial Narrow"/>
      <family val="2"/>
    </font>
    <font>
      <b/>
      <u/>
      <sz val="10"/>
      <color theme="1"/>
      <name val="Arial Narrow"/>
      <family val="2"/>
    </font>
    <font>
      <b/>
      <sz val="12"/>
      <color theme="1"/>
      <name val="Arial Narrow"/>
      <family val="2"/>
    </font>
    <font>
      <sz val="10"/>
      <color theme="0"/>
      <name val="Arial Narrow"/>
      <family val="2"/>
    </font>
    <font>
      <b/>
      <sz val="10"/>
      <color theme="0"/>
      <name val="Arial Narrow"/>
      <family val="2"/>
    </font>
    <font>
      <sz val="11"/>
      <color theme="0"/>
      <name val="Arial Narrow"/>
      <family val="2"/>
    </font>
    <font>
      <b/>
      <i/>
      <sz val="11"/>
      <color rgb="FF000000"/>
      <name val="Arial Narrow"/>
      <family val="2"/>
    </font>
    <font>
      <b/>
      <sz val="10"/>
      <color rgb="FF000000"/>
      <name val="Arial Narrow"/>
      <family val="2"/>
    </font>
    <font>
      <b/>
      <sz val="9"/>
      <color theme="0"/>
      <name val="Arial Narrow"/>
      <family val="2"/>
    </font>
    <font>
      <b/>
      <i/>
      <sz val="9"/>
      <color theme="3" tint="0.39997558519241921"/>
      <name val="Arial Narrow"/>
      <family val="2"/>
    </font>
    <font>
      <b/>
      <i/>
      <sz val="9"/>
      <color theme="1"/>
      <name val="Arial Narrow"/>
      <family val="2"/>
    </font>
    <font>
      <b/>
      <i/>
      <sz val="11"/>
      <color theme="1"/>
      <name val="Calibri"/>
      <family val="2"/>
      <scheme val="minor"/>
    </font>
    <font>
      <b/>
      <sz val="20"/>
      <color theme="1"/>
      <name val="Arial Narrow"/>
      <family val="2"/>
    </font>
    <font>
      <sz val="14"/>
      <color theme="0"/>
      <name val="Arial Narrow"/>
      <family val="2"/>
    </font>
    <font>
      <b/>
      <sz val="12"/>
      <color theme="0"/>
      <name val="Arial Narrow"/>
      <family val="2"/>
    </font>
    <font>
      <b/>
      <sz val="16"/>
      <color theme="0"/>
      <name val="Arial Narrow"/>
      <family val="2"/>
    </font>
    <font>
      <b/>
      <sz val="11"/>
      <color theme="0"/>
      <name val="Arial Narrow"/>
      <family val="2"/>
    </font>
    <font>
      <b/>
      <sz val="14"/>
      <color theme="0"/>
      <name val="Arial Narrow"/>
      <family val="2"/>
    </font>
    <font>
      <sz val="8"/>
      <color theme="1"/>
      <name val="Calibri"/>
      <family val="2"/>
      <scheme val="minor"/>
    </font>
    <font>
      <b/>
      <i/>
      <sz val="10"/>
      <color rgb="FF000000"/>
      <name val="Arial Narrow"/>
      <family val="2"/>
    </font>
    <font>
      <b/>
      <sz val="8"/>
      <color theme="0"/>
      <name val="Arial Narrow"/>
      <family val="2"/>
    </font>
    <font>
      <b/>
      <sz val="7.5"/>
      <color theme="1"/>
      <name val="Arial"/>
      <family val="2"/>
    </font>
    <font>
      <sz val="7.5"/>
      <color theme="1"/>
      <name val="Arial"/>
      <family val="2"/>
    </font>
    <font>
      <b/>
      <sz val="7.5"/>
      <color theme="1"/>
      <name val="Arial Narrow"/>
      <family val="2"/>
    </font>
    <font>
      <sz val="7.5"/>
      <color theme="1"/>
      <name val="Calibri"/>
      <family val="2"/>
      <scheme val="minor"/>
    </font>
    <font>
      <b/>
      <sz val="6"/>
      <color theme="1"/>
      <name val="Arial"/>
      <family val="2"/>
    </font>
    <font>
      <sz val="7.5"/>
      <color theme="1"/>
      <name val="Arial Narrow"/>
      <family val="2"/>
    </font>
    <font>
      <sz val="6"/>
      <color theme="1"/>
      <name val="Arial"/>
      <family val="2"/>
    </font>
    <font>
      <b/>
      <sz val="10"/>
      <color theme="1"/>
      <name val="Arial"/>
      <family val="2"/>
    </font>
    <font>
      <b/>
      <sz val="8"/>
      <color theme="1"/>
      <name val="Arial"/>
      <family val="2"/>
    </font>
    <font>
      <b/>
      <i/>
      <sz val="7.5"/>
      <color theme="1"/>
      <name val="Arial Narrow"/>
      <family val="2"/>
    </font>
    <font>
      <sz val="6.5"/>
      <color theme="1"/>
      <name val="Arial Narrow"/>
      <family val="2"/>
    </font>
    <font>
      <b/>
      <sz val="6.5"/>
      <color theme="1"/>
      <name val="Arial Narrow"/>
      <family val="2"/>
    </font>
    <font>
      <sz val="9"/>
      <color rgb="FF000000"/>
      <name val="Calibri"/>
      <family val="2"/>
      <scheme val="minor"/>
    </font>
    <font>
      <sz val="8"/>
      <color theme="1"/>
      <name val="Arial"/>
      <family val="2"/>
    </font>
    <font>
      <b/>
      <sz val="7"/>
      <color theme="1"/>
      <name val="Arial"/>
      <family val="2"/>
    </font>
    <font>
      <b/>
      <i/>
      <sz val="9"/>
      <color theme="1"/>
      <name val="Calibri"/>
      <family val="2"/>
      <scheme val="minor"/>
    </font>
    <font>
      <b/>
      <sz val="6"/>
      <color theme="1"/>
      <name val="Arial Narrow"/>
      <family val="2"/>
    </font>
    <font>
      <sz val="7"/>
      <color theme="1"/>
      <name val="Arial"/>
      <family val="2"/>
    </font>
    <font>
      <sz val="9"/>
      <color indexed="8"/>
      <name val="Arial Narrow"/>
      <family val="2"/>
    </font>
    <font>
      <b/>
      <sz val="8"/>
      <color rgb="FF000000"/>
      <name val="Calibri"/>
      <family val="2"/>
    </font>
    <font>
      <sz val="10"/>
      <color indexed="8"/>
      <name val="Arial Narrow"/>
      <family val="2"/>
    </font>
    <font>
      <sz val="11"/>
      <name val="Arial"/>
      <family val="2"/>
    </font>
    <font>
      <sz val="11"/>
      <color indexed="8"/>
      <name val="Arial"/>
      <family val="2"/>
    </font>
    <font>
      <b/>
      <sz val="14"/>
      <name val="Arial"/>
      <family val="2"/>
    </font>
    <font>
      <sz val="14"/>
      <name val="Arial"/>
      <family val="2"/>
    </font>
  </fonts>
  <fills count="8">
    <fill>
      <patternFill patternType="none"/>
    </fill>
    <fill>
      <patternFill patternType="gray125"/>
    </fill>
    <fill>
      <patternFill patternType="solid">
        <fgColor indexed="47"/>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rgb="FFD9D9D9"/>
        <bgColor indexed="64"/>
      </patternFill>
    </fill>
    <fill>
      <patternFill patternType="solid">
        <fgColor rgb="FFBFBFBF"/>
        <bgColor indexed="64"/>
      </patternFill>
    </fill>
  </fills>
  <borders count="127">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double">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medium">
        <color indexed="64"/>
      </top>
      <bottom style="double">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diagonal/>
    </border>
    <border>
      <left/>
      <right style="medium">
        <color rgb="FF000000"/>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8"/>
      </bottom>
      <diagonal/>
    </border>
    <border>
      <left/>
      <right/>
      <top style="double">
        <color indexed="8"/>
      </top>
      <bottom style="thin">
        <color indexed="8"/>
      </bottom>
      <diagonal/>
    </border>
    <border>
      <left/>
      <right/>
      <top style="double">
        <color auto="1"/>
      </top>
      <bottom style="thin">
        <color auto="1"/>
      </bottom>
      <diagonal/>
    </border>
    <border>
      <left/>
      <right style="double">
        <color auto="1"/>
      </right>
      <top style="double">
        <color auto="1"/>
      </top>
      <bottom/>
      <diagonal/>
    </border>
    <border>
      <left style="double">
        <color indexed="8"/>
      </left>
      <right/>
      <top style="thin">
        <color indexed="8"/>
      </top>
      <bottom style="double">
        <color indexed="8"/>
      </bottom>
      <diagonal/>
    </border>
    <border>
      <left style="double">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auto="1"/>
      </top>
      <bottom style="thin">
        <color auto="1"/>
      </bottom>
      <diagonal/>
    </border>
    <border>
      <left style="thin">
        <color auto="1"/>
      </left>
      <right style="double">
        <color auto="1"/>
      </right>
      <top style="thin">
        <color auto="1"/>
      </top>
      <bottom/>
      <diagonal/>
    </border>
    <border>
      <left style="double">
        <color indexed="8"/>
      </left>
      <right/>
      <top/>
      <bottom/>
      <diagonal/>
    </border>
    <border>
      <left/>
      <right style="thin">
        <color indexed="8"/>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indexed="8"/>
      </left>
      <right style="thin">
        <color indexed="8"/>
      </right>
      <top style="thin">
        <color indexed="8"/>
      </top>
      <bottom/>
      <diagonal/>
    </border>
    <border>
      <left style="thin">
        <color indexed="8"/>
      </left>
      <right/>
      <top style="thin">
        <color indexed="8"/>
      </top>
      <bottom style="double">
        <color indexed="8"/>
      </bottom>
      <diagonal/>
    </border>
    <border>
      <left style="thick">
        <color indexed="8"/>
      </left>
      <right/>
      <top style="thin">
        <color indexed="8"/>
      </top>
      <bottom style="thin">
        <color indexed="8"/>
      </bottom>
      <diagonal/>
    </border>
    <border>
      <left/>
      <right style="thick">
        <color indexed="8"/>
      </right>
      <top style="thin">
        <color indexed="8"/>
      </top>
      <bottom style="thin">
        <color indexed="8"/>
      </bottom>
      <diagonal/>
    </border>
    <border>
      <left/>
      <right/>
      <top style="thin">
        <color auto="1"/>
      </top>
      <bottom style="thin">
        <color indexed="8"/>
      </bottom>
      <diagonal/>
    </border>
    <border>
      <left style="double">
        <color indexed="8"/>
      </left>
      <right style="thin">
        <color indexed="8"/>
      </right>
      <top/>
      <bottom style="double">
        <color indexed="8"/>
      </bottom>
      <diagonal/>
    </border>
    <border>
      <left style="thin">
        <color indexed="8"/>
      </left>
      <right style="thin">
        <color indexed="8"/>
      </right>
      <top/>
      <bottom style="double">
        <color indexed="8"/>
      </bottom>
      <diagonal/>
    </border>
    <border>
      <left/>
      <right style="thin">
        <color indexed="8"/>
      </right>
      <top/>
      <bottom style="double">
        <color indexed="8"/>
      </bottom>
      <diagonal/>
    </border>
    <border>
      <left style="thick">
        <color indexed="8"/>
      </left>
      <right/>
      <top/>
      <bottom style="double">
        <color indexed="8"/>
      </bottom>
      <diagonal/>
    </border>
    <border>
      <left style="thin">
        <color indexed="8"/>
      </left>
      <right style="thick">
        <color indexed="8"/>
      </right>
      <top/>
      <bottom style="double">
        <color indexed="8"/>
      </bottom>
      <diagonal/>
    </border>
    <border>
      <left/>
      <right style="thin">
        <color indexed="8"/>
      </right>
      <top style="thin">
        <color indexed="8"/>
      </top>
      <bottom style="double">
        <color indexed="8"/>
      </bottom>
      <diagonal/>
    </border>
    <border>
      <left style="thin">
        <color indexed="8"/>
      </left>
      <right/>
      <top/>
      <bottom style="double">
        <color indexed="8"/>
      </bottom>
      <diagonal/>
    </border>
    <border>
      <left/>
      <right style="medium">
        <color auto="1"/>
      </right>
      <top style="thin">
        <color indexed="8"/>
      </top>
      <bottom style="double">
        <color indexed="8"/>
      </bottom>
      <diagonal/>
    </border>
    <border>
      <left/>
      <right style="double">
        <color auto="1"/>
      </right>
      <top/>
      <bottom style="double">
        <color auto="1"/>
      </bottom>
      <diagonal/>
    </border>
    <border>
      <left style="double">
        <color indexed="8"/>
      </left>
      <right/>
      <top style="double">
        <color indexed="8"/>
      </top>
      <bottom/>
      <diagonal/>
    </border>
    <border>
      <left style="thin">
        <color indexed="8"/>
      </left>
      <right style="thin">
        <color indexed="8"/>
      </right>
      <top style="double">
        <color indexed="8"/>
      </top>
      <bottom/>
      <diagonal/>
    </border>
    <border>
      <left/>
      <right style="thin">
        <color indexed="8"/>
      </right>
      <top style="double">
        <color indexed="8"/>
      </top>
      <bottom/>
      <diagonal/>
    </border>
    <border>
      <left style="thick">
        <color indexed="8"/>
      </left>
      <right/>
      <top/>
      <bottom/>
      <diagonal/>
    </border>
    <border>
      <left style="thin">
        <color indexed="8"/>
      </left>
      <right style="thick">
        <color indexed="8"/>
      </right>
      <top/>
      <bottom/>
      <diagonal/>
    </border>
    <border>
      <left/>
      <right style="thin">
        <color auto="1"/>
      </right>
      <top style="double">
        <color indexed="8"/>
      </top>
      <bottom/>
      <diagonal/>
    </border>
    <border>
      <left style="thin">
        <color auto="1"/>
      </left>
      <right/>
      <top style="double">
        <color indexed="8"/>
      </top>
      <bottom/>
      <diagonal/>
    </border>
    <border>
      <left style="thin">
        <color indexed="8"/>
      </left>
      <right/>
      <top style="double">
        <color indexed="8"/>
      </top>
      <bottom/>
      <diagonal/>
    </border>
    <border>
      <left/>
      <right style="double">
        <color auto="1"/>
      </right>
      <top/>
      <bottom/>
      <diagonal/>
    </border>
    <border>
      <left style="thick">
        <color indexed="8"/>
      </left>
      <right style="thin">
        <color indexed="8"/>
      </right>
      <top/>
      <bottom/>
      <diagonal/>
    </border>
    <border>
      <left/>
      <right style="thin">
        <color auto="1"/>
      </right>
      <top/>
      <bottom/>
      <diagonal/>
    </border>
    <border>
      <left style="thin">
        <color auto="1"/>
      </left>
      <right/>
      <top/>
      <bottom/>
      <diagonal/>
    </border>
    <border>
      <left style="thick">
        <color indexed="8"/>
      </left>
      <right style="thin">
        <color auto="1"/>
      </right>
      <top/>
      <bottom/>
      <diagonal/>
    </border>
    <border>
      <left style="thin">
        <color auto="1"/>
      </left>
      <right style="thin">
        <color auto="1"/>
      </right>
      <top/>
      <bottom/>
      <diagonal/>
    </border>
    <border>
      <left style="thick">
        <color indexed="8"/>
      </left>
      <right style="thin">
        <color indexed="8"/>
      </right>
      <top/>
      <bottom style="double">
        <color indexed="8"/>
      </bottom>
      <diagonal/>
    </border>
    <border>
      <left/>
      <right style="thin">
        <color auto="1"/>
      </right>
      <top/>
      <bottom style="double">
        <color auto="1"/>
      </bottom>
      <diagonal/>
    </border>
    <border>
      <left style="thin">
        <color auto="1"/>
      </left>
      <right/>
      <top/>
      <bottom style="double">
        <color auto="1"/>
      </bottom>
      <diagonal/>
    </border>
    <border>
      <left style="thin">
        <color indexed="8"/>
      </left>
      <right/>
      <top/>
      <bottom style="double">
        <color auto="1"/>
      </bottom>
      <diagonal/>
    </border>
    <border>
      <left style="thin">
        <color indexed="8"/>
      </left>
      <right style="double">
        <color auto="1"/>
      </right>
      <top/>
      <bottom style="double">
        <color indexed="8"/>
      </bottom>
      <diagonal/>
    </border>
    <border>
      <left/>
      <right/>
      <top style="double">
        <color indexed="8"/>
      </top>
      <bottom/>
      <diagonal/>
    </border>
    <border>
      <left style="thin">
        <color indexed="64"/>
      </left>
      <right style="medium">
        <color indexed="64"/>
      </right>
      <top/>
      <bottom/>
      <diagonal/>
    </border>
    <border>
      <left style="thin">
        <color indexed="8"/>
      </left>
      <right style="thin">
        <color indexed="8"/>
      </right>
      <top/>
      <bottom/>
      <diagonal/>
    </border>
    <border>
      <left style="thin">
        <color auto="1"/>
      </left>
      <right style="double">
        <color auto="1"/>
      </right>
      <top/>
      <bottom/>
      <diagonal/>
    </border>
    <border>
      <left style="thin">
        <color indexed="8"/>
      </left>
      <right/>
      <top/>
      <bottom/>
      <diagonal/>
    </border>
    <border>
      <left style="thin">
        <color auto="1"/>
      </left>
      <right style="thick">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6">
    <xf numFmtId="0" fontId="0" fillId="0" borderId="0"/>
    <xf numFmtId="0" fontId="3" fillId="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17" fillId="0" borderId="0" applyFont="0" applyFill="0" applyBorder="0" applyAlignment="0" applyProtection="0"/>
    <xf numFmtId="0" fontId="1" fillId="0" borderId="0"/>
    <xf numFmtId="0" fontId="2" fillId="0" borderId="0"/>
    <xf numFmtId="0" fontId="17" fillId="0" borderId="0"/>
    <xf numFmtId="0" fontId="18" fillId="0" borderId="0" applyNumberFormat="0" applyBorder="0" applyAlignment="0"/>
    <xf numFmtId="0" fontId="17" fillId="0" borderId="0"/>
    <xf numFmtId="9" fontId="17" fillId="0" borderId="0" applyFont="0" applyFill="0" applyBorder="0" applyAlignment="0" applyProtection="0"/>
    <xf numFmtId="9" fontId="1" fillId="0" borderId="0" applyFont="0" applyFill="0" applyBorder="0" applyAlignment="0" applyProtection="0"/>
  </cellStyleXfs>
  <cellXfs count="1515">
    <xf numFmtId="0" fontId="0" fillId="0" borderId="0" xfId="0"/>
    <xf numFmtId="0" fontId="20" fillId="0" borderId="1" xfId="0" applyFont="1" applyBorder="1"/>
    <xf numFmtId="0" fontId="20" fillId="0" borderId="2" xfId="0" applyFont="1" applyBorder="1"/>
    <xf numFmtId="0" fontId="21" fillId="0" borderId="0" xfId="0" applyFont="1"/>
    <xf numFmtId="0" fontId="22" fillId="0" borderId="0" xfId="0" applyFont="1" applyFill="1" applyBorder="1" applyAlignment="1">
      <alignment horizontal="right" vertical="top"/>
    </xf>
    <xf numFmtId="0" fontId="23" fillId="0" borderId="0" xfId="0" applyFont="1" applyFill="1" applyBorder="1" applyAlignment="1">
      <alignment vertical="top"/>
    </xf>
    <xf numFmtId="0" fontId="21" fillId="0" borderId="0" xfId="0" applyFont="1" applyAlignment="1">
      <alignment vertical="center"/>
    </xf>
    <xf numFmtId="0" fontId="21" fillId="0" borderId="0" xfId="0" applyFont="1" applyAlignment="1"/>
    <xf numFmtId="0" fontId="20" fillId="0" borderId="3" xfId="0" applyFont="1" applyBorder="1"/>
    <xf numFmtId="0" fontId="20" fillId="0" borderId="4" xfId="0" applyFont="1" applyBorder="1"/>
    <xf numFmtId="0" fontId="20" fillId="0" borderId="5" xfId="0" applyFont="1" applyBorder="1"/>
    <xf numFmtId="0" fontId="20" fillId="0" borderId="6" xfId="0" applyFont="1" applyBorder="1"/>
    <xf numFmtId="0" fontId="20" fillId="0" borderId="0" xfId="0" applyFont="1" applyBorder="1"/>
    <xf numFmtId="0" fontId="20" fillId="0" borderId="7" xfId="0" applyFont="1" applyBorder="1"/>
    <xf numFmtId="0" fontId="24" fillId="0" borderId="6" xfId="0" applyFont="1" applyBorder="1"/>
    <xf numFmtId="0" fontId="24" fillId="0" borderId="0" xfId="0" applyFont="1" applyBorder="1" applyAlignment="1">
      <alignment vertical="justify"/>
    </xf>
    <xf numFmtId="0" fontId="20" fillId="0" borderId="8" xfId="0" applyFont="1" applyBorder="1"/>
    <xf numFmtId="0" fontId="24" fillId="0" borderId="1" xfId="0" applyFont="1" applyBorder="1" applyAlignment="1">
      <alignment vertical="justify"/>
    </xf>
    <xf numFmtId="0" fontId="21" fillId="0" borderId="0" xfId="0" applyFont="1" applyFill="1" applyBorder="1"/>
    <xf numFmtId="0" fontId="24" fillId="0" borderId="0" xfId="0" applyFont="1" applyBorder="1"/>
    <xf numFmtId="0" fontId="24" fillId="0" borderId="3" xfId="0" applyFont="1" applyBorder="1" applyAlignment="1"/>
    <xf numFmtId="0" fontId="20" fillId="0" borderId="4" xfId="0" applyFont="1" applyBorder="1" applyAlignment="1"/>
    <xf numFmtId="0" fontId="20" fillId="0" borderId="5" xfId="0" applyFont="1" applyBorder="1" applyAlignment="1"/>
    <xf numFmtId="0" fontId="24" fillId="0" borderId="6" xfId="0" applyFont="1" applyBorder="1" applyAlignment="1"/>
    <xf numFmtId="0" fontId="20" fillId="0" borderId="0" xfId="0" applyFont="1" applyBorder="1" applyAlignment="1"/>
    <xf numFmtId="0" fontId="20" fillId="0" borderId="7" xfId="0" applyFont="1" applyBorder="1" applyAlignment="1"/>
    <xf numFmtId="0" fontId="24" fillId="0" borderId="8" xfId="0" applyFont="1" applyBorder="1" applyAlignment="1"/>
    <xf numFmtId="0" fontId="20" fillId="0" borderId="1" xfId="0" applyFont="1" applyBorder="1" applyAlignment="1"/>
    <xf numFmtId="0" fontId="20" fillId="0" borderId="2" xfId="0" applyFont="1" applyBorder="1" applyAlignment="1"/>
    <xf numFmtId="0" fontId="20" fillId="0" borderId="6" xfId="0" quotePrefix="1" applyFont="1" applyBorder="1"/>
    <xf numFmtId="0" fontId="20" fillId="0" borderId="0" xfId="0" applyFont="1" applyFill="1" applyBorder="1"/>
    <xf numFmtId="0" fontId="25" fillId="0" borderId="0" xfId="0" applyFont="1" applyBorder="1" applyAlignment="1">
      <alignment horizontal="left" vertical="center"/>
    </xf>
    <xf numFmtId="0" fontId="21" fillId="0" borderId="0" xfId="0" applyFont="1" applyBorder="1" applyAlignment="1">
      <alignment horizontal="left" vertical="center"/>
    </xf>
    <xf numFmtId="0" fontId="21" fillId="0" borderId="0" xfId="0" applyFont="1" applyAlignment="1">
      <alignment horizontal="center" vertical="center"/>
    </xf>
    <xf numFmtId="0" fontId="21" fillId="0" borderId="0" xfId="0" applyFont="1" applyAlignment="1">
      <alignment horizontal="right" vertical="center" indent="1"/>
    </xf>
    <xf numFmtId="0" fontId="20" fillId="0" borderId="0" xfId="0" applyFont="1"/>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5" fillId="0" borderId="0" xfId="0" applyFont="1" applyAlignment="1"/>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26" fillId="0" borderId="0" xfId="0" applyFont="1" applyAlignment="1">
      <alignment horizontal="center"/>
    </xf>
    <xf numFmtId="0" fontId="21" fillId="3" borderId="0" xfId="0" applyFont="1" applyFill="1"/>
    <xf numFmtId="0" fontId="27" fillId="3" borderId="0" xfId="0" applyFont="1" applyFill="1"/>
    <xf numFmtId="0" fontId="6" fillId="0" borderId="12" xfId="0" applyFont="1" applyFill="1" applyBorder="1" applyAlignment="1">
      <alignment horizontal="center" vertical="center"/>
    </xf>
    <xf numFmtId="0" fontId="21" fillId="0" borderId="0" xfId="0" applyFont="1" applyFill="1"/>
    <xf numFmtId="0" fontId="23" fillId="0" borderId="1" xfId="0" applyFont="1" applyFill="1" applyBorder="1" applyAlignment="1">
      <alignment vertical="center"/>
    </xf>
    <xf numFmtId="0" fontId="22" fillId="0" borderId="0" xfId="0" applyFont="1" applyFill="1" applyBorder="1" applyAlignment="1">
      <alignment horizontal="left" vertical="top"/>
    </xf>
    <xf numFmtId="43" fontId="28" fillId="3" borderId="0" xfId="0" applyNumberFormat="1" applyFont="1" applyFill="1" applyBorder="1" applyAlignment="1" applyProtection="1">
      <alignment wrapText="1"/>
    </xf>
    <xf numFmtId="0" fontId="22" fillId="0" borderId="0" xfId="0" applyFont="1" applyFill="1" applyBorder="1" applyAlignment="1" applyProtection="1">
      <alignment vertical="top"/>
      <protection locked="0"/>
    </xf>
    <xf numFmtId="0" fontId="21" fillId="0" borderId="0" xfId="0" applyFont="1" applyFill="1" applyProtection="1">
      <protection locked="0"/>
    </xf>
    <xf numFmtId="0" fontId="22" fillId="0" borderId="0" xfId="0" applyFont="1" applyFill="1" applyBorder="1" applyAlignment="1" applyProtection="1">
      <alignment horizontal="right" vertical="top"/>
      <protection locked="0"/>
    </xf>
    <xf numFmtId="0" fontId="21" fillId="0" borderId="0" xfId="0" applyFont="1" applyFill="1" applyBorder="1" applyProtection="1">
      <protection locked="0"/>
    </xf>
    <xf numFmtId="0" fontId="23" fillId="0" borderId="0" xfId="0" applyFont="1" applyFill="1" applyBorder="1" applyAlignment="1" applyProtection="1">
      <alignment horizontal="center" vertical="top"/>
      <protection locked="0"/>
    </xf>
    <xf numFmtId="0" fontId="23" fillId="0" borderId="0" xfId="0" applyFont="1" applyFill="1" applyBorder="1" applyAlignment="1" applyProtection="1">
      <alignment vertical="top"/>
      <protection locked="0"/>
    </xf>
    <xf numFmtId="0" fontId="29" fillId="0" borderId="6" xfId="0" applyFont="1" applyFill="1" applyBorder="1" applyAlignment="1" applyProtection="1">
      <alignment vertical="top" wrapText="1"/>
      <protection locked="0"/>
    </xf>
    <xf numFmtId="0" fontId="29" fillId="0" borderId="0" xfId="0" applyFont="1" applyFill="1" applyBorder="1" applyAlignment="1" applyProtection="1">
      <alignment vertical="top" wrapText="1"/>
      <protection locked="0"/>
    </xf>
    <xf numFmtId="0" fontId="29" fillId="0" borderId="7" xfId="0" applyFont="1" applyFill="1" applyBorder="1" applyAlignment="1" applyProtection="1">
      <alignment vertical="top" wrapText="1"/>
      <protection locked="0"/>
    </xf>
    <xf numFmtId="0" fontId="30" fillId="0" borderId="6" xfId="0" applyFont="1" applyFill="1" applyBorder="1" applyAlignment="1" applyProtection="1">
      <alignment wrapText="1"/>
      <protection locked="0"/>
    </xf>
    <xf numFmtId="0" fontId="28" fillId="0" borderId="0" xfId="0" applyFont="1" applyFill="1" applyBorder="1" applyAlignment="1" applyProtection="1">
      <alignment wrapText="1"/>
      <protection locked="0"/>
    </xf>
    <xf numFmtId="0" fontId="21" fillId="0" borderId="0" xfId="0" applyFont="1" applyFill="1" applyBorder="1" applyAlignment="1" applyProtection="1">
      <alignment horizontal="justify" wrapText="1"/>
      <protection locked="0"/>
    </xf>
    <xf numFmtId="0" fontId="30" fillId="0" borderId="0" xfId="0" applyFont="1" applyFill="1" applyBorder="1" applyAlignment="1" applyProtection="1">
      <alignment wrapText="1"/>
      <protection locked="0"/>
    </xf>
    <xf numFmtId="0" fontId="28" fillId="0" borderId="7" xfId="0" applyFont="1" applyFill="1" applyBorder="1" applyAlignment="1" applyProtection="1">
      <alignment wrapText="1"/>
      <protection locked="0"/>
    </xf>
    <xf numFmtId="0" fontId="21" fillId="0" borderId="6" xfId="0" applyFont="1" applyFill="1" applyBorder="1" applyAlignment="1" applyProtection="1">
      <alignment wrapText="1"/>
      <protection locked="0"/>
    </xf>
    <xf numFmtId="43" fontId="20" fillId="0" borderId="0" xfId="8" applyNumberFormat="1" applyFont="1" applyFill="1" applyBorder="1" applyAlignment="1" applyProtection="1">
      <alignment vertical="top" wrapText="1"/>
      <protection locked="0"/>
    </xf>
    <xf numFmtId="0" fontId="21" fillId="0" borderId="0" xfId="0" applyFont="1" applyFill="1" applyBorder="1" applyAlignment="1" applyProtection="1">
      <alignment wrapText="1"/>
      <protection locked="0"/>
    </xf>
    <xf numFmtId="43" fontId="20" fillId="0" borderId="7" xfId="8" applyNumberFormat="1" applyFont="1" applyFill="1" applyBorder="1" applyAlignment="1" applyProtection="1">
      <alignment vertical="top" wrapText="1"/>
      <protection locked="0"/>
    </xf>
    <xf numFmtId="0" fontId="21" fillId="0" borderId="6" xfId="0" applyFont="1" applyFill="1" applyBorder="1" applyAlignment="1" applyProtection="1">
      <alignment horizontal="left" wrapText="1"/>
      <protection locked="0"/>
    </xf>
    <xf numFmtId="0" fontId="31" fillId="0" borderId="6" xfId="0" applyFont="1" applyFill="1" applyBorder="1" applyAlignment="1" applyProtection="1">
      <alignment horizontal="justify" wrapText="1"/>
      <protection locked="0"/>
    </xf>
    <xf numFmtId="43" fontId="20" fillId="0" borderId="0" xfId="0" applyNumberFormat="1" applyFont="1" applyFill="1" applyBorder="1" applyAlignment="1" applyProtection="1">
      <alignment wrapText="1"/>
      <protection locked="0"/>
    </xf>
    <xf numFmtId="43" fontId="32" fillId="0" borderId="0" xfId="0" applyNumberFormat="1" applyFont="1" applyFill="1" applyBorder="1" applyAlignment="1" applyProtection="1">
      <alignment wrapText="1"/>
      <protection locked="0"/>
    </xf>
    <xf numFmtId="0" fontId="33" fillId="0" borderId="0" xfId="0" applyFont="1" applyFill="1" applyBorder="1" applyAlignment="1" applyProtection="1">
      <alignment wrapText="1"/>
      <protection locked="0"/>
    </xf>
    <xf numFmtId="43" fontId="32" fillId="0" borderId="7" xfId="0" applyNumberFormat="1" applyFont="1" applyFill="1" applyBorder="1" applyAlignment="1" applyProtection="1">
      <alignment wrapText="1"/>
      <protection locked="0"/>
    </xf>
    <xf numFmtId="43" fontId="28" fillId="0" borderId="0" xfId="0" applyNumberFormat="1" applyFont="1" applyFill="1" applyBorder="1" applyAlignment="1" applyProtection="1">
      <alignment wrapText="1"/>
      <protection locked="0"/>
    </xf>
    <xf numFmtId="43" fontId="28" fillId="0" borderId="7" xfId="0" applyNumberFormat="1" applyFont="1" applyFill="1" applyBorder="1" applyAlignment="1" applyProtection="1">
      <alignment wrapText="1"/>
      <protection locked="0"/>
    </xf>
    <xf numFmtId="0" fontId="21" fillId="0" borderId="0" xfId="0" applyFont="1" applyFill="1" applyBorder="1" applyAlignment="1" applyProtection="1">
      <protection locked="0"/>
    </xf>
    <xf numFmtId="0" fontId="33" fillId="0" borderId="6" xfId="0" applyFont="1" applyFill="1" applyBorder="1" applyAlignment="1" applyProtection="1">
      <alignment wrapText="1"/>
      <protection locked="0"/>
    </xf>
    <xf numFmtId="43" fontId="20" fillId="0" borderId="7" xfId="0" applyNumberFormat="1" applyFont="1" applyFill="1" applyBorder="1" applyAlignment="1" applyProtection="1">
      <alignment wrapText="1"/>
      <protection locked="0"/>
    </xf>
    <xf numFmtId="0" fontId="0" fillId="0" borderId="0" xfId="0" applyFont="1" applyFill="1" applyProtection="1">
      <protection locked="0"/>
    </xf>
    <xf numFmtId="0" fontId="22" fillId="0" borderId="0" xfId="0" applyFont="1" applyFill="1" applyBorder="1" applyAlignment="1" applyProtection="1">
      <alignment wrapText="1"/>
      <protection locked="0"/>
    </xf>
    <xf numFmtId="0" fontId="21" fillId="0" borderId="6" xfId="0" applyFont="1" applyFill="1" applyBorder="1" applyAlignment="1" applyProtection="1">
      <protection locked="0"/>
    </xf>
    <xf numFmtId="43" fontId="20" fillId="0" borderId="0" xfId="0" applyNumberFormat="1" applyFont="1" applyFill="1" applyBorder="1" applyAlignment="1" applyProtection="1">
      <protection locked="0"/>
    </xf>
    <xf numFmtId="0" fontId="31" fillId="0" borderId="0" xfId="0" applyFont="1" applyFill="1" applyBorder="1" applyAlignment="1" applyProtection="1">
      <alignment horizontal="justify" wrapText="1"/>
      <protection locked="0"/>
    </xf>
    <xf numFmtId="43" fontId="20" fillId="0" borderId="7" xfId="0" applyNumberFormat="1" applyFont="1" applyFill="1" applyBorder="1" applyAlignment="1" applyProtection="1">
      <protection locked="0"/>
    </xf>
    <xf numFmtId="4" fontId="20" fillId="0" borderId="0" xfId="0" applyNumberFormat="1" applyFont="1" applyFill="1" applyBorder="1" applyProtection="1">
      <protection locked="0"/>
    </xf>
    <xf numFmtId="4" fontId="20" fillId="0" borderId="7" xfId="0" applyNumberFormat="1" applyFont="1" applyFill="1" applyBorder="1" applyProtection="1">
      <protection locked="0"/>
    </xf>
    <xf numFmtId="0" fontId="21" fillId="0" borderId="8" xfId="0" applyFont="1" applyFill="1" applyBorder="1" applyProtection="1">
      <protection locked="0"/>
    </xf>
    <xf numFmtId="43" fontId="20" fillId="0" borderId="1" xfId="0" applyNumberFormat="1" applyFont="1" applyFill="1" applyBorder="1" applyProtection="1">
      <protection locked="0"/>
    </xf>
    <xf numFmtId="0" fontId="21" fillId="0" borderId="1" xfId="0" applyFont="1" applyFill="1" applyBorder="1" applyProtection="1">
      <protection locked="0"/>
    </xf>
    <xf numFmtId="0" fontId="20" fillId="0" borderId="1" xfId="0" applyFont="1" applyFill="1" applyBorder="1" applyProtection="1">
      <protection locked="0"/>
    </xf>
    <xf numFmtId="0" fontId="20" fillId="0" borderId="2" xfId="0" applyFont="1" applyFill="1" applyBorder="1" applyProtection="1">
      <protection locked="0"/>
    </xf>
    <xf numFmtId="43" fontId="28" fillId="3" borderId="7" xfId="0" applyNumberFormat="1" applyFont="1" applyFill="1" applyBorder="1" applyAlignment="1" applyProtection="1">
      <alignment wrapText="1"/>
    </xf>
    <xf numFmtId="43" fontId="24" fillId="3" borderId="0" xfId="0" applyNumberFormat="1" applyFont="1" applyFill="1" applyBorder="1" applyAlignment="1" applyProtection="1">
      <alignment wrapText="1"/>
    </xf>
    <xf numFmtId="43" fontId="24" fillId="3" borderId="7" xfId="0" applyNumberFormat="1" applyFont="1" applyFill="1" applyBorder="1" applyAlignment="1" applyProtection="1">
      <alignment wrapText="1"/>
    </xf>
    <xf numFmtId="43" fontId="24" fillId="3" borderId="0" xfId="0" applyNumberFormat="1" applyFont="1" applyFill="1" applyBorder="1" applyAlignment="1" applyProtection="1">
      <alignment vertical="center" wrapText="1"/>
    </xf>
    <xf numFmtId="43" fontId="24" fillId="3" borderId="7" xfId="0" applyNumberFormat="1" applyFont="1" applyFill="1" applyBorder="1" applyAlignment="1" applyProtection="1">
      <alignment vertical="center" wrapText="1"/>
    </xf>
    <xf numFmtId="43" fontId="28" fillId="3" borderId="0" xfId="0" applyNumberFormat="1" applyFont="1" applyFill="1" applyBorder="1" applyAlignment="1" applyProtection="1"/>
    <xf numFmtId="43" fontId="28" fillId="3" borderId="7" xfId="0" applyNumberFormat="1" applyFont="1" applyFill="1" applyBorder="1" applyAlignment="1" applyProtection="1"/>
    <xf numFmtId="0" fontId="22" fillId="0" borderId="13"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top"/>
      <protection locked="0"/>
    </xf>
    <xf numFmtId="0" fontId="21" fillId="3" borderId="0" xfId="0" applyFont="1" applyFill="1" applyProtection="1">
      <protection locked="0"/>
    </xf>
    <xf numFmtId="0" fontId="22" fillId="0" borderId="0" xfId="0" applyFont="1" applyFill="1" applyProtection="1">
      <protection locked="0"/>
    </xf>
    <xf numFmtId="0" fontId="30" fillId="3" borderId="6" xfId="0" applyFont="1" applyFill="1" applyBorder="1" applyAlignment="1" applyProtection="1">
      <alignment wrapText="1"/>
      <protection locked="0"/>
    </xf>
    <xf numFmtId="0" fontId="30" fillId="3" borderId="0" xfId="0" applyFont="1" applyFill="1" applyBorder="1" applyAlignment="1" applyProtection="1">
      <protection locked="0"/>
    </xf>
    <xf numFmtId="0" fontId="30" fillId="3" borderId="0" xfId="0" applyFont="1" applyFill="1" applyBorder="1" applyAlignment="1" applyProtection="1">
      <alignment wrapText="1"/>
      <protection locked="0"/>
    </xf>
    <xf numFmtId="0" fontId="30" fillId="3" borderId="0" xfId="0" applyFont="1" applyFill="1" applyBorder="1" applyAlignment="1" applyProtection="1">
      <alignment horizontal="left" wrapText="1"/>
      <protection locked="0"/>
    </xf>
    <xf numFmtId="0" fontId="21" fillId="0" borderId="0" xfId="0" applyFont="1" applyProtection="1">
      <protection locked="0"/>
    </xf>
    <xf numFmtId="0" fontId="25" fillId="0" borderId="0" xfId="0" applyFont="1" applyBorder="1" applyAlignment="1" applyProtection="1">
      <alignment horizontal="left"/>
      <protection locked="0"/>
    </xf>
    <xf numFmtId="0" fontId="21" fillId="0" borderId="0" xfId="0" applyFont="1" applyBorder="1" applyAlignment="1" applyProtection="1">
      <alignment horizontal="left"/>
      <protection locked="0"/>
    </xf>
    <xf numFmtId="0" fontId="22" fillId="0" borderId="6" xfId="0" applyFont="1" applyBorder="1" applyAlignment="1" applyProtection="1">
      <alignment horizontal="left" vertical="top"/>
      <protection locked="0"/>
    </xf>
    <xf numFmtId="0" fontId="22" fillId="0" borderId="0" xfId="0" applyFont="1" applyBorder="1" applyAlignment="1" applyProtection="1">
      <alignment horizontal="left" vertical="top"/>
      <protection locked="0"/>
    </xf>
    <xf numFmtId="0" fontId="21" fillId="0" borderId="0" xfId="0" applyFont="1" applyBorder="1" applyAlignment="1" applyProtection="1">
      <alignment horizontal="left" vertical="top"/>
      <protection locked="0"/>
    </xf>
    <xf numFmtId="0" fontId="34" fillId="3" borderId="6" xfId="0" applyFont="1" applyFill="1" applyBorder="1" applyAlignment="1" applyProtection="1">
      <alignment horizontal="left" vertical="top"/>
      <protection locked="0"/>
    </xf>
    <xf numFmtId="0" fontId="34" fillId="3" borderId="0" xfId="0" applyFont="1" applyFill="1" applyBorder="1" applyAlignment="1" applyProtection="1">
      <alignment horizontal="left" vertical="top"/>
      <protection locked="0"/>
    </xf>
    <xf numFmtId="0" fontId="31" fillId="0" borderId="6" xfId="0" applyFont="1" applyBorder="1" applyAlignment="1" applyProtection="1">
      <alignment horizontal="left" vertical="top"/>
      <protection locked="0"/>
    </xf>
    <xf numFmtId="0" fontId="20" fillId="0" borderId="0" xfId="0" applyFont="1" applyBorder="1" applyAlignment="1" applyProtection="1">
      <alignment horizontal="left" vertical="top"/>
      <protection locked="0"/>
    </xf>
    <xf numFmtId="0" fontId="30" fillId="3" borderId="6" xfId="0" applyFont="1" applyFill="1" applyBorder="1" applyAlignment="1" applyProtection="1">
      <alignment horizontal="left" vertical="top"/>
      <protection locked="0"/>
    </xf>
    <xf numFmtId="0" fontId="30" fillId="3" borderId="0" xfId="0" applyFont="1" applyFill="1" applyBorder="1" applyAlignment="1" applyProtection="1">
      <alignment horizontal="left" vertical="top"/>
      <protection locked="0"/>
    </xf>
    <xf numFmtId="0" fontId="31" fillId="0" borderId="0" xfId="0" applyFont="1" applyBorder="1" applyAlignment="1" applyProtection="1">
      <alignment horizontal="left" vertical="top"/>
      <protection locked="0"/>
    </xf>
    <xf numFmtId="0" fontId="31" fillId="0" borderId="8" xfId="0" applyFont="1" applyBorder="1" applyAlignment="1" applyProtection="1">
      <alignment horizontal="left" vertical="top"/>
      <protection locked="0"/>
    </xf>
    <xf numFmtId="0" fontId="31" fillId="0" borderId="1" xfId="0" applyFont="1" applyBorder="1" applyAlignment="1" applyProtection="1">
      <alignment horizontal="left" vertical="top"/>
      <protection locked="0"/>
    </xf>
    <xf numFmtId="0" fontId="22" fillId="0" borderId="14" xfId="0" applyFont="1" applyFill="1" applyBorder="1" applyAlignment="1" applyProtection="1">
      <alignment horizontal="center" vertical="center" wrapText="1"/>
      <protection locked="0"/>
    </xf>
    <xf numFmtId="0" fontId="35" fillId="0" borderId="0" xfId="0" applyFont="1" applyProtection="1">
      <protection locked="0"/>
    </xf>
    <xf numFmtId="0" fontId="21" fillId="0" borderId="0" xfId="0" applyFont="1" applyAlignment="1" applyProtection="1">
      <alignment vertical="center"/>
      <protection locked="0"/>
    </xf>
    <xf numFmtId="0" fontId="21" fillId="0" borderId="0" xfId="0" applyFont="1" applyAlignment="1" applyProtection="1">
      <protection locked="0"/>
    </xf>
    <xf numFmtId="0" fontId="35" fillId="0" borderId="0" xfId="0" applyFont="1" applyAlignment="1" applyProtection="1">
      <protection locked="0"/>
    </xf>
    <xf numFmtId="0" fontId="34" fillId="4" borderId="15" xfId="0" applyFont="1" applyFill="1" applyBorder="1" applyAlignment="1" applyProtection="1">
      <alignment horizontal="justify" vertical="center"/>
      <protection locked="0"/>
    </xf>
    <xf numFmtId="0" fontId="36" fillId="4" borderId="14" xfId="0" applyFont="1" applyFill="1" applyBorder="1" applyAlignment="1" applyProtection="1">
      <alignment horizontal="center" vertical="center"/>
      <protection locked="0"/>
    </xf>
    <xf numFmtId="0" fontId="36" fillId="4" borderId="16" xfId="0" applyFont="1" applyFill="1" applyBorder="1" applyAlignment="1" applyProtection="1">
      <alignment horizontal="center" vertical="center"/>
      <protection locked="0"/>
    </xf>
    <xf numFmtId="0" fontId="37" fillId="0" borderId="7" xfId="0" applyFont="1" applyFill="1" applyBorder="1" applyProtection="1">
      <protection locked="0"/>
    </xf>
    <xf numFmtId="0" fontId="37" fillId="0" borderId="0" xfId="0" applyFont="1" applyFill="1" applyProtection="1">
      <protection locked="0"/>
    </xf>
    <xf numFmtId="0" fontId="37" fillId="0" borderId="6" xfId="0" applyFont="1" applyFill="1" applyBorder="1" applyAlignment="1" applyProtection="1">
      <alignment horizontal="justify" vertical="top"/>
      <protection locked="0"/>
    </xf>
    <xf numFmtId="0" fontId="38" fillId="0" borderId="0" xfId="0" applyFont="1" applyFill="1" applyBorder="1" applyAlignment="1" applyProtection="1">
      <alignment vertical="top"/>
      <protection locked="0"/>
    </xf>
    <xf numFmtId="0" fontId="39" fillId="0" borderId="6" xfId="0" applyFont="1" applyFill="1" applyBorder="1" applyAlignment="1" applyProtection="1">
      <alignment horizontal="justify" vertical="top"/>
      <protection locked="0"/>
    </xf>
    <xf numFmtId="0" fontId="39" fillId="0" borderId="0" xfId="0" applyFont="1" applyFill="1" applyProtection="1">
      <protection locked="0"/>
    </xf>
    <xf numFmtId="0" fontId="40" fillId="0" borderId="6" xfId="0" applyFont="1" applyFill="1" applyBorder="1" applyAlignment="1" applyProtection="1">
      <alignment vertical="top"/>
      <protection locked="0"/>
    </xf>
    <xf numFmtId="0" fontId="40" fillId="0" borderId="0" xfId="0" applyFont="1" applyFill="1" applyBorder="1" applyAlignment="1" applyProtection="1">
      <alignment vertical="top"/>
      <protection locked="0"/>
    </xf>
    <xf numFmtId="0" fontId="37" fillId="0" borderId="6" xfId="0" applyFont="1" applyFill="1" applyBorder="1" applyAlignment="1" applyProtection="1">
      <alignment vertical="top"/>
      <protection locked="0"/>
    </xf>
    <xf numFmtId="0" fontId="37" fillId="0" borderId="0" xfId="0" applyFont="1" applyFill="1" applyBorder="1" applyAlignment="1" applyProtection="1">
      <alignment vertical="top"/>
      <protection locked="0"/>
    </xf>
    <xf numFmtId="0" fontId="38" fillId="0" borderId="6" xfId="0" applyFont="1" applyFill="1" applyBorder="1" applyAlignment="1" applyProtection="1">
      <alignment vertical="top"/>
      <protection locked="0"/>
    </xf>
    <xf numFmtId="0" fontId="40" fillId="0" borderId="0" xfId="0" applyFont="1" applyFill="1" applyBorder="1" applyAlignment="1" applyProtection="1">
      <alignment vertical="top" wrapText="1"/>
      <protection locked="0"/>
    </xf>
    <xf numFmtId="0" fontId="41" fillId="0" borderId="6" xfId="0" applyFont="1" applyFill="1" applyBorder="1" applyAlignment="1" applyProtection="1">
      <alignment vertical="top"/>
      <protection locked="0"/>
    </xf>
    <xf numFmtId="0" fontId="41" fillId="0" borderId="0" xfId="0" applyFont="1" applyFill="1" applyBorder="1" applyAlignment="1" applyProtection="1">
      <alignment vertical="top"/>
      <protection locked="0"/>
    </xf>
    <xf numFmtId="0" fontId="40" fillId="0" borderId="1" xfId="0" applyFont="1" applyFill="1" applyBorder="1" applyAlignment="1" applyProtection="1">
      <alignment vertical="top" wrapText="1"/>
      <protection locked="0"/>
    </xf>
    <xf numFmtId="0" fontId="40" fillId="0" borderId="8" xfId="0" applyFont="1" applyFill="1" applyBorder="1" applyAlignment="1" applyProtection="1">
      <alignment vertical="top"/>
      <protection locked="0"/>
    </xf>
    <xf numFmtId="0" fontId="37" fillId="0" borderId="0" xfId="0" applyFont="1" applyFill="1" applyBorder="1" applyAlignment="1" applyProtection="1">
      <alignment horizontal="left" vertical="top" wrapText="1" indent="2"/>
      <protection locked="0"/>
    </xf>
    <xf numFmtId="0" fontId="37" fillId="0" borderId="0" xfId="0" applyFont="1" applyFill="1" applyBorder="1" applyAlignment="1" applyProtection="1">
      <alignment horizontal="left" vertical="top" indent="2"/>
      <protection locked="0"/>
    </xf>
    <xf numFmtId="4" fontId="38" fillId="0" borderId="0" xfId="0" applyNumberFormat="1" applyFont="1" applyFill="1" applyBorder="1" applyAlignment="1" applyProtection="1">
      <alignment vertical="top"/>
    </xf>
    <xf numFmtId="4" fontId="38" fillId="0" borderId="7" xfId="0" applyNumberFormat="1" applyFont="1" applyFill="1" applyBorder="1" applyAlignment="1" applyProtection="1">
      <alignment vertical="top"/>
    </xf>
    <xf numFmtId="4" fontId="37" fillId="0" borderId="0" xfId="0" applyNumberFormat="1" applyFont="1" applyFill="1" applyBorder="1" applyProtection="1">
      <protection locked="0"/>
    </xf>
    <xf numFmtId="4" fontId="37" fillId="0" borderId="7" xfId="0" applyNumberFormat="1" applyFont="1" applyFill="1" applyBorder="1" applyProtection="1">
      <protection locked="0"/>
    </xf>
    <xf numFmtId="4" fontId="40" fillId="0" borderId="0" xfId="0" applyNumberFormat="1" applyFont="1" applyFill="1" applyBorder="1" applyAlignment="1" applyProtection="1">
      <alignment vertical="top"/>
    </xf>
    <xf numFmtId="4" fontId="40" fillId="0" borderId="7" xfId="0" applyNumberFormat="1" applyFont="1" applyFill="1" applyBorder="1" applyAlignment="1" applyProtection="1">
      <alignment vertical="top"/>
    </xf>
    <xf numFmtId="4" fontId="37" fillId="0" borderId="0" xfId="0" applyNumberFormat="1" applyFont="1" applyFill="1" applyBorder="1" applyAlignment="1" applyProtection="1">
      <alignment vertical="top"/>
    </xf>
    <xf numFmtId="4" fontId="37" fillId="0" borderId="7" xfId="0" applyNumberFormat="1" applyFont="1" applyFill="1" applyBorder="1" applyAlignment="1" applyProtection="1">
      <alignment vertical="top"/>
    </xf>
    <xf numFmtId="4" fontId="38" fillId="0" borderId="0" xfId="0" applyNumberFormat="1" applyFont="1" applyFill="1" applyBorder="1" applyAlignment="1" applyProtection="1">
      <alignment vertical="top"/>
      <protection locked="0"/>
    </xf>
    <xf numFmtId="4" fontId="38" fillId="0" borderId="7" xfId="0" applyNumberFormat="1" applyFont="1" applyFill="1" applyBorder="1" applyAlignment="1" applyProtection="1">
      <alignment vertical="top"/>
      <protection locked="0"/>
    </xf>
    <xf numFmtId="4" fontId="37" fillId="0" borderId="0" xfId="0" applyNumberFormat="1" applyFont="1" applyFill="1" applyBorder="1" applyAlignment="1" applyProtection="1">
      <alignment vertical="top"/>
      <protection locked="0"/>
    </xf>
    <xf numFmtId="4" fontId="37" fillId="0" borderId="7" xfId="0" applyNumberFormat="1" applyFont="1" applyFill="1" applyBorder="1" applyAlignment="1" applyProtection="1">
      <alignment vertical="top"/>
      <protection locked="0"/>
    </xf>
    <xf numFmtId="4" fontId="40" fillId="0" borderId="0" xfId="0" applyNumberFormat="1" applyFont="1" applyFill="1" applyBorder="1" applyAlignment="1" applyProtection="1">
      <alignment vertical="top" wrapText="1"/>
    </xf>
    <xf numFmtId="4" fontId="40" fillId="0" borderId="7" xfId="0" applyNumberFormat="1" applyFont="1" applyFill="1" applyBorder="1" applyAlignment="1" applyProtection="1">
      <alignment vertical="top" wrapText="1"/>
    </xf>
    <xf numFmtId="4" fontId="40" fillId="0" borderId="1" xfId="0" applyNumberFormat="1" applyFont="1" applyFill="1" applyBorder="1" applyAlignment="1" applyProtection="1">
      <alignment vertical="top" wrapText="1"/>
    </xf>
    <xf numFmtId="4" fontId="40" fillId="0" borderId="2" xfId="0" applyNumberFormat="1" applyFont="1" applyFill="1" applyBorder="1" applyAlignment="1" applyProtection="1">
      <alignment vertical="top" wrapText="1"/>
    </xf>
    <xf numFmtId="0" fontId="42" fillId="0" borderId="14" xfId="0" applyFont="1" applyFill="1" applyBorder="1" applyAlignment="1" applyProtection="1">
      <alignment horizontal="center" vertical="center"/>
      <protection locked="0"/>
    </xf>
    <xf numFmtId="0" fontId="42" fillId="0" borderId="16" xfId="0" applyFont="1" applyFill="1" applyBorder="1" applyAlignment="1" applyProtection="1">
      <alignment horizontal="center" vertical="center"/>
      <protection locked="0"/>
    </xf>
    <xf numFmtId="0" fontId="25" fillId="0" borderId="0" xfId="0" applyFont="1" applyBorder="1" applyAlignment="1" applyProtection="1">
      <alignment horizontal="left" vertical="center"/>
      <protection locked="0"/>
    </xf>
    <xf numFmtId="0" fontId="23" fillId="0" borderId="1" xfId="0" applyFont="1" applyFill="1" applyBorder="1" applyAlignment="1" applyProtection="1">
      <alignment vertical="center"/>
      <protection locked="0"/>
    </xf>
    <xf numFmtId="0" fontId="21" fillId="0" borderId="0" xfId="0" applyFont="1" applyBorder="1" applyAlignment="1" applyProtection="1">
      <alignment horizontal="left" vertical="center"/>
      <protection locked="0"/>
    </xf>
    <xf numFmtId="0" fontId="21" fillId="0" borderId="0" xfId="0" applyFont="1" applyAlignment="1" applyProtection="1">
      <alignment vertical="center" wrapText="1"/>
      <protection locked="0"/>
    </xf>
    <xf numFmtId="0" fontId="34" fillId="4" borderId="6" xfId="0" applyFont="1" applyFill="1" applyBorder="1" applyAlignment="1" applyProtection="1">
      <alignment horizontal="justify" vertical="center"/>
      <protection locked="0"/>
    </xf>
    <xf numFmtId="0" fontId="31" fillId="4" borderId="6" xfId="0" applyFont="1" applyFill="1" applyBorder="1" applyAlignment="1" applyProtection="1">
      <alignment horizontal="justify" vertical="center"/>
      <protection locked="0"/>
    </xf>
    <xf numFmtId="0" fontId="22" fillId="0" borderId="17" xfId="0" applyFont="1" applyFill="1" applyBorder="1" applyAlignment="1" applyProtection="1">
      <alignment horizontal="center" vertical="center" wrapText="1"/>
      <protection locked="0"/>
    </xf>
    <xf numFmtId="0" fontId="22" fillId="0" borderId="18" xfId="0" applyFont="1" applyFill="1" applyBorder="1" applyAlignment="1" applyProtection="1">
      <alignment horizontal="center" vertical="center" wrapText="1"/>
      <protection locked="0"/>
    </xf>
    <xf numFmtId="0" fontId="24" fillId="0" borderId="17" xfId="0" applyFont="1" applyFill="1" applyBorder="1" applyAlignment="1" applyProtection="1">
      <alignment horizontal="center" vertical="center" wrapText="1"/>
      <protection locked="0"/>
    </xf>
    <xf numFmtId="0" fontId="24" fillId="0" borderId="19" xfId="0" applyFont="1" applyFill="1" applyBorder="1" applyAlignment="1" applyProtection="1">
      <alignment horizontal="center" vertical="center" wrapText="1"/>
      <protection locked="0"/>
    </xf>
    <xf numFmtId="0" fontId="21" fillId="0" borderId="0" xfId="0" applyFont="1" applyAlignment="1" applyProtection="1">
      <alignment horizontal="center"/>
      <protection locked="0"/>
    </xf>
    <xf numFmtId="4" fontId="24" fillId="0" borderId="20" xfId="0" applyNumberFormat="1" applyFont="1" applyFill="1" applyBorder="1" applyAlignment="1" applyProtection="1">
      <alignment horizontal="center" vertical="top" wrapText="1"/>
      <protection locked="0"/>
    </xf>
    <xf numFmtId="4" fontId="24" fillId="0" borderId="20" xfId="0" applyNumberFormat="1" applyFont="1" applyFill="1" applyBorder="1" applyAlignment="1" applyProtection="1">
      <alignment vertical="top" wrapText="1"/>
      <protection locked="0"/>
    </xf>
    <xf numFmtId="4" fontId="24" fillId="0" borderId="5" xfId="0" applyNumberFormat="1" applyFont="1" applyFill="1" applyBorder="1" applyAlignment="1" applyProtection="1">
      <alignment horizontal="center" vertical="top" wrapText="1"/>
      <protection locked="0"/>
    </xf>
    <xf numFmtId="4" fontId="28" fillId="0" borderId="9" xfId="0" applyNumberFormat="1" applyFont="1" applyBorder="1" applyAlignment="1" applyProtection="1">
      <alignment horizontal="right" vertical="top" wrapText="1"/>
      <protection locked="0"/>
    </xf>
    <xf numFmtId="4" fontId="28" fillId="0" borderId="7" xfId="0" applyNumberFormat="1" applyFont="1" applyBorder="1" applyAlignment="1" applyProtection="1">
      <alignment horizontal="right" vertical="top" wrapText="1"/>
      <protection locked="0"/>
    </xf>
    <xf numFmtId="4" fontId="24" fillId="0" borderId="9" xfId="0" applyNumberFormat="1" applyFont="1" applyBorder="1" applyAlignment="1" applyProtection="1">
      <alignment horizontal="right" vertical="top" wrapText="1"/>
      <protection locked="0"/>
    </xf>
    <xf numFmtId="4" fontId="24" fillId="0" borderId="7" xfId="0" applyNumberFormat="1" applyFont="1" applyBorder="1" applyAlignment="1" applyProtection="1">
      <alignment horizontal="right" vertical="top" wrapText="1"/>
      <protection locked="0"/>
    </xf>
    <xf numFmtId="0" fontId="20" fillId="0" borderId="0" xfId="0" applyFont="1" applyBorder="1" applyAlignment="1" applyProtection="1">
      <alignment horizontal="justify" vertical="top" wrapText="1"/>
      <protection locked="0"/>
    </xf>
    <xf numFmtId="0" fontId="21" fillId="0" borderId="6" xfId="0" applyFont="1" applyBorder="1" applyAlignment="1" applyProtection="1">
      <alignment horizontal="justify" vertical="top" wrapText="1"/>
      <protection locked="0"/>
    </xf>
    <xf numFmtId="4" fontId="20" fillId="0" borderId="9" xfId="0" applyNumberFormat="1" applyFont="1" applyBorder="1" applyAlignment="1" applyProtection="1">
      <alignment horizontal="right" vertical="top" wrapText="1"/>
      <protection locked="0"/>
    </xf>
    <xf numFmtId="4" fontId="20" fillId="0" borderId="7" xfId="0" applyNumberFormat="1" applyFont="1" applyBorder="1" applyAlignment="1" applyProtection="1">
      <alignment horizontal="right" vertical="top" wrapText="1"/>
      <protection locked="0"/>
    </xf>
    <xf numFmtId="0" fontId="21" fillId="0" borderId="0" xfId="0" applyFont="1" applyBorder="1" applyAlignment="1" applyProtection="1">
      <alignment horizontal="justify" vertical="top" wrapText="1"/>
      <protection locked="0"/>
    </xf>
    <xf numFmtId="0" fontId="33" fillId="0" borderId="6" xfId="0" applyFont="1" applyBorder="1" applyAlignment="1" applyProtection="1">
      <alignment horizontal="justify" vertical="top" wrapText="1"/>
      <protection locked="0"/>
    </xf>
    <xf numFmtId="0" fontId="33" fillId="0" borderId="0" xfId="0" applyFont="1" applyBorder="1" applyAlignment="1" applyProtection="1">
      <alignment horizontal="justify" vertical="top" wrapText="1"/>
      <protection locked="0"/>
    </xf>
    <xf numFmtId="4" fontId="32" fillId="0" borderId="9" xfId="0" applyNumberFormat="1" applyFont="1" applyBorder="1" applyAlignment="1" applyProtection="1">
      <alignment horizontal="right" vertical="top" wrapText="1"/>
      <protection locked="0"/>
    </xf>
    <xf numFmtId="4" fontId="32" fillId="0" borderId="7" xfId="0" applyNumberFormat="1" applyFont="1" applyBorder="1" applyAlignment="1" applyProtection="1">
      <alignment horizontal="right" vertical="top" wrapText="1"/>
      <protection locked="0"/>
    </xf>
    <xf numFmtId="0" fontId="28" fillId="0" borderId="10" xfId="0" applyFont="1" applyBorder="1" applyAlignment="1" applyProtection="1">
      <alignment horizontal="justify" vertical="top" wrapText="1"/>
      <protection locked="0"/>
    </xf>
    <xf numFmtId="0" fontId="28" fillId="0" borderId="2" xfId="0" applyFont="1" applyBorder="1" applyAlignment="1" applyProtection="1">
      <alignment horizontal="justify" vertical="top" wrapText="1"/>
      <protection locked="0"/>
    </xf>
    <xf numFmtId="4" fontId="24" fillId="0" borderId="9" xfId="0" applyNumberFormat="1" applyFont="1" applyBorder="1" applyAlignment="1" applyProtection="1">
      <alignment horizontal="right" vertical="top" wrapText="1"/>
    </xf>
    <xf numFmtId="4" fontId="24" fillId="0" borderId="7" xfId="0" applyNumberFormat="1" applyFont="1" applyBorder="1" applyAlignment="1" applyProtection="1">
      <alignment horizontal="right" vertical="top" wrapText="1"/>
    </xf>
    <xf numFmtId="4" fontId="28" fillId="0" borderId="9" xfId="0" applyNumberFormat="1" applyFont="1" applyBorder="1" applyAlignment="1" applyProtection="1">
      <alignment horizontal="right" vertical="top" wrapText="1"/>
    </xf>
    <xf numFmtId="4" fontId="28" fillId="0" borderId="7" xfId="0" applyNumberFormat="1" applyFont="1" applyBorder="1" applyAlignment="1" applyProtection="1">
      <alignment horizontal="right" vertical="top" wrapText="1"/>
    </xf>
    <xf numFmtId="0" fontId="24" fillId="0" borderId="20"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0" fillId="0" borderId="10" xfId="0" applyFont="1" applyBorder="1" applyAlignment="1">
      <alignment horizontal="justify" vertical="center" wrapText="1"/>
    </xf>
    <xf numFmtId="0" fontId="24" fillId="0" borderId="20"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0" borderId="21" xfId="0" applyFont="1" applyFill="1" applyBorder="1" applyAlignment="1" applyProtection="1">
      <alignment horizontal="center" vertical="center" wrapText="1"/>
      <protection locked="0"/>
    </xf>
    <xf numFmtId="0" fontId="21" fillId="0" borderId="0" xfId="0" applyFont="1" applyAlignment="1" applyProtection="1">
      <alignment horizontal="center" vertical="center"/>
      <protection locked="0"/>
    </xf>
    <xf numFmtId="49" fontId="24" fillId="0" borderId="10" xfId="0" applyNumberFormat="1" applyFont="1" applyFill="1" applyBorder="1" applyAlignment="1" applyProtection="1">
      <alignment horizontal="center" vertical="center" wrapText="1"/>
      <protection locked="0"/>
    </xf>
    <xf numFmtId="49" fontId="24" fillId="5" borderId="10" xfId="0" applyNumberFormat="1" applyFont="1" applyFill="1" applyBorder="1" applyAlignment="1" applyProtection="1">
      <alignment horizontal="center" vertical="center" wrapText="1"/>
      <protection locked="0"/>
    </xf>
    <xf numFmtId="49" fontId="24" fillId="0" borderId="11" xfId="0" applyNumberFormat="1" applyFont="1" applyFill="1" applyBorder="1" applyAlignment="1" applyProtection="1">
      <alignment horizontal="center" vertical="center" wrapText="1"/>
      <protection locked="0"/>
    </xf>
    <xf numFmtId="0" fontId="24" fillId="0" borderId="6" xfId="0" applyFont="1" applyFill="1" applyBorder="1" applyAlignment="1" applyProtection="1">
      <alignment horizontal="center" vertical="center"/>
      <protection locked="0"/>
    </xf>
    <xf numFmtId="0" fontId="20" fillId="0" borderId="6" xfId="0" applyFont="1" applyBorder="1" applyAlignment="1" applyProtection="1">
      <alignment horizontal="justify" vertical="center" wrapText="1"/>
      <protection locked="0"/>
    </xf>
    <xf numFmtId="0" fontId="20" fillId="0" borderId="8" xfId="0" applyFont="1" applyBorder="1" applyAlignment="1" applyProtection="1">
      <alignment horizontal="justify" vertical="center" wrapText="1"/>
      <protection locked="0"/>
    </xf>
    <xf numFmtId="0" fontId="24" fillId="0" borderId="4" xfId="0" applyFont="1" applyBorder="1" applyAlignment="1" applyProtection="1">
      <alignment horizontal="center" vertical="center"/>
      <protection locked="0"/>
    </xf>
    <xf numFmtId="0" fontId="41" fillId="0" borderId="4" xfId="0" applyFont="1" applyBorder="1" applyAlignment="1" applyProtection="1">
      <alignment horizontal="justify" vertical="center" wrapText="1"/>
      <protection locked="0"/>
    </xf>
    <xf numFmtId="0" fontId="43" fillId="0" borderId="4" xfId="0" applyFont="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41" fillId="0" borderId="0" xfId="0" applyFont="1" applyBorder="1" applyAlignment="1" applyProtection="1">
      <alignment horizontal="justify" vertical="center" wrapText="1"/>
      <protection locked="0"/>
    </xf>
    <xf numFmtId="0" fontId="43" fillId="0" borderId="0" xfId="0" applyFont="1" applyBorder="1" applyAlignment="1" applyProtection="1">
      <alignment vertical="center" wrapText="1"/>
      <protection locked="0"/>
    </xf>
    <xf numFmtId="0" fontId="43" fillId="0" borderId="0" xfId="0" applyFont="1" applyBorder="1" applyAlignment="1" applyProtection="1">
      <alignment horizontal="right" vertical="center" wrapText="1"/>
      <protection locked="0"/>
    </xf>
    <xf numFmtId="0" fontId="24" fillId="0" borderId="5" xfId="0" applyFont="1" applyFill="1" applyBorder="1" applyAlignment="1" applyProtection="1">
      <alignment horizontal="center" vertical="center" wrapText="1"/>
      <protection locked="0"/>
    </xf>
    <xf numFmtId="0" fontId="24" fillId="0" borderId="8" xfId="0" applyFont="1" applyFill="1" applyBorder="1" applyAlignment="1" applyProtection="1">
      <alignment vertical="center"/>
      <protection locked="0"/>
    </xf>
    <xf numFmtId="0" fontId="24" fillId="0" borderId="2" xfId="0" applyFont="1" applyFill="1" applyBorder="1" applyAlignment="1" applyProtection="1">
      <alignment vertical="center"/>
      <protection locked="0"/>
    </xf>
    <xf numFmtId="49" fontId="24" fillId="0" borderId="2" xfId="0" applyNumberFormat="1" applyFont="1" applyFill="1" applyBorder="1" applyAlignment="1" applyProtection="1">
      <alignment horizontal="center" vertical="center" wrapText="1"/>
      <protection locked="0"/>
    </xf>
    <xf numFmtId="49" fontId="24" fillId="0" borderId="23" xfId="0" applyNumberFormat="1" applyFont="1" applyFill="1" applyBorder="1" applyAlignment="1" applyProtection="1">
      <alignment horizontal="center" vertical="center" wrapText="1"/>
      <protection locked="0"/>
    </xf>
    <xf numFmtId="0" fontId="24" fillId="0" borderId="3" xfId="0" applyFont="1" applyBorder="1" applyAlignment="1" applyProtection="1">
      <alignment horizontal="left" vertical="center"/>
      <protection locked="0"/>
    </xf>
    <xf numFmtId="0" fontId="24" fillId="0" borderId="5" xfId="0" applyFont="1" applyBorder="1" applyAlignment="1" applyProtection="1">
      <alignment horizontal="left" vertical="center"/>
      <protection locked="0"/>
    </xf>
    <xf numFmtId="0" fontId="21" fillId="0" borderId="0" xfId="0" applyFont="1" applyAlignment="1" applyProtection="1">
      <alignment horizontal="left" vertical="center"/>
      <protection locked="0"/>
    </xf>
    <xf numFmtId="0" fontId="20" fillId="0" borderId="6" xfId="0" applyFont="1" applyBorder="1" applyAlignment="1" applyProtection="1">
      <alignment horizontal="left" vertical="center" indent="1"/>
      <protection locked="0"/>
    </xf>
    <xf numFmtId="0" fontId="20" fillId="0" borderId="7" xfId="0" applyFont="1" applyBorder="1" applyAlignment="1" applyProtection="1">
      <alignment horizontal="left" vertical="center" indent="1"/>
      <protection locked="0"/>
    </xf>
    <xf numFmtId="0" fontId="20" fillId="0" borderId="6" xfId="0" applyFont="1" applyBorder="1" applyAlignment="1" applyProtection="1">
      <alignment horizontal="left" vertical="center" indent="3"/>
      <protection locked="0"/>
    </xf>
    <xf numFmtId="0" fontId="20" fillId="0" borderId="7" xfId="0" applyFont="1" applyBorder="1" applyAlignment="1" applyProtection="1">
      <alignment horizontal="left" vertical="center" indent="6"/>
      <protection locked="0"/>
    </xf>
    <xf numFmtId="0" fontId="20" fillId="0" borderId="7" xfId="0" applyFont="1" applyBorder="1" applyAlignment="1" applyProtection="1">
      <alignment horizontal="left" vertical="center" wrapText="1" indent="2"/>
      <protection locked="0"/>
    </xf>
    <xf numFmtId="0" fontId="24" fillId="0" borderId="6" xfId="0" applyFont="1" applyBorder="1" applyAlignment="1" applyProtection="1">
      <alignment horizontal="left" vertical="center"/>
      <protection locked="0"/>
    </xf>
    <xf numFmtId="0" fontId="24" fillId="0" borderId="7" xfId="0" applyFont="1" applyBorder="1" applyAlignment="1" applyProtection="1">
      <alignment horizontal="left" vertical="center"/>
      <protection locked="0"/>
    </xf>
    <xf numFmtId="0" fontId="20" fillId="0" borderId="6" xfId="0" applyFont="1" applyBorder="1" applyAlignment="1" applyProtection="1">
      <alignment horizontal="left" vertical="center"/>
      <protection locked="0"/>
    </xf>
    <xf numFmtId="0" fontId="20" fillId="0" borderId="7" xfId="0" applyFont="1" applyBorder="1" applyAlignment="1" applyProtection="1">
      <alignment horizontal="left" vertical="center"/>
      <protection locked="0"/>
    </xf>
    <xf numFmtId="0" fontId="20" fillId="0" borderId="7" xfId="0" applyFont="1" applyBorder="1" applyAlignment="1" applyProtection="1">
      <alignment horizontal="left" vertical="justify"/>
      <protection locked="0"/>
    </xf>
    <xf numFmtId="0" fontId="20" fillId="0" borderId="7" xfId="0" applyFont="1" applyBorder="1" applyAlignment="1" applyProtection="1">
      <alignment horizontal="justify" vertical="center" wrapText="1"/>
      <protection locked="0"/>
    </xf>
    <xf numFmtId="0" fontId="20" fillId="0" borderId="8" xfId="0" applyFont="1" applyBorder="1" applyAlignment="1" applyProtection="1">
      <alignment horizontal="left" vertical="center"/>
      <protection locked="0"/>
    </xf>
    <xf numFmtId="0" fontId="20" fillId="0" borderId="2" xfId="0" applyFont="1" applyBorder="1" applyAlignment="1" applyProtection="1">
      <alignment horizontal="left" vertical="center"/>
      <protection locked="0"/>
    </xf>
    <xf numFmtId="4" fontId="41" fillId="0" borderId="4" xfId="0" applyNumberFormat="1" applyFont="1" applyBorder="1" applyAlignment="1" applyProtection="1">
      <alignment horizontal="right" vertical="center" wrapText="1"/>
      <protection locked="0"/>
    </xf>
    <xf numFmtId="4" fontId="43" fillId="0" borderId="5" xfId="0" applyNumberFormat="1" applyFont="1" applyBorder="1" applyAlignment="1" applyProtection="1">
      <alignment horizontal="right" vertical="center" wrapText="1"/>
      <protection locked="0"/>
    </xf>
    <xf numFmtId="0" fontId="43" fillId="0" borderId="0" xfId="0" applyFont="1" applyAlignment="1" applyProtection="1">
      <alignment vertical="top"/>
      <protection locked="0"/>
    </xf>
    <xf numFmtId="0" fontId="20" fillId="0" borderId="0" xfId="0" applyFont="1" applyAlignment="1" applyProtection="1">
      <alignment vertical="center"/>
      <protection locked="0"/>
    </xf>
    <xf numFmtId="0" fontId="21" fillId="0" borderId="0" xfId="0" applyFont="1" applyAlignment="1" applyProtection="1">
      <alignment vertical="center"/>
    </xf>
    <xf numFmtId="0" fontId="20" fillId="0" borderId="0" xfId="0" applyFont="1" applyFill="1" applyAlignment="1" applyProtection="1">
      <alignment vertical="center"/>
      <protection locked="0"/>
    </xf>
    <xf numFmtId="0" fontId="44" fillId="0" borderId="0" xfId="0" applyFont="1" applyAlignment="1" applyProtection="1">
      <alignment vertical="center"/>
      <protection locked="0"/>
    </xf>
    <xf numFmtId="0" fontId="45" fillId="0" borderId="0" xfId="0" applyFont="1" applyAlignment="1" applyProtection="1">
      <alignment vertical="center"/>
      <protection locked="0"/>
    </xf>
    <xf numFmtId="0" fontId="46" fillId="0" borderId="0" xfId="0" applyFont="1" applyAlignment="1" applyProtection="1">
      <alignment vertical="center"/>
      <protection locked="0"/>
    </xf>
    <xf numFmtId="0" fontId="22" fillId="0" borderId="0" xfId="0" applyFont="1" applyFill="1" applyBorder="1" applyAlignment="1" applyProtection="1">
      <alignment horizontal="left" vertical="top"/>
      <protection locked="0"/>
    </xf>
    <xf numFmtId="0" fontId="22" fillId="5" borderId="4" xfId="0" applyFont="1" applyFill="1" applyBorder="1" applyAlignment="1" applyProtection="1">
      <alignment horizontal="left" vertical="center"/>
      <protection locked="0"/>
    </xf>
    <xf numFmtId="0" fontId="22" fillId="5" borderId="4" xfId="0" applyFont="1" applyFill="1" applyBorder="1" applyAlignment="1" applyProtection="1">
      <alignment horizontal="center" vertical="center" wrapText="1"/>
      <protection locked="0"/>
    </xf>
    <xf numFmtId="0" fontId="21" fillId="5" borderId="0" xfId="0" applyFont="1" applyFill="1" applyAlignment="1" applyProtection="1">
      <alignment vertical="center" wrapText="1"/>
      <protection locked="0"/>
    </xf>
    <xf numFmtId="0" fontId="22" fillId="5" borderId="1" xfId="0" applyFont="1" applyFill="1" applyBorder="1" applyAlignment="1" applyProtection="1">
      <alignment horizontal="left" vertical="center"/>
      <protection locked="0"/>
    </xf>
    <xf numFmtId="0" fontId="22" fillId="5" borderId="1" xfId="0" applyFont="1" applyFill="1" applyBorder="1" applyAlignment="1" applyProtection="1">
      <alignment horizontal="center" vertical="center" wrapText="1"/>
      <protection locked="0"/>
    </xf>
    <xf numFmtId="0" fontId="31" fillId="4" borderId="8" xfId="0" applyFont="1" applyFill="1" applyBorder="1" applyAlignment="1" applyProtection="1">
      <alignment vertical="center"/>
      <protection locked="0"/>
    </xf>
    <xf numFmtId="4" fontId="31" fillId="4" borderId="2" xfId="0" applyNumberFormat="1" applyFont="1" applyFill="1" applyBorder="1" applyAlignment="1" applyProtection="1">
      <alignment horizontal="right" vertical="center"/>
      <protection locked="0"/>
    </xf>
    <xf numFmtId="0" fontId="31" fillId="4" borderId="6" xfId="0" applyFont="1" applyFill="1" applyBorder="1" applyAlignment="1" applyProtection="1">
      <alignment vertical="center"/>
      <protection locked="0"/>
    </xf>
    <xf numFmtId="0" fontId="22" fillId="3" borderId="17" xfId="0" applyFont="1" applyFill="1" applyBorder="1" applyAlignment="1" applyProtection="1">
      <alignment horizontal="center" vertical="center" wrapText="1"/>
      <protection locked="0"/>
    </xf>
    <xf numFmtId="4" fontId="22" fillId="3" borderId="18" xfId="0" applyNumberFormat="1" applyFont="1" applyFill="1" applyBorder="1" applyAlignment="1" applyProtection="1">
      <alignment horizontal="right" vertical="center" wrapText="1"/>
    </xf>
    <xf numFmtId="0" fontId="34" fillId="4" borderId="24" xfId="0" applyFont="1" applyFill="1" applyBorder="1" applyAlignment="1" applyProtection="1">
      <alignment vertical="center"/>
      <protection locked="0"/>
    </xf>
    <xf numFmtId="0" fontId="34" fillId="4" borderId="17" xfId="0" applyFont="1" applyFill="1" applyBorder="1" applyAlignment="1" applyProtection="1">
      <alignment vertical="center"/>
      <protection locked="0"/>
    </xf>
    <xf numFmtId="0" fontId="31" fillId="4" borderId="17" xfId="0" applyFont="1" applyFill="1" applyBorder="1" applyAlignment="1" applyProtection="1">
      <alignment horizontal="justify" vertical="center"/>
      <protection locked="0"/>
    </xf>
    <xf numFmtId="4" fontId="22" fillId="0" borderId="18" xfId="0" applyNumberFormat="1" applyFont="1" applyFill="1" applyBorder="1" applyAlignment="1" applyProtection="1">
      <alignment horizontal="right" vertical="center" wrapText="1"/>
    </xf>
    <xf numFmtId="43" fontId="22" fillId="0" borderId="9" xfId="0" applyNumberFormat="1" applyFont="1" applyFill="1" applyBorder="1" applyAlignment="1" applyProtection="1">
      <alignment horizontal="right" vertical="center" wrapText="1"/>
      <protection locked="0"/>
    </xf>
    <xf numFmtId="0" fontId="22" fillId="0" borderId="9" xfId="0" applyFont="1" applyFill="1" applyBorder="1" applyAlignment="1" applyProtection="1">
      <alignment horizontal="right" vertical="center" wrapText="1"/>
      <protection locked="0"/>
    </xf>
    <xf numFmtId="0" fontId="31" fillId="4" borderId="9" xfId="0" applyFont="1" applyFill="1" applyBorder="1" applyAlignment="1" applyProtection="1">
      <alignment horizontal="right" vertical="center"/>
      <protection locked="0"/>
    </xf>
    <xf numFmtId="0" fontId="34" fillId="3" borderId="24" xfId="0" applyFont="1" applyFill="1" applyBorder="1" applyAlignment="1" applyProtection="1">
      <alignment vertical="center"/>
      <protection locked="0"/>
    </xf>
    <xf numFmtId="0" fontId="34" fillId="3" borderId="17" xfId="0" applyFont="1" applyFill="1" applyBorder="1" applyAlignment="1" applyProtection="1">
      <alignment vertical="center"/>
      <protection locked="0"/>
    </xf>
    <xf numFmtId="0" fontId="31" fillId="3" borderId="17" xfId="0" applyFont="1" applyFill="1" applyBorder="1" applyAlignment="1" applyProtection="1">
      <alignment horizontal="justify" vertical="center"/>
      <protection locked="0"/>
    </xf>
    <xf numFmtId="0" fontId="22" fillId="5" borderId="3" xfId="0" applyFont="1" applyFill="1" applyBorder="1" applyAlignment="1" applyProtection="1">
      <alignment horizontal="left" vertical="center"/>
      <protection locked="0"/>
    </xf>
    <xf numFmtId="0" fontId="22" fillId="5" borderId="8" xfId="0" applyFont="1" applyFill="1" applyBorder="1" applyAlignment="1" applyProtection="1">
      <alignment horizontal="left" vertical="center"/>
      <protection locked="0"/>
    </xf>
    <xf numFmtId="4" fontId="22" fillId="5" borderId="5" xfId="0" applyNumberFormat="1" applyFont="1" applyFill="1" applyBorder="1" applyAlignment="1" applyProtection="1">
      <alignment horizontal="right" vertical="center" wrapText="1"/>
      <protection locked="0"/>
    </xf>
    <xf numFmtId="4" fontId="22" fillId="5" borderId="2" xfId="0" applyNumberFormat="1" applyFont="1" applyFill="1" applyBorder="1" applyAlignment="1" applyProtection="1">
      <alignment horizontal="right" vertical="center" wrapText="1"/>
      <protection locked="0"/>
    </xf>
    <xf numFmtId="0" fontId="29" fillId="4" borderId="4" xfId="0" applyFont="1" applyFill="1" applyBorder="1" applyAlignment="1" applyProtection="1">
      <alignment horizontal="justify" vertical="center"/>
      <protection locked="0"/>
    </xf>
    <xf numFmtId="0" fontId="22" fillId="0" borderId="4" xfId="0" applyFont="1" applyFill="1" applyBorder="1" applyAlignment="1" applyProtection="1">
      <alignment horizontal="center" vertical="center" wrapText="1"/>
      <protection locked="0"/>
    </xf>
    <xf numFmtId="4" fontId="31" fillId="4" borderId="5" xfId="0" applyNumberFormat="1" applyFont="1" applyFill="1" applyBorder="1" applyAlignment="1" applyProtection="1">
      <alignment horizontal="right" vertical="center"/>
      <protection locked="0"/>
    </xf>
    <xf numFmtId="0" fontId="47" fillId="4" borderId="1" xfId="0" applyFont="1" applyFill="1" applyBorder="1" applyAlignment="1" applyProtection="1">
      <alignment horizontal="justify" vertical="center"/>
      <protection locked="0"/>
    </xf>
    <xf numFmtId="0" fontId="22" fillId="0" borderId="1" xfId="0" applyFont="1" applyFill="1" applyBorder="1" applyAlignment="1" applyProtection="1">
      <alignment horizontal="center" vertical="center" wrapText="1"/>
      <protection locked="0"/>
    </xf>
    <xf numFmtId="0" fontId="29" fillId="4" borderId="25" xfId="0" applyFont="1" applyFill="1" applyBorder="1" applyAlignment="1" applyProtection="1">
      <alignment horizontal="justify" vertical="center"/>
      <protection locked="0"/>
    </xf>
    <xf numFmtId="0" fontId="29" fillId="4" borderId="12" xfId="0" applyFont="1" applyFill="1" applyBorder="1" applyAlignment="1" applyProtection="1">
      <alignment horizontal="justify" vertical="center"/>
      <protection locked="0"/>
    </xf>
    <xf numFmtId="0" fontId="48" fillId="4" borderId="12" xfId="0" applyFont="1" applyFill="1" applyBorder="1" applyAlignment="1" applyProtection="1">
      <alignment horizontal="justify" vertical="center"/>
      <protection locked="0"/>
    </xf>
    <xf numFmtId="0" fontId="29" fillId="4" borderId="26" xfId="0" applyFont="1" applyFill="1" applyBorder="1" applyAlignment="1" applyProtection="1">
      <alignment horizontal="justify" vertical="center"/>
      <protection locked="0"/>
    </xf>
    <xf numFmtId="0" fontId="48" fillId="4" borderId="26" xfId="0" applyFont="1" applyFill="1" applyBorder="1" applyAlignment="1" applyProtection="1">
      <alignment horizontal="justify" vertical="center"/>
      <protection locked="0"/>
    </xf>
    <xf numFmtId="0" fontId="31" fillId="4" borderId="3" xfId="0" applyFont="1" applyFill="1" applyBorder="1" applyAlignment="1" applyProtection="1">
      <alignment horizontal="justify" vertical="center"/>
      <protection locked="0"/>
    </xf>
    <xf numFmtId="0" fontId="34" fillId="4" borderId="8" xfId="0" applyFont="1" applyFill="1" applyBorder="1" applyAlignment="1" applyProtection="1">
      <alignment horizontal="left" vertical="center"/>
      <protection locked="0"/>
    </xf>
    <xf numFmtId="0" fontId="21" fillId="0" borderId="0" xfId="0" applyFont="1" applyFill="1" applyAlignment="1" applyProtection="1">
      <alignment vertical="center"/>
      <protection locked="0"/>
    </xf>
    <xf numFmtId="0" fontId="25" fillId="0" borderId="0" xfId="0" applyFont="1" applyFill="1" applyBorder="1" applyAlignment="1" applyProtection="1">
      <alignment horizontal="left" vertical="center"/>
      <protection locked="0"/>
    </xf>
    <xf numFmtId="0" fontId="21" fillId="0" borderId="0" xfId="0" applyFont="1" applyFill="1" applyBorder="1" applyAlignment="1" applyProtection="1">
      <alignment horizontal="left" vertical="center"/>
      <protection locked="0"/>
    </xf>
    <xf numFmtId="0" fontId="24" fillId="0" borderId="0" xfId="0" applyFont="1" applyFill="1" applyAlignment="1" applyProtection="1">
      <alignment vertical="center"/>
      <protection locked="0"/>
    </xf>
    <xf numFmtId="49" fontId="24" fillId="0" borderId="0" xfId="0" applyNumberFormat="1" applyFont="1" applyFill="1" applyAlignment="1" applyProtection="1">
      <alignment vertical="center"/>
      <protection locked="0"/>
    </xf>
    <xf numFmtId="0" fontId="49" fillId="0" borderId="0" xfId="0" applyFont="1" applyFill="1" applyAlignment="1" applyProtection="1">
      <alignment vertical="center"/>
      <protection locked="0"/>
    </xf>
    <xf numFmtId="0" fontId="35" fillId="0" borderId="0" xfId="0" applyFont="1" applyFill="1" applyAlignment="1" applyProtection="1">
      <alignment vertical="center"/>
      <protection locked="0"/>
    </xf>
    <xf numFmtId="0" fontId="49" fillId="0" borderId="0" xfId="0" applyFont="1" applyFill="1" applyAlignment="1" applyProtection="1">
      <alignment horizontal="justify"/>
      <protection locked="0"/>
    </xf>
    <xf numFmtId="0" fontId="50" fillId="0" borderId="0" xfId="0" applyFont="1" applyFill="1" applyAlignment="1" applyProtection="1">
      <alignment horizontal="right"/>
      <protection locked="0"/>
    </xf>
    <xf numFmtId="0" fontId="20" fillId="0" borderId="27" xfId="0" applyFont="1" applyFill="1" applyBorder="1" applyAlignment="1" applyProtection="1">
      <alignment horizontal="left" vertical="center" wrapText="1" indent="2"/>
      <protection locked="0"/>
    </xf>
    <xf numFmtId="0" fontId="20" fillId="0" borderId="22" xfId="0" applyFont="1" applyFill="1" applyBorder="1" applyAlignment="1" applyProtection="1">
      <alignment horizontal="justify" vertical="center" wrapText="1"/>
      <protection locked="0"/>
    </xf>
    <xf numFmtId="49" fontId="38" fillId="0" borderId="10" xfId="0" applyNumberFormat="1" applyFont="1" applyFill="1" applyBorder="1" applyAlignment="1">
      <alignment horizontal="center" vertical="center" wrapText="1"/>
    </xf>
    <xf numFmtId="49" fontId="38" fillId="0" borderId="11" xfId="0" applyNumberFormat="1" applyFont="1" applyFill="1" applyBorder="1" applyAlignment="1">
      <alignment horizontal="center" vertical="center" wrapText="1"/>
    </xf>
    <xf numFmtId="0" fontId="22" fillId="0" borderId="0" xfId="0" applyFont="1" applyFill="1" applyAlignment="1" applyProtection="1">
      <alignment vertical="center"/>
      <protection locked="0"/>
    </xf>
    <xf numFmtId="49" fontId="38" fillId="0" borderId="10" xfId="0" applyNumberFormat="1" applyFont="1" applyFill="1" applyBorder="1" applyAlignment="1" applyProtection="1">
      <alignment horizontal="center" vertical="center" wrapText="1"/>
      <protection locked="0"/>
    </xf>
    <xf numFmtId="49" fontId="38" fillId="0" borderId="11" xfId="0" applyNumberFormat="1" applyFont="1" applyFill="1" applyBorder="1" applyAlignment="1" applyProtection="1">
      <alignment horizontal="center" vertical="center" wrapText="1"/>
      <protection locked="0"/>
    </xf>
    <xf numFmtId="49" fontId="22" fillId="0" borderId="0" xfId="0" applyNumberFormat="1" applyFont="1" applyFill="1" applyAlignment="1" applyProtection="1">
      <alignment vertical="center"/>
      <protection locked="0"/>
    </xf>
    <xf numFmtId="0" fontId="35" fillId="0" borderId="27" xfId="0" applyFont="1" applyFill="1" applyBorder="1" applyAlignment="1" applyProtection="1">
      <alignment horizontal="justify" vertical="center" wrapText="1"/>
      <protection locked="0"/>
    </xf>
    <xf numFmtId="0" fontId="24" fillId="0" borderId="24" xfId="0" applyFont="1" applyFill="1" applyBorder="1" applyAlignment="1" applyProtection="1">
      <alignment horizontal="justify" vertical="center" wrapText="1"/>
      <protection locked="0"/>
    </xf>
    <xf numFmtId="49" fontId="38" fillId="0" borderId="0" xfId="0" applyNumberFormat="1" applyFont="1" applyFill="1" applyAlignment="1" applyProtection="1">
      <alignment vertical="center"/>
      <protection locked="0"/>
    </xf>
    <xf numFmtId="0" fontId="22" fillId="0" borderId="20" xfId="0" applyFont="1" applyFill="1" applyBorder="1" applyAlignment="1" applyProtection="1">
      <alignment horizontal="center" vertical="center" wrapText="1"/>
      <protection locked="0"/>
    </xf>
    <xf numFmtId="0" fontId="22" fillId="0" borderId="21" xfId="0" applyFont="1" applyFill="1" applyBorder="1" applyAlignment="1" applyProtection="1">
      <alignment horizontal="center" vertical="center" wrapText="1"/>
      <protection locked="0"/>
    </xf>
    <xf numFmtId="0" fontId="20" fillId="0" borderId="27" xfId="0" applyFont="1" applyFill="1" applyBorder="1" applyAlignment="1" applyProtection="1">
      <alignment horizontal="justify" vertical="center" wrapText="1"/>
      <protection locked="0"/>
    </xf>
    <xf numFmtId="4" fontId="20" fillId="0" borderId="9" xfId="0" applyNumberFormat="1" applyFont="1" applyFill="1" applyBorder="1" applyAlignment="1" applyProtection="1">
      <alignment horizontal="justify" vertical="center" wrapText="1"/>
    </xf>
    <xf numFmtId="4" fontId="20" fillId="0" borderId="28" xfId="0" applyNumberFormat="1" applyFont="1" applyFill="1" applyBorder="1" applyAlignment="1" applyProtection="1">
      <alignment horizontal="justify" vertical="center" wrapText="1"/>
    </xf>
    <xf numFmtId="4" fontId="20" fillId="0" borderId="9" xfId="0" applyNumberFormat="1" applyFont="1" applyFill="1" applyBorder="1" applyAlignment="1" applyProtection="1">
      <alignment horizontal="right" vertical="center" wrapText="1"/>
      <protection locked="0"/>
    </xf>
    <xf numFmtId="4" fontId="20" fillId="0" borderId="9" xfId="0" applyNumberFormat="1" applyFont="1" applyFill="1" applyBorder="1" applyAlignment="1" applyProtection="1">
      <alignment horizontal="right" vertical="center" wrapText="1"/>
    </xf>
    <xf numFmtId="0" fontId="23" fillId="0" borderId="20" xfId="0" applyFont="1" applyFill="1" applyBorder="1" applyAlignment="1" applyProtection="1">
      <alignment horizontal="center" vertical="center" wrapText="1"/>
      <protection locked="0"/>
    </xf>
    <xf numFmtId="0" fontId="23" fillId="0" borderId="21" xfId="0" applyFont="1" applyFill="1" applyBorder="1" applyAlignment="1" applyProtection="1">
      <alignment horizontal="center" vertical="center" wrapText="1"/>
      <protection locked="0"/>
    </xf>
    <xf numFmtId="4" fontId="20" fillId="0" borderId="28" xfId="0" applyNumberFormat="1" applyFont="1" applyFill="1" applyBorder="1" applyAlignment="1" applyProtection="1">
      <alignment horizontal="right" vertical="center" wrapText="1"/>
    </xf>
    <xf numFmtId="0" fontId="20" fillId="0" borderId="27" xfId="0" applyFont="1" applyFill="1" applyBorder="1" applyAlignment="1" applyProtection="1">
      <alignment horizontal="left" vertical="center" wrapText="1" indent="1"/>
      <protection locked="0"/>
    </xf>
    <xf numFmtId="4" fontId="22" fillId="0" borderId="0" xfId="0" applyNumberFormat="1" applyFont="1" applyFill="1" applyBorder="1" applyAlignment="1" applyProtection="1">
      <alignment horizontal="right" vertical="top"/>
      <protection locked="0"/>
    </xf>
    <xf numFmtId="4" fontId="23" fillId="0" borderId="20" xfId="0" applyNumberFormat="1" applyFont="1" applyFill="1" applyBorder="1" applyAlignment="1" applyProtection="1">
      <alignment horizontal="center" vertical="center" wrapText="1"/>
      <protection locked="0"/>
    </xf>
    <xf numFmtId="4" fontId="23" fillId="0" borderId="21" xfId="0" applyNumberFormat="1" applyFont="1" applyFill="1" applyBorder="1" applyAlignment="1" applyProtection="1">
      <alignment horizontal="center" vertical="center" wrapText="1"/>
      <protection locked="0"/>
    </xf>
    <xf numFmtId="4" fontId="23" fillId="0" borderId="10" xfId="0" applyNumberFormat="1" applyFont="1" applyFill="1" applyBorder="1" applyAlignment="1" applyProtection="1">
      <alignment horizontal="center" vertical="center" wrapText="1"/>
      <protection locked="0"/>
    </xf>
    <xf numFmtId="4" fontId="23" fillId="0" borderId="11" xfId="0" applyNumberFormat="1" applyFont="1" applyFill="1" applyBorder="1" applyAlignment="1" applyProtection="1">
      <alignment horizontal="center" vertical="center" wrapText="1"/>
      <protection locked="0"/>
    </xf>
    <xf numFmtId="0" fontId="21" fillId="0" borderId="27" xfId="0" applyFont="1" applyFill="1" applyBorder="1" applyAlignment="1" applyProtection="1">
      <alignment horizontal="justify" vertical="center" wrapText="1"/>
      <protection locked="0"/>
    </xf>
    <xf numFmtId="4" fontId="21" fillId="0" borderId="9" xfId="0" applyNumberFormat="1" applyFont="1" applyFill="1" applyBorder="1" applyAlignment="1" applyProtection="1">
      <alignment horizontal="justify" vertical="center" wrapText="1"/>
      <protection locked="0"/>
    </xf>
    <xf numFmtId="4" fontId="21" fillId="0" borderId="28" xfId="0" applyNumberFormat="1" applyFont="1" applyFill="1" applyBorder="1" applyAlignment="1" applyProtection="1">
      <alignment horizontal="justify" vertical="center" wrapText="1"/>
      <protection locked="0"/>
    </xf>
    <xf numFmtId="0" fontId="24" fillId="0" borderId="0" xfId="0" applyFont="1" applyFill="1" applyBorder="1" applyAlignment="1">
      <alignment horizontal="left" vertical="top"/>
    </xf>
    <xf numFmtId="49" fontId="24" fillId="0" borderId="27" xfId="0" applyNumberFormat="1" applyFont="1" applyFill="1" applyBorder="1" applyAlignment="1">
      <alignment horizontal="left"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center" vertical="center" wrapText="1"/>
    </xf>
    <xf numFmtId="0" fontId="24" fillId="0" borderId="27" xfId="0" applyFont="1" applyBorder="1" applyAlignment="1">
      <alignment horizontal="left" vertical="top" wrapText="1"/>
    </xf>
    <xf numFmtId="0" fontId="20" fillId="0" borderId="27" xfId="0" applyFont="1" applyBorder="1" applyAlignment="1">
      <alignment horizontal="left" vertical="top" wrapText="1" indent="1"/>
    </xf>
    <xf numFmtId="0" fontId="20" fillId="0" borderId="27" xfId="0" applyFont="1" applyBorder="1" applyAlignment="1">
      <alignment horizontal="left" vertical="top" wrapText="1" indent="2"/>
    </xf>
    <xf numFmtId="0" fontId="20" fillId="0" borderId="27" xfId="0" applyFont="1" applyBorder="1" applyAlignment="1">
      <alignment horizontal="left" vertical="top" wrapText="1" indent="3"/>
    </xf>
    <xf numFmtId="49" fontId="38" fillId="5" borderId="10" xfId="0" applyNumberFormat="1" applyFont="1" applyFill="1" applyBorder="1" applyAlignment="1">
      <alignment horizontal="center" vertical="center" wrapText="1"/>
    </xf>
    <xf numFmtId="0" fontId="21" fillId="0" borderId="0" xfId="0" applyFont="1" applyProtection="1"/>
    <xf numFmtId="0" fontId="43" fillId="5" borderId="0" xfId="0" applyFont="1" applyFill="1" applyBorder="1" applyAlignment="1" applyProtection="1">
      <alignment horizontal="right"/>
      <protection locked="0"/>
    </xf>
    <xf numFmtId="0" fontId="5" fillId="0" borderId="0" xfId="0" applyFont="1" applyAlignment="1" applyProtection="1">
      <protection locked="0"/>
    </xf>
    <xf numFmtId="0" fontId="6" fillId="0" borderId="29"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4" fontId="6" fillId="0" borderId="9" xfId="0" applyNumberFormat="1" applyFont="1" applyBorder="1" applyAlignment="1" applyProtection="1">
      <alignment horizontal="right" vertical="center"/>
      <protection locked="0"/>
    </xf>
    <xf numFmtId="4" fontId="6" fillId="0" borderId="12" xfId="0" applyNumberFormat="1" applyFont="1" applyBorder="1" applyAlignment="1" applyProtection="1">
      <alignment horizontal="right" vertical="center"/>
      <protection locked="0"/>
    </xf>
    <xf numFmtId="4" fontId="6" fillId="0" borderId="7" xfId="0" applyNumberFormat="1" applyFont="1" applyBorder="1" applyAlignment="1" applyProtection="1">
      <alignment horizontal="right" vertical="center"/>
      <protection locked="0"/>
    </xf>
    <xf numFmtId="0" fontId="6" fillId="0" borderId="12" xfId="0" applyFont="1" applyBorder="1" applyAlignment="1" applyProtection="1">
      <alignment horizontal="left" vertical="center"/>
      <protection locked="0"/>
    </xf>
    <xf numFmtId="0" fontId="6" fillId="0" borderId="12" xfId="0" applyFont="1" applyBorder="1" applyAlignment="1" applyProtection="1">
      <alignment horizontal="left" vertical="center" wrapText="1"/>
      <protection locked="0"/>
    </xf>
    <xf numFmtId="0" fontId="21" fillId="0" borderId="0" xfId="0" applyFont="1" applyAlignment="1" applyProtection="1">
      <alignment wrapText="1"/>
      <protection locked="0"/>
    </xf>
    <xf numFmtId="0" fontId="6" fillId="0" borderId="32" xfId="0" applyFont="1" applyBorder="1" applyAlignment="1" applyProtection="1">
      <alignment horizontal="center" vertical="center"/>
      <protection locked="0"/>
    </xf>
    <xf numFmtId="0" fontId="6" fillId="0" borderId="33" xfId="0" applyFont="1" applyBorder="1" applyAlignment="1" applyProtection="1">
      <alignment vertical="center"/>
      <protection locked="0"/>
    </xf>
    <xf numFmtId="0" fontId="7" fillId="0" borderId="0" xfId="0" applyFont="1" applyProtection="1">
      <protection locked="0"/>
    </xf>
    <xf numFmtId="4" fontId="6" fillId="0" borderId="9" xfId="0" applyNumberFormat="1" applyFont="1" applyBorder="1" applyAlignment="1" applyProtection="1">
      <alignment horizontal="right" vertical="center"/>
    </xf>
    <xf numFmtId="4" fontId="6" fillId="0" borderId="12" xfId="0" applyNumberFormat="1" applyFont="1" applyBorder="1" applyAlignment="1" applyProtection="1">
      <alignment horizontal="right" vertical="center"/>
    </xf>
    <xf numFmtId="4" fontId="6" fillId="0" borderId="7" xfId="0" applyNumberFormat="1" applyFont="1" applyBorder="1" applyAlignment="1" applyProtection="1">
      <alignment horizontal="right" vertical="center"/>
    </xf>
    <xf numFmtId="4" fontId="6" fillId="0" borderId="17" xfId="0" applyNumberFormat="1" applyFont="1" applyBorder="1" applyAlignment="1" applyProtection="1">
      <alignment horizontal="right" vertical="center"/>
    </xf>
    <xf numFmtId="4" fontId="6" fillId="0" borderId="18" xfId="0" applyNumberFormat="1" applyFont="1" applyBorder="1" applyAlignment="1" applyProtection="1">
      <alignment horizontal="right" vertical="center"/>
    </xf>
    <xf numFmtId="0" fontId="25" fillId="0" borderId="0" xfId="0" applyFont="1" applyAlignment="1" applyProtection="1">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4" fontId="6" fillId="0" borderId="19" xfId="0" applyNumberFormat="1" applyFont="1" applyBorder="1" applyAlignment="1" applyProtection="1">
      <alignment horizontal="right" vertical="center"/>
    </xf>
    <xf numFmtId="0" fontId="0" fillId="0" borderId="0" xfId="0" applyProtection="1">
      <protection locked="0"/>
    </xf>
    <xf numFmtId="0" fontId="23" fillId="0" borderId="1" xfId="0" applyFont="1" applyFill="1" applyBorder="1" applyAlignment="1" applyProtection="1">
      <alignment vertical="center" wrapText="1"/>
      <protection locked="0"/>
    </xf>
    <xf numFmtId="49" fontId="38" fillId="5" borderId="10" xfId="0" applyNumberFormat="1" applyFont="1" applyFill="1" applyBorder="1" applyAlignment="1" applyProtection="1">
      <alignment horizontal="center" vertical="center" wrapText="1"/>
      <protection locked="0"/>
    </xf>
    <xf numFmtId="4" fontId="21" fillId="0" borderId="9" xfId="0" applyNumberFormat="1" applyFont="1" applyBorder="1" applyAlignment="1" applyProtection="1">
      <alignment horizontal="right" vertical="center" wrapText="1"/>
      <protection locked="0"/>
    </xf>
    <xf numFmtId="0" fontId="51" fillId="0" borderId="6" xfId="0" applyFont="1" applyBorder="1" applyAlignment="1" applyProtection="1">
      <alignment vertical="center" wrapText="1"/>
      <protection locked="0"/>
    </xf>
    <xf numFmtId="4" fontId="51" fillId="0" borderId="9" xfId="0" applyNumberFormat="1" applyFont="1" applyBorder="1" applyAlignment="1" applyProtection="1">
      <alignment horizontal="right" vertical="center" wrapText="1"/>
      <protection locked="0"/>
    </xf>
    <xf numFmtId="0" fontId="52" fillId="0" borderId="0" xfId="0" applyFont="1" applyProtection="1">
      <protection locked="0"/>
    </xf>
    <xf numFmtId="0" fontId="23" fillId="0" borderId="27" xfId="0" applyFont="1" applyBorder="1" applyAlignment="1" applyProtection="1">
      <alignment vertical="top" wrapText="1"/>
      <protection locked="0"/>
    </xf>
    <xf numFmtId="0" fontId="19" fillId="0" borderId="0" xfId="0" applyFont="1" applyProtection="1">
      <protection locked="0"/>
    </xf>
    <xf numFmtId="0" fontId="0" fillId="0" borderId="0" xfId="0" applyFont="1" applyProtection="1">
      <protection locked="0"/>
    </xf>
    <xf numFmtId="0" fontId="0" fillId="0" borderId="0" xfId="0" applyAlignment="1" applyProtection="1">
      <alignment wrapText="1"/>
      <protection locked="0"/>
    </xf>
    <xf numFmtId="0" fontId="21" fillId="0" borderId="27" xfId="0" applyFont="1" applyBorder="1" applyAlignment="1" applyProtection="1">
      <alignment horizontal="justify" vertical="center" wrapText="1"/>
      <protection locked="0"/>
    </xf>
    <xf numFmtId="0" fontId="35" fillId="0" borderId="27" xfId="0" applyFont="1" applyBorder="1" applyAlignment="1" applyProtection="1">
      <alignment horizontal="left" vertical="center" wrapText="1" indent="4"/>
      <protection locked="0"/>
    </xf>
    <xf numFmtId="0" fontId="24" fillId="0" borderId="24" xfId="0" applyFont="1" applyBorder="1" applyAlignment="1" applyProtection="1">
      <alignment horizontal="justify" vertical="center" wrapText="1"/>
      <protection locked="0"/>
    </xf>
    <xf numFmtId="0" fontId="22" fillId="0" borderId="0" xfId="0" applyFont="1" applyFill="1" applyBorder="1" applyAlignment="1">
      <alignment horizontal="right"/>
    </xf>
    <xf numFmtId="0" fontId="5" fillId="0" borderId="0" xfId="0" applyFont="1" applyFill="1" applyBorder="1" applyAlignment="1">
      <alignment horizontal="center"/>
    </xf>
    <xf numFmtId="0" fontId="21" fillId="0" borderId="0" xfId="0" applyFont="1" applyFill="1" applyAlignment="1"/>
    <xf numFmtId="0" fontId="21" fillId="0" borderId="0" xfId="0" applyFont="1" applyFill="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left" vertical="center"/>
    </xf>
    <xf numFmtId="0" fontId="6" fillId="0" borderId="7" xfId="0" applyFont="1" applyFill="1" applyBorder="1" applyAlignment="1">
      <alignment horizontal="center" vertical="center"/>
    </xf>
    <xf numFmtId="0" fontId="21"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21" fillId="0" borderId="6" xfId="0" applyFont="1" applyFill="1" applyBorder="1" applyAlignment="1"/>
    <xf numFmtId="0" fontId="21" fillId="0" borderId="7" xfId="0" applyFont="1" applyFill="1" applyBorder="1"/>
    <xf numFmtId="0" fontId="21" fillId="0" borderId="8" xfId="0" applyFont="1" applyFill="1" applyBorder="1" applyAlignment="1"/>
    <xf numFmtId="0" fontId="21" fillId="0" borderId="1" xfId="0" applyFont="1" applyFill="1" applyBorder="1"/>
    <xf numFmtId="0" fontId="53" fillId="0" borderId="0" xfId="0" applyFont="1" applyFill="1" applyAlignment="1"/>
    <xf numFmtId="0" fontId="7" fillId="0" borderId="0" xfId="0" applyFont="1" applyFill="1" applyBorder="1" applyAlignment="1">
      <alignment vertical="center" wrapText="1"/>
    </xf>
    <xf numFmtId="0" fontId="6" fillId="0" borderId="0" xfId="0" applyFont="1" applyFill="1" applyBorder="1" applyAlignment="1">
      <alignment horizontal="left" vertical="center"/>
    </xf>
    <xf numFmtId="0" fontId="6" fillId="0" borderId="5" xfId="0" applyFont="1" applyFill="1" applyBorder="1" applyAlignment="1">
      <alignment horizontal="center" vertical="center"/>
    </xf>
    <xf numFmtId="0" fontId="22" fillId="5" borderId="0" xfId="0" applyFont="1" applyFill="1" applyBorder="1" applyAlignment="1" applyProtection="1">
      <alignment horizontal="right"/>
      <protection locked="0"/>
    </xf>
    <xf numFmtId="0" fontId="6" fillId="0" borderId="6" xfId="0" applyFont="1" applyBorder="1" applyAlignment="1" applyProtection="1">
      <alignment horizontal="left" vertical="center"/>
      <protection locked="0"/>
    </xf>
    <xf numFmtId="4" fontId="6" fillId="0" borderId="28" xfId="0" applyNumberFormat="1" applyFont="1" applyBorder="1" applyAlignment="1" applyProtection="1">
      <alignment horizontal="right" vertical="center"/>
      <protection locked="0"/>
    </xf>
    <xf numFmtId="0" fontId="7" fillId="0" borderId="12" xfId="0" applyFont="1" applyBorder="1" applyAlignment="1" applyProtection="1">
      <alignment horizontal="left" vertical="center"/>
      <protection locked="0"/>
    </xf>
    <xf numFmtId="0" fontId="6" fillId="3" borderId="20"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4" fontId="6" fillId="0" borderId="28" xfId="0" applyNumberFormat="1" applyFont="1" applyBorder="1" applyAlignment="1" applyProtection="1">
      <alignment horizontal="right" vertical="center"/>
    </xf>
    <xf numFmtId="0" fontId="54" fillId="0" borderId="0" xfId="0" applyFont="1"/>
    <xf numFmtId="0" fontId="23" fillId="0" borderId="0" xfId="0" applyFont="1" applyFill="1" applyBorder="1" applyAlignment="1" applyProtection="1">
      <alignment vertical="center"/>
      <protection locked="0"/>
    </xf>
    <xf numFmtId="4" fontId="22" fillId="0" borderId="1" xfId="0" applyNumberFormat="1" applyFont="1" applyFill="1" applyBorder="1" applyAlignment="1" applyProtection="1">
      <alignment horizontal="left" vertical="top"/>
      <protection locked="0"/>
    </xf>
    <xf numFmtId="0" fontId="22" fillId="0" borderId="24" xfId="0" applyFont="1" applyFill="1" applyBorder="1" applyAlignment="1" applyProtection="1">
      <alignment vertical="center"/>
      <protection locked="0"/>
    </xf>
    <xf numFmtId="0" fontId="21" fillId="0" borderId="0" xfId="0" applyFont="1" applyFill="1" applyAlignment="1" applyProtection="1">
      <alignment vertical="center" wrapText="1"/>
      <protection locked="0"/>
    </xf>
    <xf numFmtId="0" fontId="22" fillId="0" borderId="4" xfId="0" applyFont="1" applyFill="1" applyBorder="1" applyAlignment="1" applyProtection="1">
      <alignment horizontal="left" vertical="center"/>
      <protection locked="0"/>
    </xf>
    <xf numFmtId="0" fontId="22" fillId="0" borderId="1" xfId="0" applyFont="1" applyFill="1" applyBorder="1" applyAlignment="1" applyProtection="1">
      <alignment horizontal="left" vertical="center"/>
      <protection locked="0"/>
    </xf>
    <xf numFmtId="0" fontId="34" fillId="0" borderId="34" xfId="0" applyFont="1" applyFill="1" applyBorder="1" applyAlignment="1" applyProtection="1">
      <alignment vertical="center"/>
      <protection locked="0"/>
    </xf>
    <xf numFmtId="0" fontId="29" fillId="0" borderId="27" xfId="0" applyFont="1" applyFill="1" applyBorder="1" applyAlignment="1" applyProtection="1">
      <alignment horizontal="left" vertical="center" indent="3"/>
      <protection locked="0"/>
    </xf>
    <xf numFmtId="0" fontId="34" fillId="0" borderId="22" xfId="0" applyFont="1" applyFill="1" applyBorder="1" applyAlignment="1" applyProtection="1">
      <alignment vertical="center"/>
      <protection locked="0"/>
    </xf>
    <xf numFmtId="0" fontId="29" fillId="0" borderId="4" xfId="0" applyFont="1" applyFill="1" applyBorder="1" applyAlignment="1" applyProtection="1">
      <alignment horizontal="justify" vertical="center"/>
      <protection locked="0"/>
    </xf>
    <xf numFmtId="0" fontId="34" fillId="0" borderId="1" xfId="0" applyFont="1" applyFill="1" applyBorder="1" applyAlignment="1" applyProtection="1">
      <alignment horizontal="left" vertical="center"/>
      <protection locked="0"/>
    </xf>
    <xf numFmtId="0" fontId="34" fillId="0" borderId="27" xfId="0" applyFont="1" applyFill="1" applyBorder="1" applyAlignment="1" applyProtection="1">
      <alignment vertical="center"/>
      <protection locked="0"/>
    </xf>
    <xf numFmtId="0" fontId="29" fillId="0" borderId="22" xfId="0" applyFont="1" applyFill="1" applyBorder="1" applyAlignment="1" applyProtection="1">
      <alignment horizontal="justify" vertical="center"/>
      <protection locked="0"/>
    </xf>
    <xf numFmtId="4" fontId="21" fillId="0" borderId="0" xfId="0" applyNumberFormat="1" applyFont="1" applyFill="1" applyAlignment="1" applyProtection="1">
      <alignment horizontal="right" vertical="center"/>
      <protection locked="0"/>
    </xf>
    <xf numFmtId="0" fontId="21" fillId="0" borderId="0" xfId="0" applyFont="1" applyFill="1" applyAlignment="1" applyProtection="1">
      <alignment vertical="center" wrapText="1"/>
    </xf>
    <xf numFmtId="4" fontId="22" fillId="0" borderId="4" xfId="0" applyNumberFormat="1" applyFont="1" applyFill="1" applyBorder="1" applyAlignment="1" applyProtection="1">
      <alignment horizontal="right" vertical="center" wrapText="1"/>
    </xf>
    <xf numFmtId="4" fontId="22" fillId="0" borderId="1" xfId="0" applyNumberFormat="1" applyFont="1" applyFill="1" applyBorder="1" applyAlignment="1" applyProtection="1">
      <alignment horizontal="right" vertical="center" wrapText="1"/>
    </xf>
    <xf numFmtId="4" fontId="22" fillId="3" borderId="21" xfId="0" applyNumberFormat="1" applyFont="1" applyFill="1" applyBorder="1" applyAlignment="1" applyProtection="1">
      <alignment horizontal="right" vertical="center" wrapText="1"/>
    </xf>
    <xf numFmtId="0" fontId="21" fillId="0" borderId="0" xfId="0" applyFont="1" applyFill="1" applyAlignment="1" applyProtection="1">
      <alignment vertical="center"/>
    </xf>
    <xf numFmtId="4" fontId="31" fillId="0" borderId="28" xfId="0" applyNumberFormat="1" applyFont="1" applyFill="1" applyBorder="1" applyAlignment="1" applyProtection="1">
      <alignment horizontal="right" vertical="center"/>
    </xf>
    <xf numFmtId="4" fontId="31" fillId="0" borderId="11" xfId="0" applyNumberFormat="1" applyFont="1" applyFill="1" applyBorder="1" applyAlignment="1" applyProtection="1">
      <alignment horizontal="right" vertical="center"/>
    </xf>
    <xf numFmtId="4" fontId="31" fillId="0" borderId="4" xfId="0" applyNumberFormat="1" applyFont="1" applyFill="1" applyBorder="1" applyAlignment="1" applyProtection="1">
      <alignment horizontal="right" vertical="center"/>
    </xf>
    <xf numFmtId="4" fontId="31" fillId="0" borderId="1" xfId="0" applyNumberFormat="1" applyFont="1" applyFill="1" applyBorder="1" applyAlignment="1" applyProtection="1">
      <alignment horizontal="right" vertical="center"/>
    </xf>
    <xf numFmtId="0" fontId="25" fillId="0" borderId="0" xfId="0" applyFont="1" applyBorder="1" applyAlignment="1" applyProtection="1">
      <alignment horizontal="left" vertical="center"/>
    </xf>
    <xf numFmtId="0" fontId="55" fillId="0" borderId="0" xfId="0" applyFont="1" applyBorder="1" applyAlignment="1" applyProtection="1">
      <alignment horizontal="center" vertical="center"/>
    </xf>
    <xf numFmtId="0" fontId="22" fillId="0" borderId="0" xfId="0" applyFont="1" applyFill="1" applyBorder="1" applyAlignment="1" applyProtection="1">
      <alignment horizontal="left" vertical="center"/>
    </xf>
    <xf numFmtId="0" fontId="22" fillId="0" borderId="0" xfId="0" applyFont="1" applyFill="1" applyAlignment="1" applyProtection="1">
      <alignment vertical="center"/>
    </xf>
    <xf numFmtId="0" fontId="22" fillId="0" borderId="0" xfId="0" applyFont="1" applyFill="1" applyAlignment="1" applyProtection="1">
      <alignment vertical="center" wrapText="1"/>
    </xf>
    <xf numFmtId="4" fontId="31" fillId="4" borderId="28" xfId="0" applyNumberFormat="1" applyFont="1" applyFill="1" applyBorder="1" applyAlignment="1" applyProtection="1">
      <alignment horizontal="right" vertical="center"/>
    </xf>
    <xf numFmtId="4" fontId="31" fillId="4" borderId="11" xfId="0" applyNumberFormat="1" applyFont="1" applyFill="1" applyBorder="1" applyAlignment="1" applyProtection="1">
      <alignment horizontal="right" vertical="center"/>
    </xf>
    <xf numFmtId="0" fontId="56" fillId="0" borderId="0" xfId="0" applyFont="1" applyFill="1" applyBorder="1" applyAlignment="1" applyProtection="1">
      <alignment horizontal="center"/>
      <protection locked="0"/>
    </xf>
    <xf numFmtId="0" fontId="57" fillId="0" borderId="0" xfId="0" applyFont="1" applyBorder="1" applyAlignment="1" applyProtection="1">
      <alignment horizontal="left"/>
      <protection locked="0"/>
    </xf>
    <xf numFmtId="0" fontId="55" fillId="0" borderId="0" xfId="0" applyFont="1" applyBorder="1" applyAlignment="1" applyProtection="1">
      <alignment horizontal="left"/>
      <protection locked="0"/>
    </xf>
    <xf numFmtId="0" fontId="57" fillId="0" borderId="0" xfId="0" applyFont="1" applyFill="1" applyAlignment="1" applyProtection="1">
      <alignment horizontal="center" vertical="center"/>
      <protection locked="0"/>
    </xf>
    <xf numFmtId="0" fontId="58" fillId="0" borderId="0" xfId="0" applyFont="1" applyFill="1" applyAlignment="1" applyProtection="1">
      <alignment horizontal="center" vertical="center"/>
      <protection locked="0"/>
    </xf>
    <xf numFmtId="0" fontId="58" fillId="0" borderId="0" xfId="0" applyFont="1" applyBorder="1" applyAlignment="1" applyProtection="1">
      <alignment horizontal="center" vertical="center"/>
      <protection locked="0"/>
    </xf>
    <xf numFmtId="0" fontId="21" fillId="0" borderId="1" xfId="0" applyFont="1" applyFill="1" applyBorder="1" applyAlignment="1" applyProtection="1">
      <alignment horizontal="center" vertical="center"/>
      <protection locked="0"/>
    </xf>
    <xf numFmtId="4" fontId="0" fillId="0" borderId="1" xfId="0" applyNumberFormat="1" applyFill="1" applyBorder="1" applyAlignment="1" applyProtection="1">
      <alignment horizontal="center"/>
      <protection locked="0"/>
    </xf>
    <xf numFmtId="4" fontId="23" fillId="0" borderId="1" xfId="0" applyNumberFormat="1" applyFont="1" applyFill="1" applyBorder="1" applyAlignment="1" applyProtection="1">
      <alignment vertical="top"/>
      <protection locked="0"/>
    </xf>
    <xf numFmtId="4" fontId="31" fillId="0" borderId="2" xfId="0" applyNumberFormat="1" applyFont="1" applyBorder="1" applyAlignment="1" applyProtection="1">
      <alignment horizontal="left" vertical="top"/>
      <protection locked="0"/>
    </xf>
    <xf numFmtId="4" fontId="57" fillId="0" borderId="0" xfId="0" applyNumberFormat="1" applyFont="1" applyBorder="1" applyAlignment="1" applyProtection="1">
      <alignment horizontal="left"/>
      <protection locked="0"/>
    </xf>
    <xf numFmtId="4" fontId="22" fillId="0" borderId="0" xfId="0" applyNumberFormat="1" applyFont="1" applyFill="1" applyProtection="1">
      <protection locked="0"/>
    </xf>
    <xf numFmtId="4" fontId="21" fillId="0" borderId="0" xfId="0" applyNumberFormat="1" applyFont="1" applyBorder="1" applyAlignment="1" applyProtection="1">
      <alignment horizontal="left"/>
      <protection locked="0"/>
    </xf>
    <xf numFmtId="0" fontId="56" fillId="0" borderId="0" xfId="0" applyFont="1" applyFill="1" applyBorder="1" applyAlignment="1" applyProtection="1">
      <alignment horizontal="left"/>
    </xf>
    <xf numFmtId="0" fontId="43" fillId="0" borderId="0" xfId="0" applyFont="1" applyBorder="1" applyAlignment="1" applyProtection="1">
      <alignment horizontal="center" vertical="center" wrapText="1"/>
      <protection locked="0"/>
    </xf>
    <xf numFmtId="0" fontId="45" fillId="0" borderId="0" xfId="0" applyFont="1" applyFill="1" applyBorder="1" applyAlignment="1" applyProtection="1">
      <alignment horizontal="left"/>
    </xf>
    <xf numFmtId="0" fontId="35" fillId="0" borderId="0" xfId="0" applyFont="1" applyFill="1" applyProtection="1">
      <protection locked="0"/>
    </xf>
    <xf numFmtId="0" fontId="45" fillId="0" borderId="0" xfId="0" applyFont="1" applyFill="1" applyBorder="1" applyAlignment="1" applyProtection="1">
      <alignment horizontal="left"/>
      <protection locked="0"/>
    </xf>
    <xf numFmtId="0" fontId="20" fillId="0" borderId="0" xfId="0" applyFont="1" applyFill="1" applyProtection="1">
      <protection locked="0"/>
    </xf>
    <xf numFmtId="3" fontId="23" fillId="0" borderId="9" xfId="0" applyNumberFormat="1" applyFont="1" applyBorder="1" applyAlignment="1" applyProtection="1">
      <alignment horizontal="right" vertical="center" wrapText="1"/>
    </xf>
    <xf numFmtId="3" fontId="35" fillId="0" borderId="9" xfId="0" applyNumberFormat="1" applyFont="1" applyBorder="1" applyAlignment="1" applyProtection="1">
      <alignment horizontal="right" vertical="center" wrapText="1"/>
      <protection locked="0"/>
    </xf>
    <xf numFmtId="3" fontId="35" fillId="0" borderId="9" xfId="0" applyNumberFormat="1" applyFont="1" applyBorder="1" applyAlignment="1" applyProtection="1">
      <alignment horizontal="right" vertical="center" wrapText="1"/>
    </xf>
    <xf numFmtId="3" fontId="23" fillId="0" borderId="9" xfId="0" applyNumberFormat="1" applyFont="1" applyBorder="1" applyAlignment="1" applyProtection="1">
      <alignment horizontal="right" vertical="center" wrapText="1"/>
      <protection locked="0"/>
    </xf>
    <xf numFmtId="3" fontId="24" fillId="0" borderId="17" xfId="0" applyNumberFormat="1" applyFont="1" applyBorder="1" applyAlignment="1" applyProtection="1">
      <alignment horizontal="right" vertical="center" wrapText="1"/>
    </xf>
    <xf numFmtId="0" fontId="24" fillId="0" borderId="27" xfId="0" applyFont="1" applyFill="1" applyBorder="1" applyAlignment="1" applyProtection="1">
      <alignment vertical="center" wrapText="1"/>
      <protection locked="0"/>
    </xf>
    <xf numFmtId="3" fontId="24" fillId="0" borderId="9" xfId="0" applyNumberFormat="1" applyFont="1" applyFill="1" applyBorder="1" applyAlignment="1" applyProtection="1">
      <alignment horizontal="right" vertical="center" wrapText="1"/>
    </xf>
    <xf numFmtId="3" fontId="24" fillId="0" borderId="28" xfId="0" applyNumberFormat="1" applyFont="1" applyFill="1" applyBorder="1" applyAlignment="1" applyProtection="1">
      <alignment horizontal="right" vertical="center" wrapText="1"/>
    </xf>
    <xf numFmtId="3" fontId="20" fillId="0" borderId="9" xfId="0" applyNumberFormat="1" applyFont="1" applyFill="1" applyBorder="1" applyAlignment="1" applyProtection="1">
      <alignment horizontal="right" vertical="center" wrapText="1"/>
      <protection locked="0"/>
    </xf>
    <xf numFmtId="3" fontId="20" fillId="0" borderId="9" xfId="0" applyNumberFormat="1" applyFont="1" applyFill="1" applyBorder="1" applyAlignment="1" applyProtection="1">
      <alignment horizontal="right" vertical="center" wrapText="1"/>
    </xf>
    <xf numFmtId="3" fontId="20" fillId="0" borderId="28" xfId="0" applyNumberFormat="1" applyFont="1" applyFill="1" applyBorder="1" applyAlignment="1" applyProtection="1">
      <alignment horizontal="right" vertical="center" wrapText="1"/>
    </xf>
    <xf numFmtId="0" fontId="20" fillId="0" borderId="27" xfId="0" applyFont="1" applyFill="1" applyBorder="1" applyAlignment="1" applyProtection="1">
      <alignment horizontal="left" vertical="top" wrapText="1" indent="2"/>
      <protection locked="0"/>
    </xf>
    <xf numFmtId="3" fontId="20" fillId="0" borderId="17" xfId="0" applyNumberFormat="1" applyFont="1" applyFill="1" applyBorder="1" applyAlignment="1" applyProtection="1">
      <alignment horizontal="right" vertical="center" wrapText="1"/>
    </xf>
    <xf numFmtId="3" fontId="20" fillId="0" borderId="18" xfId="0" applyNumberFormat="1" applyFont="1" applyFill="1" applyBorder="1" applyAlignment="1" applyProtection="1">
      <alignment horizontal="right" vertical="center" wrapText="1"/>
    </xf>
    <xf numFmtId="3" fontId="24" fillId="0" borderId="17" xfId="0" applyNumberFormat="1" applyFont="1" applyFill="1" applyBorder="1" applyAlignment="1" applyProtection="1">
      <alignment horizontal="right" vertical="center" wrapText="1"/>
    </xf>
    <xf numFmtId="3" fontId="24" fillId="0" borderId="18" xfId="0" applyNumberFormat="1" applyFont="1" applyFill="1" applyBorder="1" applyAlignment="1" applyProtection="1">
      <alignment horizontal="right" vertical="center" wrapText="1"/>
    </xf>
    <xf numFmtId="3" fontId="20" fillId="0" borderId="10" xfId="0" applyNumberFormat="1" applyFont="1" applyFill="1" applyBorder="1" applyAlignment="1" applyProtection="1">
      <alignment horizontal="right" vertical="center" wrapText="1"/>
    </xf>
    <xf numFmtId="3" fontId="20" fillId="0" borderId="11" xfId="0" applyNumberFormat="1" applyFont="1" applyFill="1" applyBorder="1" applyAlignment="1" applyProtection="1">
      <alignment horizontal="right" vertical="center" wrapText="1"/>
    </xf>
    <xf numFmtId="3" fontId="24" fillId="0" borderId="10" xfId="0" applyNumberFormat="1" applyFont="1" applyFill="1" applyBorder="1" applyAlignment="1" applyProtection="1">
      <alignment horizontal="right" vertical="center" wrapText="1"/>
    </xf>
    <xf numFmtId="3" fontId="24" fillId="0" borderId="11" xfId="0" applyNumberFormat="1" applyFont="1" applyFill="1" applyBorder="1" applyAlignment="1" applyProtection="1">
      <alignment horizontal="right" vertical="center" wrapText="1"/>
    </xf>
    <xf numFmtId="3" fontId="35" fillId="0" borderId="9" xfId="0" applyNumberFormat="1" applyFont="1" applyFill="1" applyBorder="1" applyAlignment="1" applyProtection="1">
      <alignment horizontal="right" vertical="center" wrapText="1"/>
      <protection locked="0"/>
    </xf>
    <xf numFmtId="3" fontId="35" fillId="0" borderId="9" xfId="0" applyNumberFormat="1" applyFont="1" applyFill="1" applyBorder="1" applyAlignment="1" applyProtection="1">
      <alignment horizontal="right" vertical="center" wrapText="1"/>
    </xf>
    <xf numFmtId="3" fontId="35" fillId="0" borderId="28" xfId="0" applyNumberFormat="1" applyFont="1" applyFill="1" applyBorder="1" applyAlignment="1" applyProtection="1">
      <alignment horizontal="right" vertical="center" wrapText="1"/>
    </xf>
    <xf numFmtId="0" fontId="24" fillId="0" borderId="20" xfId="0" applyFont="1" applyFill="1" applyBorder="1" applyAlignment="1" applyProtection="1">
      <alignment horizontal="center" vertical="center" wrapText="1"/>
    </xf>
    <xf numFmtId="0" fontId="24" fillId="0" borderId="21" xfId="0" applyFont="1" applyFill="1" applyBorder="1" applyAlignment="1" applyProtection="1">
      <alignment horizontal="center" vertical="center" wrapText="1"/>
    </xf>
    <xf numFmtId="49" fontId="24" fillId="0" borderId="10" xfId="0" applyNumberFormat="1" applyFont="1" applyFill="1" applyBorder="1" applyAlignment="1" applyProtection="1">
      <alignment horizontal="center" vertical="center" wrapText="1"/>
    </xf>
    <xf numFmtId="49" fontId="24" fillId="0" borderId="11" xfId="0" applyNumberFormat="1" applyFont="1" applyFill="1" applyBorder="1" applyAlignment="1" applyProtection="1">
      <alignment horizontal="center" vertical="center" wrapText="1"/>
    </xf>
    <xf numFmtId="0" fontId="20" fillId="0" borderId="27" xfId="0" applyFont="1" applyBorder="1" applyAlignment="1" applyProtection="1">
      <alignment horizontal="left" vertical="center" wrapText="1" indent="3"/>
    </xf>
    <xf numFmtId="0" fontId="20" fillId="0" borderId="27" xfId="0" applyFont="1" applyBorder="1" applyAlignment="1" applyProtection="1">
      <alignment vertical="center" wrapText="1"/>
    </xf>
    <xf numFmtId="0" fontId="20" fillId="0" borderId="22" xfId="0" applyFont="1" applyBorder="1" applyAlignment="1" applyProtection="1">
      <alignment horizontal="left" vertical="center" wrapText="1" indent="3"/>
    </xf>
    <xf numFmtId="0" fontId="24" fillId="0" borderId="24" xfId="0" applyFont="1" applyBorder="1" applyAlignment="1" applyProtection="1">
      <alignment vertical="center" wrapText="1"/>
    </xf>
    <xf numFmtId="3" fontId="20" fillId="0" borderId="9" xfId="0" applyNumberFormat="1" applyFont="1" applyBorder="1" applyAlignment="1" applyProtection="1">
      <alignment horizontal="right" vertical="center" wrapText="1"/>
    </xf>
    <xf numFmtId="3" fontId="20" fillId="0" borderId="28" xfId="0" applyNumberFormat="1" applyFont="1" applyBorder="1" applyAlignment="1" applyProtection="1">
      <alignment horizontal="right" vertical="center" wrapText="1"/>
    </xf>
    <xf numFmtId="3" fontId="20" fillId="0" borderId="9" xfId="0" applyNumberFormat="1" applyFont="1" applyBorder="1" applyAlignment="1" applyProtection="1">
      <alignment horizontal="right" vertical="center" wrapText="1"/>
      <protection locked="0"/>
    </xf>
    <xf numFmtId="3" fontId="20" fillId="0" borderId="10" xfId="0" applyNumberFormat="1" applyFont="1" applyBorder="1" applyAlignment="1" applyProtection="1">
      <alignment horizontal="right" vertical="center" wrapText="1"/>
      <protection locked="0"/>
    </xf>
    <xf numFmtId="3" fontId="20" fillId="0" borderId="10" xfId="0" applyNumberFormat="1" applyFont="1" applyBorder="1" applyAlignment="1" applyProtection="1">
      <alignment horizontal="right" vertical="center" wrapText="1"/>
    </xf>
    <xf numFmtId="3" fontId="20" fillId="0" borderId="11" xfId="0" applyNumberFormat="1" applyFont="1" applyBorder="1" applyAlignment="1" applyProtection="1">
      <alignment horizontal="right" vertical="center" wrapText="1"/>
    </xf>
    <xf numFmtId="3" fontId="24" fillId="0" borderId="18" xfId="0" applyNumberFormat="1" applyFont="1" applyBorder="1" applyAlignment="1" applyProtection="1">
      <alignment horizontal="right" vertical="center" wrapText="1"/>
    </xf>
    <xf numFmtId="3" fontId="28" fillId="0" borderId="7" xfId="0" applyNumberFormat="1" applyFont="1" applyBorder="1" applyAlignment="1" applyProtection="1">
      <alignment horizontal="right" vertical="center"/>
    </xf>
    <xf numFmtId="3" fontId="20" fillId="0" borderId="7" xfId="0" applyNumberFormat="1" applyFont="1" applyBorder="1" applyAlignment="1" applyProtection="1">
      <alignment horizontal="right" vertical="center"/>
      <protection locked="0"/>
    </xf>
    <xf numFmtId="3" fontId="20" fillId="0" borderId="7" xfId="0" applyNumberFormat="1" applyFont="1" applyBorder="1" applyAlignment="1" applyProtection="1">
      <alignment horizontal="right" vertical="center"/>
    </xf>
    <xf numFmtId="3" fontId="20" fillId="0" borderId="35" xfId="0" applyNumberFormat="1" applyFont="1" applyBorder="1" applyAlignment="1" applyProtection="1">
      <alignment horizontal="right" vertical="center"/>
    </xf>
    <xf numFmtId="3" fontId="32" fillId="0" borderId="7" xfId="0" applyNumberFormat="1" applyFont="1" applyBorder="1" applyAlignment="1" applyProtection="1">
      <alignment horizontal="right" vertical="center"/>
    </xf>
    <xf numFmtId="3" fontId="32" fillId="0" borderId="35" xfId="0" applyNumberFormat="1" applyFont="1" applyBorder="1" applyAlignment="1" applyProtection="1">
      <alignment horizontal="right" vertical="center"/>
    </xf>
    <xf numFmtId="3" fontId="32" fillId="0" borderId="7" xfId="0" applyNumberFormat="1" applyFont="1" applyBorder="1" applyAlignment="1" applyProtection="1">
      <alignment horizontal="right" vertical="center" wrapText="1"/>
    </xf>
    <xf numFmtId="3" fontId="20" fillId="0" borderId="7" xfId="0" applyNumberFormat="1" applyFont="1" applyBorder="1" applyAlignment="1" applyProtection="1">
      <alignment horizontal="right" vertical="center" wrapText="1"/>
      <protection locked="0"/>
    </xf>
    <xf numFmtId="3" fontId="20" fillId="0" borderId="2" xfId="0" applyNumberFormat="1" applyFont="1" applyBorder="1" applyAlignment="1" applyProtection="1">
      <alignment horizontal="right" vertical="center"/>
      <protection locked="0"/>
    </xf>
    <xf numFmtId="3" fontId="20" fillId="0" borderId="2" xfId="0" applyNumberFormat="1" applyFont="1" applyBorder="1" applyAlignment="1" applyProtection="1">
      <alignment horizontal="right" vertical="center"/>
    </xf>
    <xf numFmtId="3" fontId="20" fillId="0" borderId="23" xfId="0" applyNumberFormat="1" applyFont="1" applyBorder="1" applyAlignment="1" applyProtection="1">
      <alignment horizontal="right" vertical="center"/>
      <protection locked="0"/>
    </xf>
    <xf numFmtId="43" fontId="20" fillId="0" borderId="0" xfId="0" applyNumberFormat="1" applyFont="1" applyFill="1" applyBorder="1" applyProtection="1">
      <protection locked="0"/>
    </xf>
    <xf numFmtId="0" fontId="20" fillId="0" borderId="0" xfId="0" applyFont="1" applyFill="1" applyBorder="1" applyProtection="1">
      <protection locked="0"/>
    </xf>
    <xf numFmtId="0" fontId="20" fillId="0" borderId="0" xfId="0" applyFont="1" applyProtection="1">
      <protection locked="0"/>
    </xf>
    <xf numFmtId="4" fontId="31" fillId="0" borderId="0" xfId="0" applyNumberFormat="1" applyFont="1" applyBorder="1" applyAlignment="1" applyProtection="1">
      <alignment horizontal="left" vertical="top"/>
      <protection locked="0"/>
    </xf>
    <xf numFmtId="0" fontId="28" fillId="0" borderId="0" xfId="0" applyFont="1" applyBorder="1" applyAlignment="1" applyProtection="1">
      <alignment horizontal="justify" vertical="top" wrapText="1"/>
      <protection locked="0"/>
    </xf>
    <xf numFmtId="0" fontId="24" fillId="0" borderId="0" xfId="0" applyFont="1" applyFill="1" applyBorder="1" applyAlignment="1" applyProtection="1">
      <alignment horizontal="center" vertical="center" wrapText="1"/>
      <protection locked="0"/>
    </xf>
    <xf numFmtId="3" fontId="24" fillId="0" borderId="0" xfId="0" applyNumberFormat="1" applyFont="1" applyFill="1" applyBorder="1" applyAlignment="1" applyProtection="1">
      <alignment horizontal="right" vertical="center" wrapText="1"/>
    </xf>
    <xf numFmtId="0" fontId="24" fillId="0" borderId="0" xfId="0" applyFont="1" applyFill="1" applyBorder="1" applyAlignment="1" applyProtection="1">
      <alignment horizontal="justify" vertical="center" wrapText="1"/>
      <protection locked="0"/>
    </xf>
    <xf numFmtId="0" fontId="20" fillId="0" borderId="0" xfId="0" applyFont="1" applyFill="1" applyBorder="1" applyAlignment="1" applyProtection="1">
      <alignment horizontal="left" vertical="center" wrapText="1" indent="2"/>
      <protection locked="0"/>
    </xf>
    <xf numFmtId="3" fontId="20" fillId="0" borderId="0" xfId="0" applyNumberFormat="1" applyFont="1" applyFill="1" applyBorder="1" applyAlignment="1" applyProtection="1">
      <alignment horizontal="right" vertical="center" wrapText="1"/>
      <protection locked="0"/>
    </xf>
    <xf numFmtId="3" fontId="20" fillId="0" borderId="0" xfId="0" applyNumberFormat="1" applyFont="1" applyFill="1" applyBorder="1" applyAlignment="1" applyProtection="1">
      <alignment horizontal="right" vertical="center" wrapText="1"/>
    </xf>
    <xf numFmtId="0" fontId="29" fillId="0" borderId="0" xfId="0" applyFont="1" applyFill="1" applyBorder="1" applyAlignment="1" applyProtection="1">
      <alignment horizontal="justify" vertical="center"/>
      <protection locked="0"/>
    </xf>
    <xf numFmtId="0" fontId="31" fillId="0" borderId="0" xfId="0" applyFont="1" applyFill="1" applyBorder="1" applyAlignment="1" applyProtection="1">
      <alignment horizontal="justify" vertical="center"/>
      <protection locked="0"/>
    </xf>
    <xf numFmtId="4" fontId="31" fillId="0" borderId="0" xfId="0" applyNumberFormat="1" applyFont="1" applyFill="1" applyBorder="1" applyAlignment="1" applyProtection="1">
      <alignment horizontal="right" vertical="center"/>
    </xf>
    <xf numFmtId="0" fontId="34" fillId="0" borderId="0" xfId="0" applyFont="1" applyFill="1" applyBorder="1" applyAlignment="1" applyProtection="1">
      <alignment vertical="center"/>
      <protection locked="0"/>
    </xf>
    <xf numFmtId="0" fontId="34" fillId="0" borderId="24" xfId="0" applyFont="1" applyFill="1" applyBorder="1" applyAlignment="1" applyProtection="1">
      <alignment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4" fontId="6" fillId="0" borderId="0" xfId="0" applyNumberFormat="1" applyFont="1" applyBorder="1" applyAlignment="1" applyProtection="1">
      <alignment horizontal="right" vertical="center"/>
    </xf>
    <xf numFmtId="0" fontId="21" fillId="0" borderId="0" xfId="0" applyFont="1" applyBorder="1" applyAlignment="1" applyProtection="1">
      <alignment wrapText="1"/>
      <protection locked="0"/>
    </xf>
    <xf numFmtId="0" fontId="21" fillId="0" borderId="0" xfId="0" applyFont="1" applyBorder="1" applyProtection="1">
      <protection locked="0"/>
    </xf>
    <xf numFmtId="0" fontId="24" fillId="0" borderId="0" xfId="0" applyFont="1" applyBorder="1" applyAlignment="1" applyProtection="1">
      <alignment horizontal="justify" vertical="center" wrapText="1"/>
      <protection locked="0"/>
    </xf>
    <xf numFmtId="4" fontId="29" fillId="0" borderId="0" xfId="0" applyNumberFormat="1" applyFont="1" applyFill="1" applyBorder="1" applyAlignment="1" applyProtection="1">
      <alignment horizontal="right" vertical="center"/>
      <protection locked="0"/>
    </xf>
    <xf numFmtId="0" fontId="24" fillId="0" borderId="0" xfId="0" applyFont="1" applyFill="1" applyAlignment="1" applyProtection="1">
      <alignment vertical="center"/>
    </xf>
    <xf numFmtId="3" fontId="24" fillId="0" borderId="0" xfId="0" applyNumberFormat="1" applyFont="1" applyBorder="1" applyAlignment="1" applyProtection="1">
      <alignment horizontal="right" vertical="center" wrapText="1"/>
      <protection locked="0"/>
    </xf>
    <xf numFmtId="0" fontId="0" fillId="0" borderId="1" xfId="0" applyBorder="1" applyAlignment="1" applyProtection="1">
      <alignment horizontal="center"/>
      <protection locked="0"/>
    </xf>
    <xf numFmtId="3" fontId="35" fillId="0" borderId="28" xfId="0" applyNumberFormat="1" applyFont="1" applyFill="1" applyBorder="1" applyAlignment="1" applyProtection="1">
      <alignment horizontal="right" vertical="center" wrapText="1"/>
      <protection locked="0"/>
    </xf>
    <xf numFmtId="0" fontId="20" fillId="0" borderId="22" xfId="0" applyFont="1" applyFill="1" applyBorder="1" applyAlignment="1" applyProtection="1">
      <alignment horizontal="justify" vertical="center" wrapText="1"/>
    </xf>
    <xf numFmtId="0" fontId="20" fillId="0" borderId="27" xfId="0" applyFont="1" applyFill="1" applyBorder="1" applyAlignment="1" applyProtection="1">
      <alignment horizontal="justify" vertical="center" wrapText="1"/>
    </xf>
    <xf numFmtId="0" fontId="59" fillId="0" borderId="0" xfId="0" applyFont="1"/>
    <xf numFmtId="3" fontId="35" fillId="0" borderId="10" xfId="0" applyNumberFormat="1" applyFont="1" applyFill="1" applyBorder="1" applyAlignment="1" applyProtection="1">
      <alignment horizontal="right" vertical="center" wrapText="1"/>
      <protection locked="0"/>
    </xf>
    <xf numFmtId="3" fontId="35" fillId="0" borderId="10" xfId="0" applyNumberFormat="1" applyFont="1" applyFill="1" applyBorder="1" applyAlignment="1" applyProtection="1">
      <alignment horizontal="right" vertical="center" wrapText="1"/>
    </xf>
    <xf numFmtId="3" fontId="35" fillId="0" borderId="11" xfId="0" applyNumberFormat="1" applyFont="1" applyFill="1" applyBorder="1" applyAlignment="1" applyProtection="1">
      <alignment horizontal="right" vertical="center" wrapText="1"/>
    </xf>
    <xf numFmtId="3" fontId="23" fillId="0" borderId="10" xfId="0" applyNumberFormat="1" applyFont="1" applyFill="1" applyBorder="1" applyAlignment="1" applyProtection="1">
      <alignment horizontal="right" vertical="center" wrapText="1"/>
    </xf>
    <xf numFmtId="3" fontId="51" fillId="0" borderId="10"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xf>
    <xf numFmtId="0" fontId="21" fillId="0" borderId="6" xfId="0" applyFont="1" applyFill="1" applyBorder="1" applyAlignment="1" applyProtection="1">
      <alignment horizontal="center" wrapText="1"/>
      <protection locked="0"/>
    </xf>
    <xf numFmtId="0" fontId="21" fillId="0" borderId="6" xfId="0" applyFont="1" applyFill="1" applyBorder="1" applyAlignment="1" applyProtection="1">
      <alignment horizontal="left" vertical="top" wrapText="1"/>
      <protection locked="0"/>
    </xf>
    <xf numFmtId="0" fontId="21" fillId="0" borderId="6" xfId="0" applyFont="1" applyFill="1" applyBorder="1" applyAlignment="1" applyProtection="1">
      <alignment vertical="top" wrapText="1"/>
      <protection locked="0"/>
    </xf>
    <xf numFmtId="4" fontId="22" fillId="0" borderId="1" xfId="0" applyNumberFormat="1" applyFont="1" applyFill="1" applyBorder="1" applyAlignment="1" applyProtection="1">
      <alignment horizontal="right" vertical="top"/>
      <protection locked="0"/>
    </xf>
    <xf numFmtId="0" fontId="24" fillId="0" borderId="4" xfId="0" applyFont="1" applyFill="1" applyBorder="1" applyAlignment="1" applyProtection="1">
      <alignment horizontal="justify" vertical="center" wrapText="1"/>
      <protection locked="0"/>
    </xf>
    <xf numFmtId="3" fontId="24" fillId="0" borderId="4" xfId="0" applyNumberFormat="1" applyFont="1" applyFill="1" applyBorder="1" applyAlignment="1" applyProtection="1">
      <alignment horizontal="right" vertical="center" wrapText="1"/>
    </xf>
    <xf numFmtId="0" fontId="20" fillId="0" borderId="0" xfId="0" applyFont="1" applyFill="1" applyBorder="1" applyAlignment="1" applyProtection="1">
      <alignment horizontal="justify" vertical="center" wrapText="1"/>
      <protection locked="0"/>
    </xf>
    <xf numFmtId="0" fontId="22" fillId="0" borderId="1" xfId="0" applyFont="1" applyFill="1" applyBorder="1" applyAlignment="1" applyProtection="1">
      <alignment vertical="center" wrapText="1"/>
      <protection locked="0"/>
    </xf>
    <xf numFmtId="43" fontId="22" fillId="3" borderId="0" xfId="5" applyFont="1" applyFill="1" applyBorder="1" applyAlignment="1" applyProtection="1">
      <alignment horizontal="right" vertical="top"/>
    </xf>
    <xf numFmtId="43" fontId="22" fillId="3" borderId="7" xfId="5" applyFont="1" applyFill="1" applyBorder="1" applyAlignment="1" applyProtection="1">
      <alignment horizontal="right" vertical="top"/>
    </xf>
    <xf numFmtId="43" fontId="21" fillId="0" borderId="0" xfId="5" applyFont="1" applyBorder="1" applyAlignment="1" applyProtection="1">
      <alignment horizontal="right" vertical="top"/>
      <protection locked="0"/>
    </xf>
    <xf numFmtId="43" fontId="21" fillId="0" borderId="7" xfId="5" applyFont="1" applyBorder="1" applyAlignment="1" applyProtection="1">
      <alignment horizontal="right" vertical="top"/>
      <protection locked="0"/>
    </xf>
    <xf numFmtId="43" fontId="30" fillId="3" borderId="0" xfId="5" applyFont="1" applyFill="1" applyBorder="1" applyAlignment="1" applyProtection="1">
      <alignment horizontal="right" vertical="top"/>
    </xf>
    <xf numFmtId="43" fontId="30" fillId="3" borderId="7" xfId="5" applyFont="1" applyFill="1" applyBorder="1" applyAlignment="1" applyProtection="1">
      <alignment horizontal="right" vertical="top"/>
    </xf>
    <xf numFmtId="0" fontId="22" fillId="0" borderId="6" xfId="0" applyFont="1" applyFill="1" applyBorder="1" applyAlignment="1" applyProtection="1">
      <alignment horizontal="justify" vertical="top"/>
      <protection locked="0"/>
    </xf>
    <xf numFmtId="4" fontId="28" fillId="0" borderId="0" xfId="0" applyNumberFormat="1" applyFont="1" applyFill="1" applyBorder="1" applyAlignment="1" applyProtection="1">
      <alignment horizontal="right" vertical="top"/>
    </xf>
    <xf numFmtId="4" fontId="28" fillId="0" borderId="7" xfId="0" applyNumberFormat="1" applyFont="1" applyFill="1" applyBorder="1" applyAlignment="1" applyProtection="1">
      <alignment horizontal="right" vertical="top"/>
    </xf>
    <xf numFmtId="0" fontId="30" fillId="0" borderId="6" xfId="0" applyFont="1" applyFill="1" applyBorder="1" applyAlignment="1" applyProtection="1">
      <alignment horizontal="justify" vertical="top"/>
      <protection locked="0"/>
    </xf>
    <xf numFmtId="4" fontId="24" fillId="0" borderId="0" xfId="0" applyNumberFormat="1" applyFont="1" applyFill="1" applyBorder="1" applyAlignment="1" applyProtection="1">
      <alignment horizontal="right" vertical="top"/>
    </xf>
    <xf numFmtId="4" fontId="24" fillId="0" borderId="7" xfId="0" applyNumberFormat="1" applyFont="1" applyFill="1" applyBorder="1" applyAlignment="1" applyProtection="1">
      <alignment horizontal="right" vertical="top"/>
    </xf>
    <xf numFmtId="0" fontId="35" fillId="0" borderId="6" xfId="0" applyFont="1" applyFill="1" applyBorder="1" applyAlignment="1" applyProtection="1">
      <alignment horizontal="justify" vertical="top"/>
      <protection locked="0"/>
    </xf>
    <xf numFmtId="4" fontId="35" fillId="0" borderId="0" xfId="0" applyNumberFormat="1" applyFont="1" applyFill="1" applyBorder="1" applyAlignment="1" applyProtection="1">
      <alignment horizontal="right" vertical="top"/>
      <protection locked="0"/>
    </xf>
    <xf numFmtId="4" fontId="35" fillId="0" borderId="7" xfId="0" applyNumberFormat="1" applyFont="1" applyFill="1" applyBorder="1" applyAlignment="1" applyProtection="1">
      <alignment horizontal="right" vertical="top"/>
      <protection locked="0"/>
    </xf>
    <xf numFmtId="4" fontId="24" fillId="0" borderId="0" xfId="0" applyNumberFormat="1" applyFont="1" applyFill="1" applyBorder="1" applyAlignment="1" applyProtection="1">
      <alignment horizontal="right" vertical="top"/>
      <protection locked="0"/>
    </xf>
    <xf numFmtId="4" fontId="24" fillId="0" borderId="7" xfId="0" applyNumberFormat="1" applyFont="1" applyFill="1" applyBorder="1" applyAlignment="1" applyProtection="1">
      <alignment horizontal="right" vertical="top"/>
      <protection locked="0"/>
    </xf>
    <xf numFmtId="0" fontId="33" fillId="0" borderId="6" xfId="0" applyFont="1" applyFill="1" applyBorder="1" applyAlignment="1" applyProtection="1">
      <alignment horizontal="justify" vertical="top"/>
      <protection locked="0"/>
    </xf>
    <xf numFmtId="4" fontId="20" fillId="0" borderId="0" xfId="0" applyNumberFormat="1" applyFont="1" applyFill="1" applyAlignment="1" applyProtection="1">
      <alignment horizontal="right"/>
      <protection locked="0"/>
    </xf>
    <xf numFmtId="4" fontId="20" fillId="0" borderId="7" xfId="0" applyNumberFormat="1" applyFont="1" applyFill="1" applyBorder="1" applyAlignment="1" applyProtection="1">
      <alignment horizontal="right"/>
      <protection locked="0"/>
    </xf>
    <xf numFmtId="0" fontId="20" fillId="0" borderId="6" xfId="0" applyFont="1" applyFill="1" applyBorder="1" applyAlignment="1" applyProtection="1">
      <alignment horizontal="justify" vertical="top"/>
      <protection locked="0"/>
    </xf>
    <xf numFmtId="0" fontId="35" fillId="0" borderId="8" xfId="0" applyFont="1" applyFill="1" applyBorder="1" applyAlignment="1" applyProtection="1">
      <alignment horizontal="justify" vertical="top"/>
      <protection locked="0"/>
    </xf>
    <xf numFmtId="4" fontId="35" fillId="0" borderId="1" xfId="0" applyNumberFormat="1" applyFont="1" applyFill="1" applyBorder="1" applyAlignment="1" applyProtection="1">
      <alignment horizontal="right" vertical="top"/>
      <protection locked="0"/>
    </xf>
    <xf numFmtId="4" fontId="35" fillId="0" borderId="2" xfId="0" applyNumberFormat="1" applyFont="1" applyFill="1" applyBorder="1" applyAlignment="1" applyProtection="1">
      <alignment horizontal="right" vertical="top"/>
      <protection locked="0"/>
    </xf>
    <xf numFmtId="0" fontId="35" fillId="0" borderId="0" xfId="0" applyFont="1" applyFill="1" applyBorder="1" applyAlignment="1" applyProtection="1">
      <alignment horizontal="justify" vertical="top"/>
      <protection locked="0"/>
    </xf>
    <xf numFmtId="0" fontId="21" fillId="0" borderId="0" xfId="0" applyFont="1" applyFill="1" applyAlignment="1" applyProtection="1">
      <protection locked="0"/>
    </xf>
    <xf numFmtId="0" fontId="34" fillId="0" borderId="3" xfId="0" applyFont="1" applyFill="1" applyBorder="1" applyAlignment="1" applyProtection="1">
      <alignment vertical="center"/>
      <protection locked="0"/>
    </xf>
    <xf numFmtId="0" fontId="34" fillId="0" borderId="25" xfId="0" applyFont="1" applyFill="1" applyBorder="1" applyAlignment="1" applyProtection="1">
      <alignment vertical="center"/>
      <protection locked="0"/>
    </xf>
    <xf numFmtId="4" fontId="31" fillId="0" borderId="9" xfId="0" applyNumberFormat="1" applyFont="1" applyFill="1" applyBorder="1" applyAlignment="1" applyProtection="1">
      <alignment horizontal="justify" vertical="center"/>
      <protection locked="0"/>
    </xf>
    <xf numFmtId="4" fontId="31" fillId="0" borderId="28" xfId="0" applyNumberFormat="1" applyFont="1" applyFill="1" applyBorder="1" applyAlignment="1" applyProtection="1">
      <alignment horizontal="justify" vertical="center"/>
      <protection locked="0"/>
    </xf>
    <xf numFmtId="0" fontId="34" fillId="0" borderId="6" xfId="0" applyFont="1" applyFill="1" applyBorder="1" applyAlignment="1" applyProtection="1">
      <alignment vertical="center"/>
      <protection locked="0"/>
    </xf>
    <xf numFmtId="0" fontId="34" fillId="0" borderId="12" xfId="0" applyFont="1" applyFill="1" applyBorder="1" applyAlignment="1" applyProtection="1">
      <alignment vertical="center"/>
      <protection locked="0"/>
    </xf>
    <xf numFmtId="4" fontId="48" fillId="0" borderId="9" xfId="0" applyNumberFormat="1" applyFont="1" applyFill="1" applyBorder="1" applyAlignment="1" applyProtection="1">
      <alignment horizontal="right" vertical="center"/>
    </xf>
    <xf numFmtId="4" fontId="60" fillId="0" borderId="9" xfId="0" applyNumberFormat="1" applyFont="1" applyFill="1" applyBorder="1" applyAlignment="1" applyProtection="1">
      <alignment horizontal="right" vertical="center"/>
    </xf>
    <xf numFmtId="4" fontId="60" fillId="0" borderId="28" xfId="0" applyNumberFormat="1" applyFont="1" applyFill="1" applyBorder="1" applyAlignment="1" applyProtection="1">
      <alignment horizontal="right" vertical="center"/>
    </xf>
    <xf numFmtId="0" fontId="34" fillId="0" borderId="6" xfId="0" applyFont="1" applyFill="1" applyBorder="1" applyAlignment="1" applyProtection="1">
      <alignment horizontal="justify" vertical="center"/>
      <protection locked="0"/>
    </xf>
    <xf numFmtId="0" fontId="47" fillId="0" borderId="12" xfId="0" applyFont="1" applyFill="1" applyBorder="1" applyAlignment="1" applyProtection="1">
      <alignment horizontal="justify" vertical="center"/>
      <protection locked="0"/>
    </xf>
    <xf numFmtId="4" fontId="29" fillId="0" borderId="9" xfId="0" applyNumberFormat="1" applyFont="1" applyFill="1" applyBorder="1" applyAlignment="1" applyProtection="1">
      <alignment horizontal="right" vertical="center"/>
      <protection locked="0"/>
    </xf>
    <xf numFmtId="4" fontId="29" fillId="0" borderId="28" xfId="0" applyNumberFormat="1" applyFont="1" applyFill="1" applyBorder="1" applyAlignment="1" applyProtection="1">
      <alignment horizontal="right" vertical="center"/>
      <protection locked="0"/>
    </xf>
    <xf numFmtId="0" fontId="31" fillId="0" borderId="6" xfId="0" applyFont="1" applyFill="1" applyBorder="1" applyAlignment="1" applyProtection="1">
      <alignment horizontal="justify" vertical="center"/>
      <protection locked="0"/>
    </xf>
    <xf numFmtId="0" fontId="29" fillId="0" borderId="12" xfId="0" applyFont="1" applyFill="1" applyBorder="1" applyAlignment="1" applyProtection="1">
      <alignment horizontal="left" vertical="center" wrapText="1" indent="2"/>
      <protection locked="0"/>
    </xf>
    <xf numFmtId="4" fontId="29" fillId="0" borderId="9" xfId="0" applyNumberFormat="1" applyFont="1" applyFill="1" applyBorder="1" applyAlignment="1" applyProtection="1">
      <alignment horizontal="right" vertical="center"/>
    </xf>
    <xf numFmtId="4" fontId="29" fillId="0" borderId="28" xfId="0" applyNumberFormat="1" applyFont="1" applyFill="1" applyBorder="1" applyAlignment="1" applyProtection="1">
      <alignment horizontal="right" vertical="center"/>
    </xf>
    <xf numFmtId="0" fontId="31" fillId="0" borderId="8" xfId="0" applyFont="1" applyFill="1" applyBorder="1" applyAlignment="1" applyProtection="1">
      <alignment horizontal="justify" vertical="center"/>
      <protection locked="0"/>
    </xf>
    <xf numFmtId="0" fontId="31" fillId="0" borderId="26" xfId="0" applyFont="1" applyFill="1" applyBorder="1" applyAlignment="1" applyProtection="1">
      <alignment horizontal="justify" vertical="center"/>
      <protection locked="0"/>
    </xf>
    <xf numFmtId="4" fontId="29" fillId="0" borderId="10" xfId="0" applyNumberFormat="1" applyFont="1" applyFill="1" applyBorder="1" applyAlignment="1" applyProtection="1">
      <alignment horizontal="right" vertical="center"/>
      <protection locked="0"/>
    </xf>
    <xf numFmtId="4" fontId="29" fillId="0" borderId="11" xfId="0" applyNumberFormat="1" applyFont="1" applyFill="1" applyBorder="1" applyAlignment="1" applyProtection="1">
      <alignment horizontal="right" vertical="center"/>
      <protection locked="0"/>
    </xf>
    <xf numFmtId="4" fontId="41" fillId="0" borderId="0" xfId="0" applyNumberFormat="1" applyFont="1" applyBorder="1" applyAlignment="1" applyProtection="1">
      <alignment horizontal="right" vertical="center" wrapText="1"/>
      <protection locked="0"/>
    </xf>
    <xf numFmtId="4" fontId="43" fillId="0" borderId="0" xfId="0" applyNumberFormat="1" applyFont="1" applyBorder="1" applyAlignment="1" applyProtection="1">
      <alignment horizontal="right" vertical="center" wrapText="1"/>
      <protection locked="0"/>
    </xf>
    <xf numFmtId="4" fontId="23" fillId="0" borderId="0" xfId="0" applyNumberFormat="1" applyFont="1" applyBorder="1" applyAlignment="1" applyProtection="1">
      <alignment vertical="center"/>
      <protection locked="0"/>
    </xf>
    <xf numFmtId="3" fontId="23" fillId="0" borderId="0" xfId="0" applyNumberFormat="1" applyFont="1" applyFill="1" applyBorder="1" applyAlignment="1" applyProtection="1">
      <alignment horizontal="right" vertical="center" wrapText="1"/>
    </xf>
    <xf numFmtId="3" fontId="51" fillId="0" borderId="0" xfId="0" applyNumberFormat="1" applyFont="1" applyFill="1" applyBorder="1" applyAlignment="1" applyProtection="1">
      <alignment horizontal="right" vertical="center" wrapText="1"/>
    </xf>
    <xf numFmtId="0" fontId="24" fillId="0" borderId="0" xfId="0" applyFont="1" applyBorder="1" applyAlignment="1" applyProtection="1">
      <alignment vertical="center" wrapText="1"/>
    </xf>
    <xf numFmtId="3" fontId="24" fillId="0" borderId="0" xfId="0" applyNumberFormat="1" applyFont="1" applyBorder="1" applyAlignment="1" applyProtection="1">
      <alignment horizontal="right" vertical="center" wrapText="1"/>
    </xf>
    <xf numFmtId="4" fontId="21" fillId="0" borderId="36" xfId="0" applyNumberFormat="1" applyFont="1" applyBorder="1" applyAlignment="1" applyProtection="1">
      <alignment horizontal="left" vertical="top"/>
      <protection locked="0"/>
    </xf>
    <xf numFmtId="0" fontId="61" fillId="0" borderId="0" xfId="0" applyFont="1" applyFill="1" applyBorder="1" applyAlignment="1" applyProtection="1">
      <alignment horizontal="left"/>
    </xf>
    <xf numFmtId="0" fontId="37" fillId="0" borderId="0" xfId="0" applyFont="1" applyFill="1" applyAlignment="1" applyProtection="1">
      <alignment vertical="center"/>
      <protection locked="0"/>
    </xf>
    <xf numFmtId="4" fontId="6" fillId="0" borderId="21" xfId="0" applyNumberFormat="1" applyFont="1" applyBorder="1" applyAlignment="1" applyProtection="1">
      <alignment horizontal="right"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0" applyFont="1" applyFill="1" applyBorder="1"/>
    <xf numFmtId="0" fontId="6" fillId="0" borderId="40"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2" xfId="0" applyFont="1" applyFill="1" applyBorder="1"/>
    <xf numFmtId="0" fontId="6" fillId="0" borderId="41" xfId="0" applyFont="1" applyFill="1" applyBorder="1" applyAlignment="1">
      <alignment horizontal="right" vertical="center"/>
    </xf>
    <xf numFmtId="0" fontId="21" fillId="0" borderId="4" xfId="0" applyFont="1" applyFill="1" applyBorder="1"/>
    <xf numFmtId="0" fontId="21" fillId="0" borderId="0" xfId="0" applyFont="1" applyFill="1" applyBorder="1" applyAlignment="1"/>
    <xf numFmtId="0" fontId="38" fillId="0" borderId="35" xfId="0" applyFont="1" applyBorder="1" applyAlignment="1">
      <alignment horizontal="justify" vertical="center" wrapText="1"/>
    </xf>
    <xf numFmtId="0" fontId="37" fillId="0" borderId="35" xfId="0" applyFont="1" applyBorder="1" applyAlignment="1">
      <alignment horizontal="left" vertical="center" wrapText="1"/>
    </xf>
    <xf numFmtId="0" fontId="40" fillId="0" borderId="7" xfId="0" applyFont="1" applyBorder="1" applyAlignment="1">
      <alignment horizontal="justify" vertical="center" wrapText="1"/>
    </xf>
    <xf numFmtId="0" fontId="62" fillId="6" borderId="7" xfId="0" applyFont="1" applyFill="1" applyBorder="1" applyAlignment="1">
      <alignment horizontal="center" vertical="center" wrapText="1"/>
    </xf>
    <xf numFmtId="0" fontId="62" fillId="6" borderId="2" xfId="0" applyFont="1" applyFill="1" applyBorder="1" applyAlignment="1">
      <alignment horizontal="center" vertical="center" wrapText="1"/>
    </xf>
    <xf numFmtId="0" fontId="63" fillId="0" borderId="7" xfId="0" applyFont="1" applyBorder="1" applyAlignment="1">
      <alignment horizontal="justify" vertical="center" wrapText="1"/>
    </xf>
    <xf numFmtId="0" fontId="64" fillId="5" borderId="7" xfId="0" applyFont="1" applyFill="1" applyBorder="1" applyAlignment="1">
      <alignment horizontal="center" vertical="center" wrapText="1"/>
    </xf>
    <xf numFmtId="0" fontId="38" fillId="5" borderId="23" xfId="0" applyFont="1" applyFill="1" applyBorder="1" applyAlignment="1">
      <alignment horizontal="center" vertical="center" wrapText="1"/>
    </xf>
    <xf numFmtId="0" fontId="38" fillId="5" borderId="2" xfId="0" applyFont="1" applyFill="1" applyBorder="1" applyAlignment="1">
      <alignment horizontal="center" vertical="center" wrapText="1"/>
    </xf>
    <xf numFmtId="0" fontId="38" fillId="0" borderId="35" xfId="0" applyFont="1" applyBorder="1" applyAlignment="1">
      <alignment horizontal="left" vertical="center" wrapText="1"/>
    </xf>
    <xf numFmtId="0" fontId="37" fillId="0" borderId="35" xfId="0" applyFont="1" applyBorder="1" applyAlignment="1">
      <alignment horizontal="left" vertical="center" wrapText="1" indent="1"/>
    </xf>
    <xf numFmtId="0" fontId="37" fillId="0" borderId="23" xfId="0" applyFont="1" applyBorder="1" applyAlignment="1">
      <alignment horizontal="justify" vertical="center" wrapText="1"/>
    </xf>
    <xf numFmtId="0" fontId="38" fillId="0" borderId="2" xfId="0" applyFont="1" applyBorder="1" applyAlignment="1">
      <alignment horizontal="justify" vertical="center" wrapText="1"/>
    </xf>
    <xf numFmtId="0" fontId="62" fillId="6" borderId="5" xfId="0" applyFont="1" applyFill="1" applyBorder="1" applyAlignment="1">
      <alignment horizontal="center" vertical="center" wrapText="1"/>
    </xf>
    <xf numFmtId="0" fontId="65" fillId="6" borderId="2" xfId="0" applyFont="1" applyFill="1" applyBorder="1" applyAlignment="1">
      <alignment vertical="center" wrapText="1"/>
    </xf>
    <xf numFmtId="0" fontId="62" fillId="0" borderId="35" xfId="0" applyFont="1" applyBorder="1" applyAlignment="1">
      <alignment horizontal="left" vertical="center" wrapText="1"/>
    </xf>
    <xf numFmtId="0" fontId="63" fillId="0" borderId="35" xfId="0" applyFont="1" applyBorder="1" applyAlignment="1">
      <alignment horizontal="justify" vertical="center" wrapText="1"/>
    </xf>
    <xf numFmtId="0" fontId="63" fillId="0" borderId="23" xfId="0" applyFont="1" applyBorder="1" applyAlignment="1">
      <alignment horizontal="justify" vertical="center" wrapText="1"/>
    </xf>
    <xf numFmtId="0" fontId="66" fillId="0" borderId="0" xfId="0" applyFont="1" applyAlignment="1">
      <alignment horizontal="center" vertical="center"/>
    </xf>
    <xf numFmtId="0" fontId="66" fillId="0" borderId="2" xfId="0" applyFont="1" applyBorder="1" applyAlignment="1">
      <alignment vertical="center" wrapText="1"/>
    </xf>
    <xf numFmtId="0" fontId="66" fillId="0" borderId="8" xfId="0" applyFont="1" applyBorder="1" applyAlignment="1">
      <alignment vertical="center" wrapText="1"/>
    </xf>
    <xf numFmtId="0" fontId="64" fillId="6" borderId="2" xfId="0" applyFont="1" applyFill="1" applyBorder="1" applyAlignment="1">
      <alignment horizontal="center" vertical="center" wrapText="1"/>
    </xf>
    <xf numFmtId="0" fontId="67" fillId="0" borderId="7" xfId="0" applyFont="1" applyBorder="1" applyAlignment="1">
      <alignment vertical="center" wrapText="1"/>
    </xf>
    <xf numFmtId="0" fontId="64" fillId="0" borderId="7" xfId="0" applyFont="1" applyBorder="1" applyAlignment="1">
      <alignment vertical="center" wrapText="1"/>
    </xf>
    <xf numFmtId="0" fontId="67" fillId="0" borderId="7" xfId="0" applyFont="1" applyBorder="1" applyAlignment="1">
      <alignment horizontal="left" vertical="center" wrapText="1" indent="5"/>
    </xf>
    <xf numFmtId="0" fontId="67" fillId="0" borderId="8" xfId="0" applyFont="1" applyBorder="1" applyAlignment="1">
      <alignment vertical="center" wrapText="1"/>
    </xf>
    <xf numFmtId="0" fontId="64" fillId="0" borderId="2" xfId="0" applyFont="1" applyBorder="1" applyAlignment="1">
      <alignment vertical="center" wrapText="1"/>
    </xf>
    <xf numFmtId="0" fontId="67" fillId="0" borderId="2" xfId="0" applyFont="1" applyBorder="1" applyAlignment="1">
      <alignment vertical="center" wrapText="1"/>
    </xf>
    <xf numFmtId="0" fontId="68" fillId="0" borderId="8" xfId="0" applyFont="1" applyBorder="1" applyAlignment="1">
      <alignment horizontal="left" vertical="center"/>
    </xf>
    <xf numFmtId="0" fontId="67" fillId="0" borderId="8" xfId="0" applyFont="1" applyBorder="1" applyAlignment="1">
      <alignment horizontal="left" vertical="center"/>
    </xf>
    <xf numFmtId="0" fontId="64" fillId="6" borderId="5" xfId="0" applyFont="1" applyFill="1" applyBorder="1" applyAlignment="1">
      <alignment horizontal="center" vertical="center"/>
    </xf>
    <xf numFmtId="0" fontId="64" fillId="6" borderId="2" xfId="0" applyFont="1" applyFill="1" applyBorder="1" applyAlignment="1">
      <alignment horizontal="center" vertical="center"/>
    </xf>
    <xf numFmtId="0" fontId="67" fillId="0" borderId="7" xfId="0" applyFont="1" applyBorder="1" applyAlignment="1">
      <alignment vertical="center"/>
    </xf>
    <xf numFmtId="0" fontId="67" fillId="0" borderId="7" xfId="0" applyFont="1" applyBorder="1" applyAlignment="1">
      <alignment horizontal="left" vertical="center" indent="5"/>
    </xf>
    <xf numFmtId="0" fontId="67" fillId="0" borderId="7" xfId="0" applyFont="1" applyBorder="1" applyAlignment="1">
      <alignment horizontal="justify" vertical="center"/>
    </xf>
    <xf numFmtId="0" fontId="64" fillId="0" borderId="7" xfId="0" applyFont="1" applyBorder="1" applyAlignment="1">
      <alignment horizontal="left" vertical="center" indent="1"/>
    </xf>
    <xf numFmtId="0" fontId="67" fillId="0" borderId="2" xfId="0" applyFont="1" applyBorder="1" applyAlignment="1">
      <alignment horizontal="left" vertical="center" indent="1"/>
    </xf>
    <xf numFmtId="0" fontId="64" fillId="0" borderId="0" xfId="0" applyFont="1" applyBorder="1" applyAlignment="1">
      <alignment vertical="center"/>
    </xf>
    <xf numFmtId="0" fontId="64" fillId="0" borderId="6" xfId="0" applyFont="1" applyBorder="1" applyAlignment="1">
      <alignment horizontal="left" vertical="center" wrapText="1"/>
    </xf>
    <xf numFmtId="0" fontId="67" fillId="0" borderId="6" xfId="0" applyFont="1" applyBorder="1" applyAlignment="1">
      <alignment horizontal="left" vertical="center" wrapText="1"/>
    </xf>
    <xf numFmtId="0" fontId="67" fillId="0" borderId="6" xfId="0" applyFont="1" applyBorder="1" applyAlignment="1">
      <alignment horizontal="left" vertical="center" wrapText="1" indent="1"/>
    </xf>
    <xf numFmtId="0" fontId="64" fillId="0" borderId="8" xfId="0" applyFont="1" applyBorder="1" applyAlignment="1">
      <alignment horizontal="left" vertical="center" wrapText="1"/>
    </xf>
    <xf numFmtId="0" fontId="64" fillId="0" borderId="23" xfId="0" applyFont="1" applyBorder="1" applyAlignment="1">
      <alignment horizontal="center" vertical="center" wrapText="1"/>
    </xf>
    <xf numFmtId="0" fontId="64" fillId="0" borderId="2" xfId="0" applyFont="1" applyBorder="1" applyAlignment="1">
      <alignment horizontal="center" vertical="center" wrapText="1"/>
    </xf>
    <xf numFmtId="0" fontId="43" fillId="0" borderId="0" xfId="0" applyFont="1" applyFill="1" applyBorder="1" applyAlignment="1" applyProtection="1">
      <protection locked="0"/>
    </xf>
    <xf numFmtId="0" fontId="43" fillId="0" borderId="0" xfId="0" applyFont="1" applyFill="1" applyBorder="1" applyAlignment="1" applyProtection="1">
      <alignment vertical="top"/>
      <protection locked="0"/>
    </xf>
    <xf numFmtId="0" fontId="69" fillId="5" borderId="0" xfId="0" applyFont="1" applyFill="1" applyBorder="1" applyAlignment="1">
      <alignment vertical="center" wrapText="1"/>
    </xf>
    <xf numFmtId="0" fontId="70" fillId="5" borderId="0" xfId="0" applyFont="1" applyFill="1" applyBorder="1" applyAlignment="1">
      <alignment vertical="center" wrapText="1"/>
    </xf>
    <xf numFmtId="0" fontId="19" fillId="0" borderId="0" xfId="0" applyFont="1"/>
    <xf numFmtId="0" fontId="67" fillId="0" borderId="7" xfId="0" applyFont="1" applyBorder="1" applyAlignment="1">
      <alignment horizontal="right" vertical="center"/>
    </xf>
    <xf numFmtId="0" fontId="67" fillId="0" borderId="23" xfId="0" applyFont="1" applyBorder="1" applyAlignment="1">
      <alignment horizontal="right" vertical="center"/>
    </xf>
    <xf numFmtId="0" fontId="67" fillId="0" borderId="2" xfId="0" applyFont="1" applyBorder="1" applyAlignment="1">
      <alignment horizontal="right" vertical="center"/>
    </xf>
    <xf numFmtId="43" fontId="64" fillId="0" borderId="7" xfId="0" applyNumberFormat="1" applyFont="1" applyBorder="1" applyAlignment="1">
      <alignment horizontal="right" vertical="center" wrapText="1"/>
    </xf>
    <xf numFmtId="43" fontId="67" fillId="0" borderId="7" xfId="0" applyNumberFormat="1" applyFont="1" applyBorder="1" applyAlignment="1">
      <alignment horizontal="right" vertical="center" wrapText="1"/>
    </xf>
    <xf numFmtId="43" fontId="67" fillId="0" borderId="2" xfId="0" applyNumberFormat="1" applyFont="1" applyBorder="1" applyAlignment="1">
      <alignment horizontal="right" vertical="center" wrapText="1"/>
    </xf>
    <xf numFmtId="0" fontId="71" fillId="0" borderId="2" xfId="0" applyFont="1" applyBorder="1" applyAlignment="1">
      <alignment horizontal="right" vertical="center" wrapText="1"/>
    </xf>
    <xf numFmtId="43" fontId="38" fillId="0" borderId="7" xfId="0" applyNumberFormat="1" applyFont="1" applyBorder="1" applyAlignment="1">
      <alignment horizontal="right" vertical="center" wrapText="1"/>
    </xf>
    <xf numFmtId="0" fontId="64" fillId="0" borderId="56" xfId="0" applyFont="1" applyBorder="1" applyAlignment="1">
      <alignment vertical="center"/>
    </xf>
    <xf numFmtId="43" fontId="67" fillId="0" borderId="7" xfId="0" applyNumberFormat="1" applyFont="1" applyBorder="1" applyAlignment="1">
      <alignment horizontal="right" vertical="center"/>
    </xf>
    <xf numFmtId="43" fontId="67" fillId="0" borderId="2" xfId="0" applyNumberFormat="1" applyFont="1" applyBorder="1" applyAlignment="1">
      <alignment horizontal="right" vertical="center"/>
    </xf>
    <xf numFmtId="43" fontId="64" fillId="0" borderId="7" xfId="0" applyNumberFormat="1" applyFont="1" applyBorder="1" applyAlignment="1">
      <alignment horizontal="right" vertical="center"/>
    </xf>
    <xf numFmtId="0" fontId="67" fillId="0" borderId="7" xfId="0" applyFont="1" applyBorder="1" applyAlignment="1" applyProtection="1">
      <alignment horizontal="right" vertical="center"/>
    </xf>
    <xf numFmtId="43" fontId="67" fillId="0" borderId="7" xfId="0" applyNumberFormat="1" applyFont="1" applyBorder="1" applyAlignment="1" applyProtection="1">
      <alignment horizontal="right" vertical="center"/>
    </xf>
    <xf numFmtId="43" fontId="67" fillId="0" borderId="7" xfId="0" applyNumberFormat="1" applyFont="1" applyBorder="1" applyAlignment="1" applyProtection="1">
      <alignment horizontal="right" vertical="center"/>
      <protection locked="0"/>
    </xf>
    <xf numFmtId="43" fontId="67" fillId="0" borderId="2" xfId="0" applyNumberFormat="1" applyFont="1" applyBorder="1" applyAlignment="1" applyProtection="1">
      <alignment horizontal="right" vertical="center"/>
      <protection locked="0"/>
    </xf>
    <xf numFmtId="43" fontId="67" fillId="6" borderId="7" xfId="0" applyNumberFormat="1" applyFont="1" applyFill="1" applyBorder="1" applyAlignment="1" applyProtection="1">
      <alignment horizontal="right" vertical="center"/>
    </xf>
    <xf numFmtId="43" fontId="67" fillId="0" borderId="7" xfId="0" applyNumberFormat="1" applyFont="1" applyFill="1" applyBorder="1" applyAlignment="1" applyProtection="1">
      <alignment horizontal="right" vertical="center"/>
    </xf>
    <xf numFmtId="43" fontId="38" fillId="0" borderId="7" xfId="0" applyNumberFormat="1" applyFont="1" applyBorder="1" applyAlignment="1" applyProtection="1">
      <alignment horizontal="right" vertical="center" wrapText="1"/>
      <protection locked="0"/>
    </xf>
    <xf numFmtId="43" fontId="38" fillId="0" borderId="7" xfId="0" applyNumberFormat="1" applyFont="1" applyBorder="1" applyAlignment="1" applyProtection="1">
      <alignment horizontal="right" vertical="center" wrapText="1"/>
    </xf>
    <xf numFmtId="0" fontId="0" fillId="0" borderId="0" xfId="0" applyFill="1"/>
    <xf numFmtId="0" fontId="72" fillId="0" borderId="1" xfId="0" applyFont="1" applyBorder="1" applyAlignment="1">
      <alignment horizontal="left" vertical="center"/>
    </xf>
    <xf numFmtId="0" fontId="72" fillId="0" borderId="23" xfId="0" applyFont="1" applyBorder="1" applyAlignment="1">
      <alignment horizontal="center" vertical="center"/>
    </xf>
    <xf numFmtId="0" fontId="72" fillId="0" borderId="2" xfId="0" applyFont="1" applyBorder="1" applyAlignment="1">
      <alignment horizontal="center" vertical="center"/>
    </xf>
    <xf numFmtId="0" fontId="41" fillId="0" borderId="23" xfId="0" applyFont="1" applyBorder="1" applyAlignment="1">
      <alignment horizontal="justify" vertical="center" wrapText="1"/>
    </xf>
    <xf numFmtId="0" fontId="64" fillId="6" borderId="5" xfId="0" applyFont="1" applyFill="1" applyBorder="1" applyAlignment="1">
      <alignment horizontal="center" vertical="center" wrapText="1"/>
    </xf>
    <xf numFmtId="43" fontId="41" fillId="0" borderId="2" xfId="0" applyNumberFormat="1" applyFont="1" applyBorder="1" applyAlignment="1">
      <alignment horizontal="right" vertical="center" wrapText="1"/>
    </xf>
    <xf numFmtId="43" fontId="67" fillId="0" borderId="7" xfId="0" applyNumberFormat="1" applyFont="1" applyBorder="1" applyAlignment="1" applyProtection="1">
      <alignment horizontal="right" vertical="center" wrapText="1"/>
      <protection locked="0"/>
    </xf>
    <xf numFmtId="0" fontId="38" fillId="0" borderId="23" xfId="0" applyFont="1" applyBorder="1" applyAlignment="1">
      <alignment horizontal="left" vertical="center" wrapText="1"/>
    </xf>
    <xf numFmtId="0" fontId="38" fillId="0" borderId="1" xfId="0" applyFont="1" applyBorder="1" applyAlignment="1">
      <alignment horizontal="justify" vertical="center" wrapText="1"/>
    </xf>
    <xf numFmtId="0" fontId="38" fillId="0" borderId="2" xfId="0" applyFont="1" applyBorder="1" applyAlignment="1">
      <alignment horizontal="left" vertical="center" wrapText="1"/>
    </xf>
    <xf numFmtId="43" fontId="37" fillId="0" borderId="2" xfId="0" applyNumberFormat="1" applyFont="1" applyBorder="1" applyAlignment="1">
      <alignment horizontal="justify" vertical="center" wrapText="1"/>
    </xf>
    <xf numFmtId="0" fontId="37" fillId="0" borderId="1" xfId="0" applyFont="1" applyBorder="1" applyAlignment="1">
      <alignment horizontal="justify" vertical="center" wrapText="1"/>
    </xf>
    <xf numFmtId="0" fontId="37" fillId="0" borderId="2" xfId="0" applyFont="1" applyBorder="1" applyAlignment="1">
      <alignment horizontal="justify" vertical="center" wrapText="1"/>
    </xf>
    <xf numFmtId="0" fontId="38" fillId="0" borderId="7" xfId="0" applyFont="1" applyBorder="1" applyAlignment="1">
      <alignment horizontal="justify" vertical="center" wrapText="1"/>
    </xf>
    <xf numFmtId="0" fontId="37" fillId="0" borderId="0" xfId="0" applyFont="1" applyAlignment="1">
      <alignment horizontal="justify" vertical="center" wrapText="1"/>
    </xf>
    <xf numFmtId="0" fontId="37" fillId="0" borderId="7" xfId="0" applyFont="1" applyBorder="1" applyAlignment="1">
      <alignment horizontal="justify" vertical="center" wrapText="1"/>
    </xf>
    <xf numFmtId="0" fontId="38" fillId="0" borderId="0" xfId="0" applyFont="1" applyAlignment="1">
      <alignment horizontal="justify" vertical="center" wrapText="1"/>
    </xf>
    <xf numFmtId="0" fontId="37" fillId="0" borderId="35" xfId="0" applyFont="1" applyBorder="1" applyAlignment="1">
      <alignment horizontal="left" vertical="top" wrapText="1"/>
    </xf>
    <xf numFmtId="43" fontId="37" fillId="0" borderId="7" xfId="0" applyNumberFormat="1" applyFont="1" applyBorder="1" applyAlignment="1" applyProtection="1">
      <alignment horizontal="right" vertical="center" wrapText="1"/>
      <protection locked="0"/>
    </xf>
    <xf numFmtId="0" fontId="37" fillId="0" borderId="35" xfId="0" applyFont="1" applyBorder="1" applyAlignment="1">
      <alignment horizontal="justify" vertical="center" wrapText="1"/>
    </xf>
    <xf numFmtId="43" fontId="37" fillId="0" borderId="7" xfId="0" applyNumberFormat="1" applyFont="1" applyBorder="1" applyAlignment="1">
      <alignment horizontal="right" vertical="center" wrapText="1"/>
    </xf>
    <xf numFmtId="43" fontId="37" fillId="0" borderId="2" xfId="0" applyNumberFormat="1" applyFont="1" applyBorder="1" applyAlignment="1" applyProtection="1">
      <alignment horizontal="right" vertical="center" wrapText="1"/>
      <protection locked="0"/>
    </xf>
    <xf numFmtId="0" fontId="37" fillId="0" borderId="0" xfId="0" applyFont="1" applyBorder="1" applyAlignment="1">
      <alignment horizontal="justify" vertical="center" wrapText="1"/>
    </xf>
    <xf numFmtId="43" fontId="37" fillId="0" borderId="7" xfId="0" applyNumberFormat="1" applyFont="1" applyBorder="1" applyAlignment="1">
      <alignment horizontal="justify" vertical="center" wrapText="1"/>
    </xf>
    <xf numFmtId="43" fontId="38" fillId="0" borderId="2" xfId="0" applyNumberFormat="1" applyFont="1" applyBorder="1" applyAlignment="1">
      <alignment horizontal="right" vertical="center" wrapText="1"/>
    </xf>
    <xf numFmtId="43" fontId="64" fillId="6" borderId="7" xfId="0" applyNumberFormat="1" applyFont="1" applyFill="1" applyBorder="1" applyAlignment="1">
      <alignment horizontal="right" vertical="center" wrapText="1"/>
    </xf>
    <xf numFmtId="43" fontId="73" fillId="0" borderId="35" xfId="0" applyNumberFormat="1" applyFont="1" applyBorder="1" applyAlignment="1">
      <alignment vertical="center"/>
    </xf>
    <xf numFmtId="43" fontId="72" fillId="0" borderId="35" xfId="0" applyNumberFormat="1" applyFont="1" applyBorder="1" applyAlignment="1">
      <alignment vertical="center"/>
    </xf>
    <xf numFmtId="43" fontId="72" fillId="0" borderId="7" xfId="0" applyNumberFormat="1" applyFont="1" applyBorder="1" applyAlignment="1">
      <alignment vertical="center"/>
    </xf>
    <xf numFmtId="43" fontId="72" fillId="0" borderId="35" xfId="0" applyNumberFormat="1" applyFont="1" applyBorder="1" applyAlignment="1" applyProtection="1">
      <alignment vertical="center"/>
      <protection locked="0"/>
    </xf>
    <xf numFmtId="43" fontId="72" fillId="0" borderId="35" xfId="0" applyNumberFormat="1" applyFont="1" applyBorder="1" applyAlignment="1" applyProtection="1">
      <alignment vertical="center"/>
    </xf>
    <xf numFmtId="43" fontId="73" fillId="0" borderId="35" xfId="0" applyNumberFormat="1" applyFont="1" applyBorder="1" applyAlignment="1" applyProtection="1">
      <alignment vertical="center"/>
    </xf>
    <xf numFmtId="0" fontId="73" fillId="0" borderId="2" xfId="0" applyFont="1" applyFill="1" applyBorder="1" applyAlignment="1">
      <alignment horizontal="center" vertical="center" wrapText="1"/>
    </xf>
    <xf numFmtId="43" fontId="64" fillId="0" borderId="35" xfId="0" applyNumberFormat="1" applyFont="1" applyBorder="1" applyAlignment="1">
      <alignment horizontal="right" wrapText="1"/>
    </xf>
    <xf numFmtId="43" fontId="64" fillId="0" borderId="7" xfId="0" applyNumberFormat="1" applyFont="1" applyBorder="1" applyAlignment="1">
      <alignment horizontal="right" wrapText="1"/>
    </xf>
    <xf numFmtId="43" fontId="64" fillId="0" borderId="35" xfId="0" applyNumberFormat="1" applyFont="1" applyBorder="1" applyAlignment="1" applyProtection="1">
      <alignment horizontal="right" wrapText="1"/>
      <protection locked="0"/>
    </xf>
    <xf numFmtId="43" fontId="64" fillId="0" borderId="7" xfId="0" applyNumberFormat="1" applyFont="1" applyBorder="1" applyAlignment="1" applyProtection="1">
      <alignment horizontal="right" wrapText="1"/>
      <protection locked="0"/>
    </xf>
    <xf numFmtId="0" fontId="38" fillId="0" borderId="42" xfId="0" applyFont="1" applyBorder="1" applyAlignment="1">
      <alignment horizontal="justify" vertical="center" wrapText="1"/>
    </xf>
    <xf numFmtId="43" fontId="38" fillId="0" borderId="5" xfId="0" applyNumberFormat="1" applyFont="1" applyBorder="1" applyAlignment="1">
      <alignment horizontal="right" vertical="center" wrapText="1"/>
    </xf>
    <xf numFmtId="0" fontId="37" fillId="0" borderId="4" xfId="0" applyFont="1" applyBorder="1" applyAlignment="1">
      <alignment horizontal="justify" vertical="center" wrapText="1"/>
    </xf>
    <xf numFmtId="0" fontId="38" fillId="0" borderId="5" xfId="0" applyFont="1" applyBorder="1" applyAlignment="1">
      <alignment horizontal="justify" vertical="center" wrapText="1"/>
    </xf>
    <xf numFmtId="0" fontId="67" fillId="0" borderId="1" xfId="0" applyFont="1" applyBorder="1" applyAlignment="1">
      <alignment horizontal="left" vertical="center"/>
    </xf>
    <xf numFmtId="0" fontId="67" fillId="0" borderId="57" xfId="0" applyFont="1" applyBorder="1" applyAlignment="1">
      <alignment horizontal="left" vertical="justify"/>
    </xf>
    <xf numFmtId="43" fontId="72" fillId="0" borderId="23" xfId="0" applyNumberFormat="1" applyFont="1" applyBorder="1" applyAlignment="1" applyProtection="1">
      <alignment vertical="center"/>
      <protection locked="0"/>
    </xf>
    <xf numFmtId="43" fontId="72" fillId="0" borderId="23" xfId="0" applyNumberFormat="1" applyFont="1" applyBorder="1" applyAlignment="1" applyProtection="1">
      <alignment vertical="center"/>
    </xf>
    <xf numFmtId="43" fontId="72" fillId="0" borderId="2" xfId="0" applyNumberFormat="1" applyFont="1" applyBorder="1" applyAlignment="1">
      <alignment vertical="center"/>
    </xf>
    <xf numFmtId="0" fontId="37" fillId="0" borderId="7" xfId="0" applyFont="1" applyBorder="1" applyAlignment="1">
      <alignment horizontal="center" vertical="center" wrapText="1"/>
    </xf>
    <xf numFmtId="0" fontId="59" fillId="0" borderId="0" xfId="0" applyFont="1" applyFill="1"/>
    <xf numFmtId="43" fontId="37" fillId="0" borderId="7" xfId="0" applyNumberFormat="1" applyFont="1" applyBorder="1" applyAlignment="1">
      <alignment vertical="center"/>
    </xf>
    <xf numFmtId="0" fontId="37" fillId="0" borderId="6" xfId="0" applyFont="1" applyBorder="1" applyAlignment="1">
      <alignment horizontal="left" vertical="center"/>
    </xf>
    <xf numFmtId="0" fontId="37" fillId="0" borderId="7" xfId="0" applyFont="1" applyBorder="1" applyAlignment="1">
      <alignment horizontal="left" vertical="center"/>
    </xf>
    <xf numFmtId="43" fontId="37" fillId="0" borderId="7" xfId="0" applyNumberFormat="1" applyFont="1" applyBorder="1" applyAlignment="1" applyProtection="1">
      <alignment vertical="center"/>
      <protection locked="0"/>
    </xf>
    <xf numFmtId="0" fontId="38" fillId="0" borderId="6" xfId="0" applyFont="1" applyBorder="1" applyAlignment="1">
      <alignment horizontal="justify" vertical="center"/>
    </xf>
    <xf numFmtId="0" fontId="38" fillId="0" borderId="7" xfId="0" applyFont="1" applyBorder="1" applyAlignment="1">
      <alignment horizontal="justify" vertical="center"/>
    </xf>
    <xf numFmtId="43" fontId="38" fillId="0" borderId="7" xfId="0" applyNumberFormat="1" applyFont="1" applyBorder="1" applyAlignment="1" applyProtection="1">
      <alignment vertical="center"/>
    </xf>
    <xf numFmtId="43" fontId="37" fillId="0" borderId="7" xfId="0" applyNumberFormat="1" applyFont="1" applyBorder="1" applyAlignment="1" applyProtection="1">
      <alignment vertical="center"/>
    </xf>
    <xf numFmtId="43" fontId="38" fillId="0" borderId="7" xfId="0" applyNumberFormat="1" applyFont="1" applyBorder="1" applyAlignment="1" applyProtection="1">
      <alignment vertical="center"/>
      <protection locked="0"/>
    </xf>
    <xf numFmtId="0" fontId="37" fillId="0" borderId="8" xfId="0" applyFont="1" applyBorder="1" applyAlignment="1">
      <alignment horizontal="left" vertical="center"/>
    </xf>
    <xf numFmtId="0" fontId="37" fillId="0" borderId="2" xfId="0" applyFont="1" applyBorder="1" applyAlignment="1">
      <alignment horizontal="left" vertical="center"/>
    </xf>
    <xf numFmtId="43" fontId="37" fillId="0" borderId="2" xfId="0" applyNumberFormat="1" applyFont="1" applyBorder="1" applyAlignment="1" applyProtection="1">
      <alignment vertical="center"/>
      <protection locked="0"/>
    </xf>
    <xf numFmtId="43" fontId="37" fillId="0" borderId="2" xfId="0" applyNumberFormat="1" applyFont="1" applyBorder="1" applyAlignment="1">
      <alignment vertical="center"/>
    </xf>
    <xf numFmtId="0" fontId="37" fillId="0" borderId="0" xfId="0" applyFont="1" applyBorder="1" applyAlignment="1">
      <alignment horizontal="left" vertical="center"/>
    </xf>
    <xf numFmtId="43" fontId="37" fillId="0" borderId="0" xfId="0" applyNumberFormat="1" applyFont="1" applyBorder="1" applyAlignment="1" applyProtection="1">
      <alignment vertical="center"/>
      <protection locked="0"/>
    </xf>
    <xf numFmtId="43" fontId="37" fillId="0" borderId="0" xfId="0" applyNumberFormat="1" applyFont="1" applyBorder="1" applyAlignment="1">
      <alignment vertical="center"/>
    </xf>
    <xf numFmtId="0" fontId="72" fillId="0" borderId="8" xfId="0" applyFont="1" applyBorder="1" applyAlignment="1">
      <alignment horizontal="left" vertical="center"/>
    </xf>
    <xf numFmtId="0" fontId="72" fillId="0" borderId="0" xfId="0" applyFont="1" applyBorder="1" applyAlignment="1">
      <alignment horizontal="left" vertical="center"/>
    </xf>
    <xf numFmtId="41" fontId="67" fillId="0" borderId="7" xfId="0" applyNumberFormat="1" applyFont="1" applyBorder="1" applyAlignment="1" applyProtection="1">
      <alignment vertical="center" wrapText="1"/>
      <protection locked="0"/>
    </xf>
    <xf numFmtId="0" fontId="46" fillId="0" borderId="0" xfId="0" applyFont="1" applyFill="1" applyAlignment="1" applyProtection="1">
      <alignment wrapText="1"/>
    </xf>
    <xf numFmtId="43" fontId="67" fillId="0" borderId="2" xfId="0" applyNumberFormat="1" applyFont="1" applyBorder="1" applyAlignment="1" applyProtection="1">
      <alignment horizontal="right" vertical="center"/>
    </xf>
    <xf numFmtId="43" fontId="64" fillId="0" borderId="7" xfId="0" applyNumberFormat="1" applyFont="1" applyBorder="1" applyAlignment="1" applyProtection="1">
      <alignment horizontal="right" vertical="center"/>
    </xf>
    <xf numFmtId="43" fontId="64" fillId="0" borderId="7" xfId="0" applyNumberFormat="1" applyFont="1" applyFill="1" applyBorder="1" applyAlignment="1">
      <alignment horizontal="right" vertical="center" wrapText="1"/>
    </xf>
    <xf numFmtId="43" fontId="38" fillId="0" borderId="2" xfId="0" applyNumberFormat="1" applyFont="1" applyFill="1" applyBorder="1" applyAlignment="1">
      <alignment horizontal="right" vertical="center" wrapText="1"/>
    </xf>
    <xf numFmtId="43" fontId="37" fillId="0" borderId="2" xfId="0" applyNumberFormat="1" applyFont="1" applyBorder="1" applyAlignment="1" applyProtection="1">
      <alignment vertical="center"/>
    </xf>
    <xf numFmtId="41" fontId="67" fillId="0" borderId="7" xfId="0" applyNumberFormat="1" applyFont="1" applyBorder="1" applyAlignment="1">
      <alignment vertical="center" wrapText="1"/>
    </xf>
    <xf numFmtId="41" fontId="67" fillId="0" borderId="7" xfId="0" applyNumberFormat="1" applyFont="1" applyBorder="1" applyAlignment="1">
      <alignment horizontal="right" vertical="center"/>
    </xf>
    <xf numFmtId="41" fontId="67" fillId="6" borderId="7" xfId="0" applyNumberFormat="1" applyFont="1" applyFill="1" applyBorder="1" applyAlignment="1">
      <alignment horizontal="right" vertical="center" wrapText="1"/>
    </xf>
    <xf numFmtId="41" fontId="64" fillId="0" borderId="7" xfId="0" applyNumberFormat="1" applyFont="1" applyBorder="1" applyAlignment="1">
      <alignment horizontal="right" vertical="center" wrapText="1"/>
    </xf>
    <xf numFmtId="41" fontId="64" fillId="0" borderId="7" xfId="0" applyNumberFormat="1" applyFont="1" applyBorder="1" applyAlignment="1">
      <alignment horizontal="right" vertical="center"/>
    </xf>
    <xf numFmtId="41" fontId="64" fillId="0" borderId="7" xfId="0" applyNumberFormat="1" applyFont="1" applyBorder="1" applyAlignment="1">
      <alignment vertical="center" wrapText="1"/>
    </xf>
    <xf numFmtId="41" fontId="64" fillId="0" borderId="7" xfId="0" applyNumberFormat="1" applyFont="1" applyBorder="1" applyAlignment="1" applyProtection="1">
      <alignment vertical="center" wrapText="1"/>
      <protection locked="0"/>
    </xf>
    <xf numFmtId="41" fontId="67" fillId="3" borderId="7" xfId="0" applyNumberFormat="1" applyFont="1" applyFill="1" applyBorder="1" applyAlignment="1" applyProtection="1">
      <alignment vertical="center" wrapText="1"/>
    </xf>
    <xf numFmtId="41" fontId="67" fillId="0" borderId="7" xfId="0" applyNumberFormat="1" applyFont="1" applyFill="1" applyBorder="1" applyAlignment="1">
      <alignment horizontal="right" vertical="center" wrapText="1"/>
    </xf>
    <xf numFmtId="0" fontId="73" fillId="0" borderId="7" xfId="0" applyFont="1" applyFill="1" applyBorder="1" applyAlignment="1">
      <alignment horizontal="center" vertical="center"/>
    </xf>
    <xf numFmtId="0" fontId="73" fillId="0" borderId="7" xfId="0" applyFont="1" applyFill="1" applyBorder="1" applyAlignment="1">
      <alignment horizontal="center" vertical="center" wrapText="1"/>
    </xf>
    <xf numFmtId="0" fontId="73" fillId="0" borderId="35" xfId="0" applyFont="1" applyFill="1" applyBorder="1" applyAlignment="1">
      <alignment horizontal="center" vertical="center"/>
    </xf>
    <xf numFmtId="43" fontId="64" fillId="0" borderId="7" xfId="0" applyNumberFormat="1" applyFont="1" applyFill="1" applyBorder="1" applyAlignment="1" applyProtection="1">
      <alignment horizontal="right" vertical="center" wrapText="1"/>
      <protection locked="0"/>
    </xf>
    <xf numFmtId="0" fontId="12" fillId="0" borderId="0" xfId="0" applyFont="1" applyAlignment="1" applyProtection="1">
      <protection locked="0"/>
    </xf>
    <xf numFmtId="0" fontId="13" fillId="0" borderId="0" xfId="0" applyFont="1" applyAlignment="1" applyProtection="1">
      <protection locked="0"/>
    </xf>
    <xf numFmtId="0" fontId="8" fillId="0" borderId="0" xfId="0" applyFont="1" applyFill="1" applyBorder="1" applyAlignment="1" applyProtection="1">
      <alignment horizontal="right" vertical="top"/>
      <protection locked="0"/>
    </xf>
    <xf numFmtId="0" fontId="12" fillId="0" borderId="0" xfId="0" applyFont="1" applyProtection="1">
      <protection locked="0"/>
    </xf>
    <xf numFmtId="0" fontId="14" fillId="0" borderId="0" xfId="0" applyFont="1" applyFill="1" applyProtection="1">
      <protection locked="0"/>
    </xf>
    <xf numFmtId="0" fontId="13" fillId="0" borderId="0" xfId="0" applyFont="1" applyProtection="1">
      <protection locked="0"/>
    </xf>
    <xf numFmtId="0" fontId="68" fillId="0" borderId="5" xfId="0" applyFont="1" applyBorder="1" applyAlignment="1">
      <alignment horizontal="center" vertical="center"/>
    </xf>
    <xf numFmtId="43" fontId="67" fillId="0" borderId="35" xfId="0" applyNumberFormat="1" applyFont="1" applyBorder="1" applyAlignment="1" applyProtection="1">
      <alignment horizontal="right" vertical="center"/>
      <protection locked="0"/>
    </xf>
    <xf numFmtId="43" fontId="67" fillId="0" borderId="35" xfId="0" applyNumberFormat="1" applyFont="1" applyBorder="1" applyAlignment="1" applyProtection="1">
      <alignment horizontal="right" vertical="center"/>
    </xf>
    <xf numFmtId="0" fontId="67" fillId="0" borderId="57" xfId="0" applyFont="1" applyBorder="1" applyAlignment="1">
      <alignment horizontal="left" vertical="center"/>
    </xf>
    <xf numFmtId="0" fontId="37" fillId="0" borderId="5" xfId="0" applyFont="1" applyBorder="1" applyAlignment="1">
      <alignment horizontal="center" vertical="center" wrapText="1"/>
    </xf>
    <xf numFmtId="0" fontId="5" fillId="0" borderId="0" xfId="0" applyFont="1" applyProtection="1">
      <protection locked="0"/>
    </xf>
    <xf numFmtId="0" fontId="22" fillId="0" borderId="1" xfId="0" applyFont="1" applyFill="1" applyBorder="1" applyAlignment="1" applyProtection="1">
      <alignment horizontal="center" vertical="top"/>
      <protection locked="0"/>
    </xf>
    <xf numFmtId="0" fontId="21" fillId="0" borderId="0" xfId="0" applyFont="1" applyFill="1" applyBorder="1" applyAlignment="1" applyProtection="1">
      <alignment horizontal="left" wrapText="1"/>
      <protection locked="0"/>
    </xf>
    <xf numFmtId="0" fontId="64" fillId="0" borderId="6" xfId="0" applyFont="1" applyBorder="1" applyAlignment="1">
      <alignment horizontal="justify" vertical="center" wrapText="1"/>
    </xf>
    <xf numFmtId="0" fontId="64" fillId="0" borderId="7" xfId="0" applyFont="1" applyBorder="1" applyAlignment="1">
      <alignment horizontal="justify" vertical="center" wrapText="1"/>
    </xf>
    <xf numFmtId="0" fontId="64" fillId="5" borderId="2" xfId="0" applyFont="1" applyFill="1" applyBorder="1" applyAlignment="1">
      <alignment horizontal="center" vertical="center" wrapText="1"/>
    </xf>
    <xf numFmtId="0" fontId="67" fillId="0" borderId="6" xfId="0" applyFont="1" applyBorder="1" applyAlignment="1">
      <alignment horizontal="justify" vertical="center" wrapText="1"/>
    </xf>
    <xf numFmtId="0" fontId="67" fillId="0" borderId="7" xfId="0" applyFont="1" applyBorder="1" applyAlignment="1">
      <alignment horizontal="justify" vertical="center" wrapText="1"/>
    </xf>
    <xf numFmtId="0" fontId="67" fillId="0" borderId="0" xfId="0" applyFont="1" applyBorder="1" applyAlignment="1">
      <alignment horizontal="left" vertical="center"/>
    </xf>
    <xf numFmtId="0" fontId="67" fillId="0" borderId="56" xfId="0" applyFont="1" applyBorder="1" applyAlignment="1">
      <alignment horizontal="left" vertical="center"/>
    </xf>
    <xf numFmtId="0" fontId="67" fillId="0" borderId="6" xfId="0" applyFont="1" applyBorder="1" applyAlignment="1">
      <alignment horizontal="left" vertical="center"/>
    </xf>
    <xf numFmtId="0" fontId="67" fillId="0" borderId="0" xfId="0" applyFont="1" applyBorder="1" applyAlignment="1">
      <alignment vertical="center"/>
    </xf>
    <xf numFmtId="0" fontId="67" fillId="0" borderId="56" xfId="0" applyFont="1" applyBorder="1" applyAlignment="1">
      <alignment vertical="center"/>
    </xf>
    <xf numFmtId="0" fontId="67" fillId="0" borderId="56" xfId="0" applyFont="1" applyBorder="1" applyAlignment="1">
      <alignment horizontal="left" vertical="justify"/>
    </xf>
    <xf numFmtId="0" fontId="24" fillId="0" borderId="22" xfId="0" applyFont="1" applyFill="1" applyBorder="1" applyAlignment="1" applyProtection="1">
      <alignment horizontal="center" vertical="center" wrapText="1"/>
      <protection locked="0"/>
    </xf>
    <xf numFmtId="0" fontId="38" fillId="0" borderId="2" xfId="0" applyFont="1" applyFill="1" applyBorder="1" applyAlignment="1">
      <alignment horizontal="center" vertical="center" wrapText="1"/>
    </xf>
    <xf numFmtId="0" fontId="64" fillId="6" borderId="19" xfId="0" applyFont="1" applyFill="1" applyBorder="1" applyAlignment="1">
      <alignment horizontal="center" vertical="center" wrapText="1"/>
    </xf>
    <xf numFmtId="0" fontId="64" fillId="6" borderId="42" xfId="0" applyFont="1" applyFill="1" applyBorder="1" applyAlignment="1">
      <alignment horizontal="center" vertical="center" wrapText="1"/>
    </xf>
    <xf numFmtId="0" fontId="64" fillId="6" borderId="23" xfId="0" applyFont="1" applyFill="1" applyBorder="1" applyAlignment="1">
      <alignment horizontal="center" vertical="center" wrapText="1"/>
    </xf>
    <xf numFmtId="0" fontId="5" fillId="0" borderId="0" xfId="0" applyFont="1" applyAlignment="1" applyProtection="1">
      <alignment horizontal="center"/>
      <protection locked="0"/>
    </xf>
    <xf numFmtId="0" fontId="6" fillId="0" borderId="8"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5" fillId="0" borderId="0" xfId="0" applyFont="1" applyFill="1" applyAlignment="1">
      <alignment horizontal="center"/>
    </xf>
    <xf numFmtId="0" fontId="6" fillId="0" borderId="4" xfId="0" applyFont="1" applyFill="1" applyBorder="1" applyAlignment="1">
      <alignment horizontal="center" vertical="center"/>
    </xf>
    <xf numFmtId="0" fontId="64" fillId="0" borderId="6" xfId="0" applyFont="1" applyBorder="1" applyAlignment="1">
      <alignment vertical="center"/>
    </xf>
    <xf numFmtId="0" fontId="67" fillId="0" borderId="6" xfId="0" applyFont="1" applyBorder="1" applyAlignment="1">
      <alignment vertical="center"/>
    </xf>
    <xf numFmtId="0" fontId="67" fillId="0" borderId="7" xfId="0" applyFont="1" applyBorder="1" applyAlignment="1">
      <alignment horizontal="left" vertical="center" indent="1"/>
    </xf>
    <xf numFmtId="0" fontId="64" fillId="0" borderId="7" xfId="0" applyFont="1" applyBorder="1" applyAlignment="1">
      <alignment vertical="center"/>
    </xf>
    <xf numFmtId="0" fontId="64" fillId="0" borderId="6" xfId="0" applyFont="1" applyBorder="1" applyAlignment="1">
      <alignment vertical="center" wrapText="1"/>
    </xf>
    <xf numFmtId="0" fontId="70" fillId="5" borderId="0" xfId="0" applyFont="1" applyFill="1" applyBorder="1" applyAlignment="1">
      <alignment horizontal="center" vertical="center" wrapText="1"/>
    </xf>
    <xf numFmtId="0" fontId="67" fillId="0" borderId="6" xfId="0" applyFont="1" applyBorder="1" applyAlignment="1">
      <alignment vertical="center" wrapText="1"/>
    </xf>
    <xf numFmtId="0" fontId="31" fillId="0" borderId="20" xfId="0" applyFont="1" applyFill="1" applyBorder="1" applyAlignment="1" applyProtection="1">
      <alignment vertical="center"/>
      <protection locked="0"/>
    </xf>
    <xf numFmtId="0" fontId="20" fillId="0" borderId="6" xfId="0" applyFont="1" applyBorder="1" applyAlignment="1" applyProtection="1">
      <alignment horizontal="left" vertical="center" wrapText="1" indent="1"/>
      <protection locked="0"/>
    </xf>
    <xf numFmtId="3" fontId="24" fillId="0" borderId="2" xfId="0" applyNumberFormat="1" applyFont="1" applyBorder="1" applyAlignment="1" applyProtection="1">
      <alignment horizontal="right" vertical="center" wrapText="1"/>
    </xf>
    <xf numFmtId="0" fontId="23" fillId="0" borderId="32" xfId="0" applyFont="1" applyBorder="1" applyAlignment="1" applyProtection="1">
      <alignment vertical="center" wrapText="1"/>
      <protection locked="0"/>
    </xf>
    <xf numFmtId="0" fontId="23" fillId="0" borderId="19" xfId="0" applyFont="1" applyBorder="1" applyAlignment="1" applyProtection="1">
      <alignment vertical="center" wrapText="1"/>
      <protection locked="0"/>
    </xf>
    <xf numFmtId="4" fontId="23" fillId="0" borderId="32" xfId="0" applyNumberFormat="1" applyFont="1" applyBorder="1" applyAlignment="1" applyProtection="1">
      <alignment vertical="center"/>
      <protection locked="0"/>
    </xf>
    <xf numFmtId="4" fontId="23" fillId="0" borderId="19" xfId="0" applyNumberFormat="1" applyFont="1" applyBorder="1" applyAlignment="1" applyProtection="1">
      <alignment vertical="center"/>
      <protection locked="0"/>
    </xf>
    <xf numFmtId="0" fontId="22" fillId="0" borderId="0" xfId="0" applyFont="1" applyAlignment="1">
      <alignment horizontal="center"/>
    </xf>
    <xf numFmtId="0" fontId="74" fillId="0" borderId="23" xfId="0" applyFont="1" applyBorder="1" applyAlignment="1">
      <alignment horizontal="justify" vertical="center" wrapText="1"/>
    </xf>
    <xf numFmtId="0" fontId="74" fillId="0" borderId="2" xfId="0" applyFont="1" applyBorder="1" applyAlignment="1">
      <alignment horizontal="justify" vertical="center" wrapText="1"/>
    </xf>
    <xf numFmtId="0" fontId="74" fillId="6" borderId="23" xfId="0" applyFont="1" applyFill="1" applyBorder="1" applyAlignment="1">
      <alignment horizontal="justify" vertical="center" wrapText="1"/>
    </xf>
    <xf numFmtId="0" fontId="74" fillId="6" borderId="2" xfId="0" applyFont="1" applyFill="1" applyBorder="1" applyAlignment="1">
      <alignment horizontal="justify" vertical="center" wrapText="1"/>
    </xf>
    <xf numFmtId="0" fontId="74" fillId="6" borderId="7" xfId="0" applyFont="1" applyFill="1" applyBorder="1" applyAlignment="1">
      <alignment horizontal="justify" vertical="center" wrapText="1"/>
    </xf>
    <xf numFmtId="0" fontId="74" fillId="0" borderId="7" xfId="0" applyFont="1" applyBorder="1" applyAlignment="1">
      <alignment horizontal="justify" vertical="center" wrapText="1"/>
    </xf>
    <xf numFmtId="0" fontId="24" fillId="0" borderId="0" xfId="0" applyFont="1" applyFill="1" applyBorder="1" applyAlignment="1" applyProtection="1">
      <alignment horizontal="center" vertical="center"/>
      <protection locked="0"/>
    </xf>
    <xf numFmtId="0" fontId="20" fillId="0" borderId="0" xfId="0" applyFont="1" applyBorder="1" applyAlignment="1" applyProtection="1">
      <alignment horizontal="justify" vertical="center" wrapText="1"/>
      <protection locked="0"/>
    </xf>
    <xf numFmtId="0" fontId="20" fillId="0" borderId="1" xfId="0" applyFont="1" applyBorder="1" applyAlignment="1" applyProtection="1">
      <alignment horizontal="justify" vertical="center" wrapText="1"/>
      <protection locked="0"/>
    </xf>
    <xf numFmtId="0" fontId="24" fillId="0" borderId="4" xfId="0" applyFont="1" applyFill="1" applyBorder="1" applyAlignment="1" applyProtection="1">
      <alignment horizontal="center" vertical="center" wrapText="1"/>
      <protection locked="0"/>
    </xf>
    <xf numFmtId="49" fontId="24" fillId="0" borderId="1" xfId="0" applyNumberFormat="1" applyFont="1" applyFill="1" applyBorder="1" applyAlignment="1" applyProtection="1">
      <alignment horizontal="center" vertical="center" wrapText="1"/>
      <protection locked="0"/>
    </xf>
    <xf numFmtId="0" fontId="24" fillId="0" borderId="42" xfId="0" applyFont="1" applyFill="1" applyBorder="1" applyAlignment="1" applyProtection="1">
      <alignment horizontal="center" vertical="center" wrapText="1"/>
      <protection locked="0"/>
    </xf>
    <xf numFmtId="0" fontId="24" fillId="5" borderId="42" xfId="0" applyFont="1" applyFill="1" applyBorder="1" applyAlignment="1" applyProtection="1">
      <alignment horizontal="center" vertical="center" wrapText="1"/>
      <protection locked="0"/>
    </xf>
    <xf numFmtId="49" fontId="24" fillId="5" borderId="23" xfId="0" applyNumberFormat="1" applyFont="1" applyFill="1" applyBorder="1" applyAlignment="1" applyProtection="1">
      <alignment horizontal="center" vertical="center" wrapText="1"/>
      <protection locked="0"/>
    </xf>
    <xf numFmtId="4" fontId="24" fillId="0" borderId="35" xfId="0" applyNumberFormat="1" applyFont="1" applyFill="1" applyBorder="1" applyAlignment="1" applyProtection="1">
      <alignment horizontal="right" vertical="center" wrapText="1"/>
      <protection locked="0"/>
    </xf>
    <xf numFmtId="4" fontId="24" fillId="0" borderId="35" xfId="0" applyNumberFormat="1" applyFont="1" applyFill="1" applyBorder="1" applyAlignment="1" applyProtection="1">
      <alignment horizontal="right" vertical="center" wrapText="1"/>
    </xf>
    <xf numFmtId="3" fontId="20" fillId="0" borderId="35" xfId="0" applyNumberFormat="1" applyFont="1" applyBorder="1" applyAlignment="1" applyProtection="1">
      <alignment horizontal="right" vertical="center" wrapText="1"/>
      <protection locked="0"/>
    </xf>
    <xf numFmtId="3" fontId="20" fillId="0" borderId="35" xfId="0" applyNumberFormat="1" applyFont="1" applyBorder="1" applyAlignment="1" applyProtection="1">
      <alignment horizontal="right" vertical="center" wrapText="1"/>
    </xf>
    <xf numFmtId="3" fontId="20" fillId="0" borderId="35" xfId="0" applyNumberFormat="1" applyFont="1" applyBorder="1" applyAlignment="1" applyProtection="1">
      <alignment horizontal="right" vertical="center"/>
      <protection locked="0"/>
    </xf>
    <xf numFmtId="3" fontId="20" fillId="0" borderId="23" xfId="0" applyNumberFormat="1" applyFont="1" applyBorder="1" applyAlignment="1" applyProtection="1">
      <alignment horizontal="right" vertical="center" wrapText="1"/>
      <protection locked="0"/>
    </xf>
    <xf numFmtId="3" fontId="20" fillId="0" borderId="23" xfId="0" applyNumberFormat="1" applyFont="1" applyBorder="1" applyAlignment="1" applyProtection="1">
      <alignment horizontal="right" vertical="center" wrapText="1"/>
    </xf>
    <xf numFmtId="3" fontId="24" fillId="0" borderId="23" xfId="0" applyNumberFormat="1" applyFont="1" applyBorder="1" applyAlignment="1" applyProtection="1">
      <alignment horizontal="right" vertical="center" wrapText="1"/>
    </xf>
    <xf numFmtId="0" fontId="72" fillId="0" borderId="6" xfId="0" applyFont="1" applyBorder="1" applyAlignment="1">
      <alignment horizontal="left" vertical="center"/>
    </xf>
    <xf numFmtId="0" fontId="73" fillId="0" borderId="2" xfId="0" applyFont="1" applyFill="1" applyBorder="1" applyAlignment="1">
      <alignment horizontal="center" vertical="center"/>
    </xf>
    <xf numFmtId="0" fontId="73" fillId="0" borderId="6" xfId="0" applyFont="1" applyFill="1" applyBorder="1" applyAlignment="1">
      <alignment horizontal="center" vertical="center"/>
    </xf>
    <xf numFmtId="0" fontId="38"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34" fillId="0" borderId="14" xfId="0" applyFont="1" applyFill="1" applyBorder="1" applyAlignment="1" applyProtection="1">
      <alignment horizontal="center" vertical="center" wrapText="1"/>
      <protection locked="0"/>
    </xf>
    <xf numFmtId="0" fontId="22" fillId="0" borderId="6" xfId="0" applyFont="1" applyBorder="1" applyAlignment="1" applyProtection="1">
      <alignment horizontal="justify" vertical="top" wrapText="1"/>
      <protection locked="0"/>
    </xf>
    <xf numFmtId="0" fontId="22" fillId="0" borderId="0" xfId="0" applyFont="1" applyBorder="1" applyAlignment="1" applyProtection="1">
      <alignment horizontal="justify" vertical="top" wrapText="1"/>
      <protection locked="0"/>
    </xf>
    <xf numFmtId="0" fontId="36" fillId="0" borderId="14" xfId="0" applyFont="1" applyFill="1" applyBorder="1" applyAlignment="1" applyProtection="1">
      <alignment horizontal="center" vertical="center" wrapText="1"/>
      <protection locked="0"/>
    </xf>
    <xf numFmtId="0" fontId="36" fillId="0" borderId="43" xfId="0" applyFont="1" applyFill="1" applyBorder="1" applyAlignment="1" applyProtection="1">
      <alignment horizontal="center" vertical="center" wrapText="1"/>
      <protection locked="0"/>
    </xf>
    <xf numFmtId="43" fontId="21" fillId="0" borderId="9" xfId="5" applyFont="1" applyFill="1" applyBorder="1" applyAlignment="1" applyProtection="1">
      <alignment horizontal="right" vertical="center"/>
      <protection locked="0"/>
    </xf>
    <xf numFmtId="43" fontId="21" fillId="0" borderId="10" xfId="5" applyFont="1" applyFill="1" applyBorder="1" applyAlignment="1" applyProtection="1">
      <alignment horizontal="right" vertical="center"/>
      <protection locked="0"/>
    </xf>
    <xf numFmtId="43" fontId="31" fillId="0" borderId="20" xfId="5" applyFont="1" applyFill="1" applyBorder="1" applyAlignment="1" applyProtection="1">
      <alignment horizontal="justify" vertical="center"/>
      <protection locked="0"/>
    </xf>
    <xf numFmtId="43" fontId="31" fillId="0" borderId="10" xfId="5" applyFont="1" applyFill="1" applyBorder="1" applyAlignment="1" applyProtection="1">
      <alignment horizontal="justify" vertical="center"/>
      <protection locked="0"/>
    </xf>
    <xf numFmtId="43" fontId="31" fillId="0" borderId="17" xfId="5" applyFont="1" applyFill="1" applyBorder="1" applyAlignment="1" applyProtection="1">
      <alignment horizontal="justify" vertical="center"/>
      <protection locked="0"/>
    </xf>
    <xf numFmtId="4" fontId="48" fillId="0" borderId="28" xfId="0" applyNumberFormat="1" applyFont="1" applyFill="1" applyBorder="1" applyAlignment="1" applyProtection="1">
      <alignment horizontal="right" vertical="center"/>
    </xf>
    <xf numFmtId="0" fontId="69" fillId="7" borderId="23" xfId="0" applyFont="1" applyFill="1" applyBorder="1" applyAlignment="1">
      <alignment horizontal="center" vertical="center"/>
    </xf>
    <xf numFmtId="0" fontId="69" fillId="7" borderId="2" xfId="0" applyFont="1" applyFill="1" applyBorder="1" applyAlignment="1">
      <alignment horizontal="center" vertical="center" wrapText="1"/>
    </xf>
    <xf numFmtId="0" fontId="69" fillId="7" borderId="2" xfId="0" applyFont="1" applyFill="1" applyBorder="1" applyAlignment="1">
      <alignment horizontal="center" vertical="center"/>
    </xf>
    <xf numFmtId="0" fontId="66" fillId="0" borderId="44" xfId="0" applyFont="1" applyBorder="1" applyAlignment="1">
      <alignment horizontal="justify" vertical="center"/>
    </xf>
    <xf numFmtId="0" fontId="66" fillId="0" borderId="45" xfId="0" applyFont="1" applyBorder="1" applyAlignment="1">
      <alignment horizontal="center" vertical="center" wrapText="1"/>
    </xf>
    <xf numFmtId="0" fontId="66" fillId="0" borderId="45" xfId="0" applyFont="1" applyBorder="1" applyAlignment="1">
      <alignment horizontal="center" vertical="center"/>
    </xf>
    <xf numFmtId="0" fontId="70" fillId="0" borderId="44" xfId="0" applyFont="1" applyBorder="1" applyAlignment="1">
      <alignment horizontal="justify" vertical="center"/>
    </xf>
    <xf numFmtId="43" fontId="66" fillId="0" borderId="45" xfId="5" applyFont="1" applyBorder="1" applyAlignment="1">
      <alignment horizontal="center" vertical="center" wrapText="1"/>
    </xf>
    <xf numFmtId="0" fontId="66" fillId="3" borderId="45" xfId="0" applyFont="1" applyFill="1" applyBorder="1" applyAlignment="1" applyProtection="1">
      <alignment horizontal="center" vertical="center" wrapText="1"/>
    </xf>
    <xf numFmtId="0" fontId="66" fillId="3" borderId="45" xfId="0" applyFont="1" applyFill="1" applyBorder="1" applyAlignment="1" applyProtection="1">
      <alignment horizontal="center" vertical="center"/>
    </xf>
    <xf numFmtId="43" fontId="66" fillId="0" borderId="45" xfId="5" applyFont="1" applyBorder="1" applyAlignment="1">
      <alignment horizontal="center" vertical="center"/>
    </xf>
    <xf numFmtId="0" fontId="75" fillId="0" borderId="44" xfId="0" applyFont="1" applyBorder="1" applyAlignment="1">
      <alignment horizontal="justify" vertical="center"/>
    </xf>
    <xf numFmtId="43" fontId="68" fillId="0" borderId="45" xfId="5" applyFont="1" applyBorder="1" applyAlignment="1" applyProtection="1">
      <alignment horizontal="center" vertical="center" wrapText="1"/>
      <protection locked="0"/>
    </xf>
    <xf numFmtId="0" fontId="68" fillId="3" borderId="45" xfId="0" applyFont="1" applyFill="1" applyBorder="1" applyAlignment="1" applyProtection="1">
      <alignment horizontal="center" vertical="center" wrapText="1"/>
    </xf>
    <xf numFmtId="0" fontId="68" fillId="3" borderId="45" xfId="0" applyFont="1" applyFill="1" applyBorder="1" applyAlignment="1" applyProtection="1">
      <alignment horizontal="center" vertical="center"/>
    </xf>
    <xf numFmtId="0" fontId="66" fillId="0" borderId="45" xfId="0" applyFont="1" applyBorder="1" applyAlignment="1">
      <alignment horizontal="justify" vertical="center" wrapText="1"/>
    </xf>
    <xf numFmtId="0" fontId="66" fillId="0" borderId="45" xfId="0" applyFont="1" applyBorder="1" applyAlignment="1">
      <alignment horizontal="justify" vertical="center"/>
    </xf>
    <xf numFmtId="0" fontId="66" fillId="3" borderId="45" xfId="0" applyFont="1" applyFill="1" applyBorder="1" applyAlignment="1">
      <alignment horizontal="center" vertical="center" wrapText="1"/>
    </xf>
    <xf numFmtId="0" fontId="66" fillId="3" borderId="45" xfId="0" applyFont="1" applyFill="1" applyBorder="1" applyAlignment="1">
      <alignment horizontal="center" vertical="center"/>
    </xf>
    <xf numFmtId="0" fontId="68" fillId="3" borderId="45" xfId="0" applyFont="1" applyFill="1" applyBorder="1" applyAlignment="1">
      <alignment horizontal="center" vertical="center" wrapText="1"/>
    </xf>
    <xf numFmtId="0" fontId="68" fillId="3" borderId="45" xfId="0" applyFont="1" applyFill="1" applyBorder="1" applyAlignment="1">
      <alignment horizontal="center" vertical="center"/>
    </xf>
    <xf numFmtId="43" fontId="68" fillId="0" borderId="45" xfId="5" applyFont="1" applyBorder="1" applyAlignment="1" applyProtection="1">
      <alignment horizontal="center" vertical="center"/>
      <protection locked="0"/>
    </xf>
    <xf numFmtId="0" fontId="68" fillId="0" borderId="45" xfId="0" applyFont="1" applyBorder="1" applyAlignment="1">
      <alignment horizontal="center" vertical="center" wrapText="1"/>
    </xf>
    <xf numFmtId="0" fontId="68" fillId="0" borderId="45" xfId="0" applyFont="1" applyBorder="1" applyAlignment="1">
      <alignment horizontal="center" vertical="center"/>
    </xf>
    <xf numFmtId="0" fontId="70" fillId="0" borderId="23" xfId="0" applyFont="1" applyBorder="1" applyAlignment="1">
      <alignment horizontal="left" vertical="center"/>
    </xf>
    <xf numFmtId="0" fontId="66" fillId="0" borderId="2" xfId="0" applyFont="1" applyBorder="1" applyAlignment="1">
      <alignment horizontal="center" vertical="center" wrapText="1"/>
    </xf>
    <xf numFmtId="0" fontId="66" fillId="0" borderId="2" xfId="0" applyFont="1" applyBorder="1" applyAlignment="1">
      <alignment horizontal="center" vertical="center"/>
    </xf>
    <xf numFmtId="43" fontId="66" fillId="0" borderId="2" xfId="5" applyFont="1" applyBorder="1" applyAlignment="1">
      <alignment horizontal="center" vertical="center" wrapText="1"/>
    </xf>
    <xf numFmtId="43" fontId="66" fillId="0" borderId="2" xfId="5" applyFont="1" applyBorder="1" applyAlignment="1">
      <alignment horizontal="center" vertical="center"/>
    </xf>
    <xf numFmtId="0" fontId="76" fillId="0" borderId="0" xfId="0" applyFont="1" applyAlignment="1">
      <alignment horizontal="left" vertical="center"/>
    </xf>
    <xf numFmtId="0" fontId="70" fillId="0" borderId="23" xfId="0" applyFont="1" applyBorder="1" applyAlignment="1">
      <alignment horizontal="left" vertical="center" wrapText="1"/>
    </xf>
    <xf numFmtId="0" fontId="70" fillId="0" borderId="44" xfId="0" applyFont="1" applyBorder="1" applyAlignment="1">
      <alignment horizontal="left" vertical="center" wrapText="1"/>
    </xf>
    <xf numFmtId="0" fontId="24" fillId="0" borderId="0" xfId="0" applyFont="1" applyBorder="1" applyAlignment="1">
      <alignment horizontal="center" vertical="justify"/>
    </xf>
    <xf numFmtId="165" fontId="67" fillId="0" borderId="7" xfId="0" applyNumberFormat="1" applyFont="1" applyBorder="1" applyAlignment="1">
      <alignment horizontal="right" vertical="center" wrapText="1"/>
    </xf>
    <xf numFmtId="39" fontId="22" fillId="0" borderId="9" xfId="5" applyNumberFormat="1" applyFont="1" applyFill="1" applyBorder="1" applyAlignment="1" applyProtection="1">
      <alignment horizontal="right" vertical="center" wrapText="1"/>
      <protection locked="0"/>
    </xf>
    <xf numFmtId="39" fontId="22" fillId="0" borderId="10" xfId="5" applyNumberFormat="1" applyFont="1" applyFill="1" applyBorder="1" applyAlignment="1" applyProtection="1">
      <alignment horizontal="right" vertical="center" wrapText="1"/>
      <protection locked="0"/>
    </xf>
    <xf numFmtId="166" fontId="22" fillId="0" borderId="9" xfId="5" applyNumberFormat="1" applyFont="1" applyFill="1" applyBorder="1" applyAlignment="1" applyProtection="1">
      <alignment horizontal="right" vertical="center" wrapText="1"/>
      <protection locked="0"/>
    </xf>
    <xf numFmtId="43" fontId="6" fillId="0" borderId="9" xfId="5" applyFont="1" applyBorder="1" applyAlignment="1" applyProtection="1">
      <alignment horizontal="center" vertical="center"/>
      <protection locked="0"/>
    </xf>
    <xf numFmtId="43" fontId="6" fillId="0" borderId="7" xfId="5" applyFont="1" applyBorder="1" applyAlignment="1" applyProtection="1">
      <alignment horizontal="center" vertical="center"/>
      <protection locked="0"/>
    </xf>
    <xf numFmtId="3" fontId="67" fillId="0" borderId="35" xfId="0" applyNumberFormat="1" applyFont="1" applyBorder="1" applyAlignment="1" applyProtection="1">
      <alignment horizontal="right" vertical="center" wrapText="1"/>
      <protection locked="0"/>
    </xf>
    <xf numFmtId="167" fontId="64" fillId="0" borderId="7" xfId="0" applyNumberFormat="1" applyFont="1" applyBorder="1" applyAlignment="1">
      <alignment horizontal="right" vertical="center"/>
    </xf>
    <xf numFmtId="167" fontId="64" fillId="0" borderId="7" xfId="0" applyNumberFormat="1" applyFont="1" applyBorder="1" applyAlignment="1" applyProtection="1">
      <alignment horizontal="right" vertical="center"/>
    </xf>
    <xf numFmtId="3" fontId="22" fillId="3" borderId="18" xfId="0" applyNumberFormat="1" applyFont="1" applyFill="1" applyBorder="1" applyAlignment="1" applyProtection="1">
      <alignment horizontal="right" vertical="center" wrapText="1"/>
    </xf>
    <xf numFmtId="169" fontId="20" fillId="0" borderId="0" xfId="0" applyNumberFormat="1" applyFont="1"/>
    <xf numFmtId="168" fontId="20" fillId="0" borderId="0" xfId="0" applyNumberFormat="1" applyFont="1" applyAlignment="1"/>
    <xf numFmtId="0" fontId="20" fillId="0" borderId="46" xfId="0" applyFont="1" applyBorder="1" applyAlignment="1">
      <alignment horizontal="justify" vertical="top" wrapText="1"/>
    </xf>
    <xf numFmtId="168" fontId="20" fillId="0" borderId="46" xfId="0" applyNumberFormat="1" applyFont="1" applyBorder="1" applyAlignment="1">
      <alignment horizontal="right" vertical="center" wrapText="1"/>
    </xf>
    <xf numFmtId="168" fontId="20" fillId="0" borderId="46" xfId="0" applyNumberFormat="1" applyFont="1" applyFill="1" applyBorder="1" applyAlignment="1" applyProtection="1">
      <alignment vertical="center" wrapText="1"/>
    </xf>
    <xf numFmtId="168" fontId="20" fillId="0" borderId="46" xfId="0" applyNumberFormat="1" applyFont="1" applyFill="1" applyBorder="1" applyAlignment="1" applyProtection="1">
      <alignment horizontal="right" vertical="center" wrapText="1"/>
    </xf>
    <xf numFmtId="0" fontId="20" fillId="0" borderId="27" xfId="0" applyFont="1" applyBorder="1" applyAlignment="1">
      <alignment horizontal="center" vertical="top" wrapText="1"/>
    </xf>
    <xf numFmtId="0" fontId="24" fillId="0" borderId="27" xfId="0" applyFont="1" applyBorder="1" applyAlignment="1">
      <alignment horizontal="center" vertical="top" wrapText="1"/>
    </xf>
    <xf numFmtId="0" fontId="20" fillId="0" borderId="60" xfId="0" applyFont="1" applyBorder="1" applyAlignment="1">
      <alignment horizontal="center" vertical="top" wrapText="1"/>
    </xf>
    <xf numFmtId="0" fontId="24" fillId="0" borderId="6" xfId="0" applyFont="1" applyBorder="1" applyAlignment="1">
      <alignment horizontal="center" vertical="top" wrapText="1"/>
    </xf>
    <xf numFmtId="0" fontId="80" fillId="0" borderId="0" xfId="0" applyFont="1" applyAlignment="1">
      <alignment vertical="center"/>
    </xf>
    <xf numFmtId="0" fontId="21" fillId="0" borderId="22" xfId="0" applyFont="1" applyBorder="1" applyAlignment="1">
      <alignment vertical="center"/>
    </xf>
    <xf numFmtId="168" fontId="24" fillId="0" borderId="10" xfId="0" applyNumberFormat="1" applyFont="1" applyBorder="1" applyAlignment="1">
      <alignment vertical="center" wrapText="1"/>
    </xf>
    <xf numFmtId="169" fontId="35" fillId="0" borderId="27" xfId="0" applyNumberFormat="1" applyFont="1" applyFill="1" applyBorder="1" applyAlignment="1" applyProtection="1">
      <alignment horizontal="justify" vertical="center" wrapText="1"/>
      <protection locked="0"/>
    </xf>
    <xf numFmtId="169" fontId="35" fillId="0" borderId="0" xfId="0" applyNumberFormat="1" applyFont="1" applyFill="1" applyAlignment="1" applyProtection="1">
      <alignment vertical="center"/>
      <protection locked="0"/>
    </xf>
    <xf numFmtId="169" fontId="37" fillId="0" borderId="35" xfId="0" applyNumberFormat="1" applyFont="1" applyBorder="1" applyAlignment="1">
      <alignment vertical="center" wrapText="1"/>
    </xf>
    <xf numFmtId="4" fontId="35" fillId="0" borderId="9" xfId="0" applyNumberFormat="1" applyFont="1" applyFill="1" applyBorder="1" applyAlignment="1" applyProtection="1">
      <alignment horizontal="right" vertical="center" wrapText="1"/>
      <protection locked="0"/>
    </xf>
    <xf numFmtId="168" fontId="38" fillId="0" borderId="37" xfId="5" applyNumberFormat="1" applyFont="1" applyFill="1" applyBorder="1" applyAlignment="1">
      <alignment horizontal="center" vertical="center"/>
    </xf>
    <xf numFmtId="168" fontId="35" fillId="0" borderId="0" xfId="5" applyNumberFormat="1" applyFont="1" applyFill="1" applyAlignment="1">
      <alignment vertical="center"/>
    </xf>
    <xf numFmtId="4" fontId="20" fillId="0" borderId="9" xfId="0" applyNumberFormat="1" applyFont="1" applyBorder="1" applyAlignment="1" applyProtection="1">
      <alignment horizontal="center" vertical="top" wrapText="1"/>
      <protection locked="0"/>
    </xf>
    <xf numFmtId="4" fontId="20" fillId="0" borderId="9" xfId="0" applyNumberFormat="1" applyFont="1" applyBorder="1" applyAlignment="1" applyProtection="1">
      <alignment horizontal="right" vertical="center" wrapText="1"/>
      <protection locked="0"/>
    </xf>
    <xf numFmtId="4" fontId="24" fillId="0" borderId="9" xfId="0" applyNumberFormat="1" applyFont="1" applyBorder="1" applyAlignment="1" applyProtection="1">
      <alignment horizontal="right" vertical="center" wrapText="1"/>
      <protection locked="0"/>
    </xf>
    <xf numFmtId="4" fontId="24" fillId="0" borderId="7" xfId="0" applyNumberFormat="1" applyFont="1" applyBorder="1" applyAlignment="1" applyProtection="1">
      <alignment horizontal="right" vertical="center" wrapText="1"/>
      <protection locked="0"/>
    </xf>
    <xf numFmtId="4" fontId="20" fillId="0" borderId="7" xfId="0" applyNumberFormat="1" applyFont="1" applyBorder="1" applyAlignment="1" applyProtection="1">
      <alignment horizontal="right" vertical="center" wrapText="1"/>
      <protection locked="0"/>
    </xf>
    <xf numFmtId="168" fontId="82" fillId="0" borderId="0" xfId="0" applyNumberFormat="1" applyFont="1" applyAlignment="1">
      <alignment vertical="center"/>
    </xf>
    <xf numFmtId="168" fontId="82" fillId="0" borderId="0" xfId="0" applyNumberFormat="1" applyFont="1" applyBorder="1" applyAlignment="1">
      <alignment vertical="center"/>
    </xf>
    <xf numFmtId="168" fontId="82" fillId="0" borderId="62" xfId="0" applyNumberFormat="1" applyFont="1" applyBorder="1" applyAlignment="1">
      <alignment vertical="center"/>
    </xf>
    <xf numFmtId="168" fontId="82" fillId="0" borderId="0" xfId="0" applyNumberFormat="1" applyFont="1" applyAlignment="1">
      <alignment horizontal="right" vertical="center"/>
    </xf>
    <xf numFmtId="168" fontId="82" fillId="0" borderId="0" xfId="0" applyNumberFormat="1" applyFont="1" applyBorder="1" applyAlignment="1">
      <alignment horizontal="right" vertical="center"/>
    </xf>
    <xf numFmtId="168" fontId="82" fillId="0" borderId="46" xfId="0" applyNumberFormat="1" applyFont="1" applyBorder="1" applyAlignment="1">
      <alignment horizontal="right" vertical="center"/>
    </xf>
    <xf numFmtId="168" fontId="82" fillId="0" borderId="62" xfId="0" applyNumberFormat="1" applyFont="1" applyBorder="1" applyAlignment="1">
      <alignment horizontal="right" vertical="center"/>
    </xf>
    <xf numFmtId="0" fontId="20" fillId="0" borderId="0" xfId="0" applyFont="1" applyAlignment="1">
      <alignment vertical="center"/>
    </xf>
    <xf numFmtId="0" fontId="38" fillId="0" borderId="21" xfId="0" applyFont="1" applyFill="1" applyBorder="1" applyAlignment="1">
      <alignment horizontal="center" vertical="center" wrapText="1"/>
    </xf>
    <xf numFmtId="49" fontId="38" fillId="0" borderId="28" xfId="0" applyNumberFormat="1" applyFont="1" applyFill="1" applyBorder="1" applyAlignment="1">
      <alignment horizontal="center" vertical="center" wrapText="1"/>
    </xf>
    <xf numFmtId="0" fontId="37" fillId="0" borderId="0" xfId="0" applyFont="1" applyAlignment="1">
      <alignment vertical="center"/>
    </xf>
    <xf numFmtId="3" fontId="24" fillId="0" borderId="9" xfId="0" applyNumberFormat="1" applyFont="1" applyBorder="1" applyAlignment="1" applyProtection="1">
      <alignment horizontal="right" vertical="center" wrapText="1"/>
    </xf>
    <xf numFmtId="3" fontId="24" fillId="0" borderId="28" xfId="0" applyNumberFormat="1" applyFont="1" applyBorder="1" applyAlignment="1" applyProtection="1">
      <alignment horizontal="right" vertical="center" wrapText="1"/>
    </xf>
    <xf numFmtId="0" fontId="24" fillId="0" borderId="34" xfId="0" applyFont="1" applyBorder="1" applyAlignment="1" applyProtection="1">
      <alignment vertical="center" wrapText="1"/>
    </xf>
    <xf numFmtId="0" fontId="24" fillId="0" borderId="27" xfId="0" applyFont="1" applyBorder="1" applyAlignment="1" applyProtection="1">
      <alignment vertical="center" wrapText="1"/>
    </xf>
    <xf numFmtId="43" fontId="38" fillId="0" borderId="0" xfId="0" applyNumberFormat="1" applyFont="1" applyFill="1" applyAlignment="1" applyProtection="1">
      <alignment vertical="center"/>
    </xf>
    <xf numFmtId="9" fontId="41" fillId="0" borderId="61" xfId="14" applyFont="1" applyBorder="1" applyAlignment="1">
      <alignment horizontal="center" vertical="center" wrapText="1"/>
    </xf>
    <xf numFmtId="168" fontId="20" fillId="0" borderId="46" xfId="0" applyNumberFormat="1" applyFont="1" applyBorder="1" applyAlignment="1">
      <alignment vertical="center" wrapText="1"/>
    </xf>
    <xf numFmtId="0" fontId="83" fillId="0" borderId="65" xfId="9" applyFont="1" applyBorder="1" applyAlignment="1">
      <alignment horizontal="center" vertical="center"/>
    </xf>
    <xf numFmtId="0" fontId="83" fillId="0" borderId="65" xfId="9" applyFont="1" applyBorder="1" applyAlignment="1">
      <alignment horizontal="justify" vertical="center" wrapText="1"/>
    </xf>
    <xf numFmtId="0" fontId="83" fillId="0" borderId="65" xfId="9" applyFont="1" applyBorder="1" applyAlignment="1">
      <alignment horizontal="center" vertical="center" wrapText="1"/>
    </xf>
    <xf numFmtId="4" fontId="83" fillId="0" borderId="65" xfId="9" applyNumberFormat="1" applyFont="1" applyBorder="1" applyAlignment="1">
      <alignment horizontal="center" vertical="center"/>
    </xf>
    <xf numFmtId="4" fontId="83" fillId="0" borderId="0" xfId="9" applyNumberFormat="1" applyFont="1" applyAlignment="1">
      <alignment vertical="center"/>
    </xf>
    <xf numFmtId="0" fontId="83" fillId="0" borderId="67" xfId="9" applyFont="1" applyBorder="1" applyAlignment="1">
      <alignment horizontal="center" vertical="center"/>
    </xf>
    <xf numFmtId="4" fontId="83" fillId="0" borderId="68" xfId="9" applyNumberFormat="1" applyFont="1" applyBorder="1" applyAlignment="1">
      <alignment vertical="center"/>
    </xf>
    <xf numFmtId="0" fontId="83" fillId="0" borderId="78" xfId="9" applyFont="1" applyBorder="1" applyAlignment="1">
      <alignment horizontal="center" vertical="center"/>
    </xf>
    <xf numFmtId="0" fontId="16" fillId="0" borderId="80" xfId="9" applyFont="1" applyBorder="1" applyAlignment="1">
      <alignment horizontal="center" vertical="center" wrapText="1"/>
    </xf>
    <xf numFmtId="4" fontId="16" fillId="0" borderId="71" xfId="9" applyNumberFormat="1" applyFont="1" applyBorder="1" applyAlignment="1">
      <alignment horizontal="center" vertical="center"/>
    </xf>
    <xf numFmtId="0" fontId="16" fillId="0" borderId="71" xfId="9" applyFont="1" applyBorder="1" applyAlignment="1">
      <alignment horizontal="center" vertical="center"/>
    </xf>
    <xf numFmtId="0" fontId="83" fillId="0" borderId="82" xfId="9" applyFont="1" applyBorder="1" applyAlignment="1">
      <alignment horizontal="center" vertical="center"/>
    </xf>
    <xf numFmtId="0" fontId="83" fillId="0" borderId="83" xfId="9" applyFont="1" applyBorder="1" applyAlignment="1">
      <alignment horizontal="center" vertical="center"/>
    </xf>
    <xf numFmtId="0" fontId="16" fillId="0" borderId="92" xfId="9" applyFont="1" applyBorder="1" applyAlignment="1">
      <alignment horizontal="center" vertical="center" wrapText="1"/>
    </xf>
    <xf numFmtId="0" fontId="16" fillId="0" borderId="93" xfId="9" applyFont="1" applyBorder="1" applyAlignment="1">
      <alignment horizontal="center" vertical="center" wrapText="1"/>
    </xf>
    <xf numFmtId="0" fontId="16" fillId="0" borderId="94" xfId="9" applyFont="1" applyBorder="1" applyAlignment="1">
      <alignment horizontal="center" vertical="center" wrapText="1"/>
    </xf>
    <xf numFmtId="0" fontId="16" fillId="0" borderId="95" xfId="9" applyFont="1" applyBorder="1" applyAlignment="1">
      <alignment horizontal="center" vertical="center" wrapText="1"/>
    </xf>
    <xf numFmtId="0" fontId="16" fillId="0" borderId="96" xfId="9" applyFont="1" applyBorder="1" applyAlignment="1">
      <alignment horizontal="center" vertical="center" wrapText="1"/>
    </xf>
    <xf numFmtId="49" fontId="83" fillId="0" borderId="98" xfId="9" applyNumberFormat="1" applyFont="1" applyBorder="1" applyAlignment="1">
      <alignment horizontal="center" vertical="center" wrapText="1"/>
    </xf>
    <xf numFmtId="49" fontId="83" fillId="0" borderId="99" xfId="9" applyNumberFormat="1" applyFont="1" applyBorder="1" applyAlignment="1">
      <alignment horizontal="center" vertical="center" wrapText="1"/>
    </xf>
    <xf numFmtId="49" fontId="83" fillId="0" borderId="100" xfId="9" applyNumberFormat="1" applyFont="1" applyBorder="1" applyAlignment="1">
      <alignment horizontal="center" vertical="center" wrapText="1"/>
    </xf>
    <xf numFmtId="0" fontId="83" fillId="0" borderId="101" xfId="9" applyFont="1" applyBorder="1" applyAlignment="1">
      <alignment horizontal="center" vertical="center"/>
    </xf>
    <xf numFmtId="0" fontId="83" fillId="0" borderId="102" xfId="9" applyFont="1" applyBorder="1" applyAlignment="1">
      <alignment horizontal="center" vertical="center"/>
    </xf>
    <xf numFmtId="170" fontId="83" fillId="0" borderId="103" xfId="7" applyNumberFormat="1" applyFont="1" applyBorder="1" applyAlignment="1">
      <alignment horizontal="center" vertical="center" wrapText="1"/>
    </xf>
    <xf numFmtId="170" fontId="83" fillId="0" borderId="104" xfId="7" applyNumberFormat="1" applyFont="1" applyBorder="1" applyAlignment="1">
      <alignment horizontal="center" vertical="center" wrapText="1"/>
    </xf>
    <xf numFmtId="170" fontId="83" fillId="0" borderId="105" xfId="7" applyNumberFormat="1" applyFont="1" applyBorder="1" applyAlignment="1">
      <alignment horizontal="center" vertical="center" wrapText="1"/>
    </xf>
    <xf numFmtId="170" fontId="83" fillId="0" borderId="99" xfId="7" applyNumberFormat="1" applyFont="1" applyBorder="1" applyAlignment="1">
      <alignment horizontal="center" vertical="center" wrapText="1"/>
    </xf>
    <xf numFmtId="9" fontId="83" fillId="0" borderId="106" xfId="9" applyNumberFormat="1" applyFont="1" applyBorder="1" applyAlignment="1">
      <alignment horizontal="center" vertical="center" wrapText="1"/>
    </xf>
    <xf numFmtId="49" fontId="83" fillId="0" borderId="80" xfId="9" applyNumberFormat="1" applyFont="1" applyBorder="1" applyAlignment="1">
      <alignment horizontal="center" vertical="center" wrapText="1"/>
    </xf>
    <xf numFmtId="49" fontId="83" fillId="0" borderId="81" xfId="9" applyNumberFormat="1" applyFont="1" applyBorder="1" applyAlignment="1">
      <alignment horizontal="center" vertical="center" wrapText="1"/>
    </xf>
    <xf numFmtId="3" fontId="83" fillId="0" borderId="107" xfId="9" applyNumberFormat="1" applyFont="1" applyBorder="1" applyAlignment="1">
      <alignment horizontal="center" vertical="center"/>
    </xf>
    <xf numFmtId="3" fontId="83" fillId="0" borderId="102" xfId="9" applyNumberFormat="1" applyFont="1" applyBorder="1" applyAlignment="1">
      <alignment horizontal="center" vertical="center"/>
    </xf>
    <xf numFmtId="170" fontId="83" fillId="0" borderId="108" xfId="7" applyNumberFormat="1" applyFont="1" applyBorder="1" applyAlignment="1">
      <alignment horizontal="center" vertical="center" wrapText="1"/>
    </xf>
    <xf numFmtId="170" fontId="83" fillId="0" borderId="109" xfId="7" applyNumberFormat="1" applyFont="1" applyBorder="1" applyAlignment="1">
      <alignment horizontal="center" vertical="center" wrapText="1"/>
    </xf>
    <xf numFmtId="9" fontId="83" fillId="0" borderId="0" xfId="9" applyNumberFormat="1" applyFont="1" applyAlignment="1">
      <alignment vertical="center"/>
    </xf>
    <xf numFmtId="3" fontId="83" fillId="0" borderId="107" xfId="9" applyNumberFormat="1" applyFont="1" applyBorder="1" applyAlignment="1">
      <alignment horizontal="center" vertical="center" wrapText="1"/>
    </xf>
    <xf numFmtId="1" fontId="83" fillId="0" borderId="107" xfId="9" applyNumberFormat="1" applyFont="1" applyBorder="1" applyAlignment="1">
      <alignment horizontal="center" vertical="center"/>
    </xf>
    <xf numFmtId="1" fontId="83" fillId="0" borderId="102" xfId="9" applyNumberFormat="1" applyFont="1" applyBorder="1" applyAlignment="1">
      <alignment horizontal="center" vertical="center"/>
    </xf>
    <xf numFmtId="10" fontId="83" fillId="0" borderId="0" xfId="9" applyNumberFormat="1" applyFont="1" applyAlignment="1">
      <alignment vertical="center"/>
    </xf>
    <xf numFmtId="49" fontId="83" fillId="0" borderId="107" xfId="9" applyNumberFormat="1" applyFont="1" applyBorder="1" applyAlignment="1">
      <alignment horizontal="center" vertical="center" wrapText="1"/>
    </xf>
    <xf numFmtId="3" fontId="83" fillId="0" borderId="0" xfId="9" applyNumberFormat="1" applyFont="1" applyAlignment="1">
      <alignment horizontal="center" vertical="center"/>
    </xf>
    <xf numFmtId="3" fontId="83" fillId="0" borderId="110" xfId="9" applyNumberFormat="1" applyFont="1" applyBorder="1" applyAlignment="1">
      <alignment horizontal="center" vertical="center"/>
    </xf>
    <xf numFmtId="3" fontId="83" fillId="0" borderId="111" xfId="9" applyNumberFormat="1" applyFont="1" applyBorder="1" applyAlignment="1">
      <alignment horizontal="center" vertical="center"/>
    </xf>
    <xf numFmtId="3" fontId="83" fillId="0" borderId="108" xfId="7" applyNumberFormat="1" applyFont="1" applyBorder="1" applyAlignment="1">
      <alignment horizontal="center" vertical="center" wrapText="1"/>
    </xf>
    <xf numFmtId="3" fontId="83" fillId="0" borderId="109" xfId="7" applyNumberFormat="1" applyFont="1" applyBorder="1" applyAlignment="1">
      <alignment horizontal="center" vertical="center" wrapText="1"/>
    </xf>
    <xf numFmtId="3" fontId="84" fillId="0" borderId="81" xfId="7" applyNumberFormat="1" applyFont="1" applyBorder="1" applyAlignment="1">
      <alignment horizontal="center" vertical="center"/>
    </xf>
    <xf numFmtId="0" fontId="83" fillId="0" borderId="107" xfId="9" applyFont="1" applyBorder="1" applyAlignment="1">
      <alignment horizontal="center" vertical="center"/>
    </xf>
    <xf numFmtId="170" fontId="83" fillId="0" borderId="0" xfId="7" applyNumberFormat="1" applyFont="1" applyAlignment="1">
      <alignment horizontal="center" vertical="center"/>
    </xf>
    <xf numFmtId="49" fontId="83" fillId="0" borderId="90" xfId="9" applyNumberFormat="1" applyFont="1" applyBorder="1" applyAlignment="1">
      <alignment horizontal="center" vertical="center" wrapText="1"/>
    </xf>
    <xf numFmtId="49" fontId="83" fillId="0" borderId="91" xfId="9" applyNumberFormat="1" applyFont="1" applyBorder="1" applyAlignment="1">
      <alignment horizontal="center" vertical="center" wrapText="1"/>
    </xf>
    <xf numFmtId="3" fontId="83" fillId="0" borderId="90" xfId="9" applyNumberFormat="1" applyFont="1" applyBorder="1" applyAlignment="1">
      <alignment horizontal="center" vertical="center" wrapText="1"/>
    </xf>
    <xf numFmtId="3" fontId="83" fillId="0" borderId="95" xfId="9" applyNumberFormat="1" applyFont="1" applyBorder="1" applyAlignment="1">
      <alignment horizontal="center" vertical="center" wrapText="1"/>
    </xf>
    <xf numFmtId="3" fontId="83" fillId="0" borderId="112" xfId="9" applyNumberFormat="1" applyFont="1" applyBorder="1" applyAlignment="1">
      <alignment horizontal="center" vertical="center"/>
    </xf>
    <xf numFmtId="3" fontId="83" fillId="0" borderId="90" xfId="9" applyNumberFormat="1" applyFont="1" applyBorder="1" applyAlignment="1">
      <alignment horizontal="center" vertical="center"/>
    </xf>
    <xf numFmtId="3" fontId="83" fillId="0" borderId="93" xfId="9" applyNumberFormat="1" applyFont="1" applyBorder="1" applyAlignment="1">
      <alignment horizontal="center" vertical="center"/>
    </xf>
    <xf numFmtId="170" fontId="83" fillId="0" borderId="113" xfId="7" applyNumberFormat="1" applyFont="1" applyBorder="1" applyAlignment="1">
      <alignment horizontal="center" vertical="center" wrapText="1"/>
    </xf>
    <xf numFmtId="170" fontId="83" fillId="0" borderId="114" xfId="7" applyNumberFormat="1" applyFont="1" applyBorder="1" applyAlignment="1">
      <alignment horizontal="center" vertical="center" wrapText="1"/>
    </xf>
    <xf numFmtId="170" fontId="83" fillId="0" borderId="95" xfId="7" applyNumberFormat="1" applyFont="1" applyBorder="1" applyAlignment="1">
      <alignment horizontal="center" vertical="center" wrapText="1"/>
    </xf>
    <xf numFmtId="170" fontId="83" fillId="0" borderId="115" xfId="7" applyNumberFormat="1" applyFont="1" applyBorder="1" applyAlignment="1">
      <alignment horizontal="center" vertical="center" wrapText="1"/>
    </xf>
    <xf numFmtId="171" fontId="83" fillId="0" borderId="90" xfId="9" applyNumberFormat="1" applyFont="1" applyBorder="1" applyAlignment="1">
      <alignment horizontal="center" vertical="center" wrapText="1"/>
    </xf>
    <xf numFmtId="9" fontId="83" fillId="0" borderId="116" xfId="9" applyNumberFormat="1" applyFont="1" applyBorder="1" applyAlignment="1">
      <alignment horizontal="center" vertical="center" wrapText="1"/>
    </xf>
    <xf numFmtId="4" fontId="83" fillId="0" borderId="117" xfId="9" applyNumberFormat="1" applyFont="1" applyBorder="1" applyAlignment="1">
      <alignment horizontal="center" vertical="center"/>
    </xf>
    <xf numFmtId="0" fontId="83" fillId="0" borderId="0" xfId="9" applyFont="1" applyBorder="1" applyAlignment="1">
      <alignment horizontal="left" vertical="center" wrapText="1"/>
    </xf>
    <xf numFmtId="4" fontId="83" fillId="0" borderId="0" xfId="9" applyNumberFormat="1" applyFont="1" applyBorder="1" applyAlignment="1">
      <alignment horizontal="center" vertical="center"/>
    </xf>
    <xf numFmtId="49" fontId="83" fillId="0" borderId="0" xfId="9" applyNumberFormat="1" applyFont="1" applyBorder="1" applyAlignment="1">
      <alignment horizontal="center" vertical="center" wrapText="1"/>
    </xf>
    <xf numFmtId="49" fontId="83" fillId="0" borderId="0" xfId="9" applyNumberFormat="1" applyFont="1" applyBorder="1" applyAlignment="1">
      <alignment horizontal="justify" vertical="center" wrapText="1"/>
    </xf>
    <xf numFmtId="3" fontId="83" fillId="0" borderId="0" xfId="9" applyNumberFormat="1" applyFont="1" applyBorder="1" applyAlignment="1">
      <alignment horizontal="center" vertical="center" wrapText="1"/>
    </xf>
    <xf numFmtId="3" fontId="83" fillId="0" borderId="0" xfId="9" applyNumberFormat="1" applyFont="1" applyBorder="1" applyAlignment="1">
      <alignment horizontal="center" vertical="center"/>
    </xf>
    <xf numFmtId="0" fontId="83" fillId="0" borderId="0" xfId="9" applyFont="1" applyAlignment="1">
      <alignment horizontal="justify" vertical="center" wrapText="1"/>
    </xf>
    <xf numFmtId="0" fontId="83" fillId="0" borderId="0" xfId="9" applyFont="1" applyAlignment="1">
      <alignment horizontal="center" vertical="center" wrapText="1"/>
    </xf>
    <xf numFmtId="4" fontId="83" fillId="0" borderId="0" xfId="9" applyNumberFormat="1" applyFont="1" applyAlignment="1">
      <alignment horizontal="center" vertical="center"/>
    </xf>
    <xf numFmtId="3" fontId="83" fillId="0" borderId="0" xfId="9" applyNumberFormat="1" applyFont="1" applyAlignment="1">
      <alignment horizontal="right" vertical="center" wrapText="1"/>
    </xf>
    <xf numFmtId="3" fontId="16" fillId="0" borderId="0" xfId="9" applyNumberFormat="1" applyFont="1" applyAlignment="1">
      <alignment horizontal="center" vertical="center" wrapText="1"/>
    </xf>
    <xf numFmtId="3" fontId="85" fillId="0" borderId="0" xfId="9" applyNumberFormat="1" applyFont="1" applyAlignment="1">
      <alignment horizontal="center" wrapText="1"/>
    </xf>
    <xf numFmtId="3" fontId="86" fillId="0" borderId="0" xfId="9" applyNumberFormat="1" applyFont="1" applyAlignment="1">
      <alignment horizontal="center" wrapText="1"/>
    </xf>
    <xf numFmtId="3" fontId="16" fillId="0" borderId="0" xfId="9" applyNumberFormat="1" applyFont="1" applyAlignment="1">
      <alignment horizontal="right" vertical="center" wrapText="1"/>
    </xf>
    <xf numFmtId="43" fontId="21" fillId="0" borderId="0" xfId="5" applyFont="1" applyFill="1" applyBorder="1" applyAlignment="1" applyProtection="1">
      <alignment horizontal="right" vertical="top"/>
      <protection locked="0"/>
    </xf>
    <xf numFmtId="167" fontId="67" fillId="0" borderId="7" xfId="0" applyNumberFormat="1" applyFont="1" applyBorder="1" applyAlignment="1" applyProtection="1">
      <alignment horizontal="right" vertical="center"/>
      <protection locked="0"/>
    </xf>
    <xf numFmtId="167" fontId="67" fillId="0" borderId="7" xfId="0" applyNumberFormat="1" applyFont="1" applyBorder="1" applyAlignment="1" applyProtection="1">
      <alignment horizontal="right" vertical="center"/>
    </xf>
    <xf numFmtId="0" fontId="24" fillId="0" borderId="111" xfId="0" applyFont="1" applyBorder="1" applyAlignment="1">
      <alignment horizontal="justify" vertical="top" wrapText="1"/>
    </xf>
    <xf numFmtId="168" fontId="24" fillId="0" borderId="111" xfId="0" applyNumberFormat="1" applyFont="1" applyBorder="1" applyAlignment="1">
      <alignment vertical="center" wrapText="1"/>
    </xf>
    <xf numFmtId="168" fontId="24" fillId="0" borderId="111" xfId="0" applyNumberFormat="1" applyFont="1" applyFill="1" applyBorder="1" applyAlignment="1" applyProtection="1">
      <alignment horizontal="right" vertical="center" wrapText="1"/>
    </xf>
    <xf numFmtId="9" fontId="78" fillId="0" borderId="118" xfId="14" applyFont="1" applyBorder="1" applyAlignment="1">
      <alignment horizontal="center" vertical="center" wrapText="1"/>
    </xf>
    <xf numFmtId="168" fontId="20" fillId="0" borderId="0" xfId="0" applyNumberFormat="1" applyFont="1"/>
    <xf numFmtId="0" fontId="20" fillId="0" borderId="111" xfId="0" applyFont="1" applyBorder="1" applyAlignment="1">
      <alignment horizontal="justify" vertical="top" wrapText="1"/>
    </xf>
    <xf numFmtId="168" fontId="20" fillId="0" borderId="111" xfId="8" applyNumberFormat="1" applyFont="1" applyBorder="1" applyAlignment="1">
      <alignment vertical="center" wrapText="1"/>
    </xf>
    <xf numFmtId="168" fontId="20" fillId="0" borderId="111" xfId="0" applyNumberFormat="1" applyFont="1" applyFill="1" applyBorder="1" applyAlignment="1" applyProtection="1">
      <alignment horizontal="right" vertical="center" wrapText="1"/>
    </xf>
    <xf numFmtId="9" fontId="41" fillId="0" borderId="118" xfId="14" applyFont="1" applyBorder="1" applyAlignment="1">
      <alignment horizontal="center" vertical="center" wrapText="1"/>
    </xf>
    <xf numFmtId="168" fontId="20" fillId="0" borderId="111" xfId="0" applyNumberFormat="1" applyFont="1" applyBorder="1" applyAlignment="1">
      <alignment vertical="center" wrapText="1"/>
    </xf>
    <xf numFmtId="168" fontId="82" fillId="0" borderId="111" xfId="0" applyNumberFormat="1" applyFont="1" applyBorder="1" applyAlignment="1">
      <alignment vertical="center"/>
    </xf>
    <xf numFmtId="168" fontId="24" fillId="0" borderId="9" xfId="0" applyNumberFormat="1" applyFont="1" applyFill="1" applyBorder="1" applyAlignment="1">
      <alignment horizontal="center" vertical="center" wrapText="1"/>
    </xf>
    <xf numFmtId="168" fontId="24" fillId="0" borderId="111" xfId="0" applyNumberFormat="1" applyFont="1" applyBorder="1" applyAlignment="1">
      <alignment horizontal="right" vertical="center" wrapText="1"/>
    </xf>
    <xf numFmtId="168" fontId="20" fillId="0" borderId="111" xfId="8" applyNumberFormat="1" applyFont="1" applyBorder="1" applyAlignment="1">
      <alignment horizontal="right" vertical="center" wrapText="1"/>
    </xf>
    <xf numFmtId="168" fontId="20" fillId="0" borderId="111" xfId="0" applyNumberFormat="1" applyFont="1" applyFill="1" applyBorder="1" applyAlignment="1" applyProtection="1">
      <alignment vertical="center" wrapText="1"/>
    </xf>
    <xf numFmtId="168" fontId="20" fillId="0" borderId="111" xfId="8" applyNumberFormat="1" applyFont="1" applyBorder="1" applyAlignment="1">
      <alignment horizontal="justify" vertical="center" wrapText="1"/>
    </xf>
    <xf numFmtId="168" fontId="20" fillId="0" borderId="111" xfId="0" applyNumberFormat="1" applyFont="1" applyBorder="1" applyAlignment="1">
      <alignment horizontal="right" vertical="center" wrapText="1"/>
    </xf>
    <xf numFmtId="168" fontId="20" fillId="0" borderId="111" xfId="0" applyNumberFormat="1" applyFont="1" applyBorder="1" applyAlignment="1">
      <alignment horizontal="justify" vertical="center" wrapText="1"/>
    </xf>
    <xf numFmtId="168" fontId="20" fillId="0" borderId="108" xfId="0" applyNumberFormat="1" applyFont="1" applyBorder="1" applyAlignment="1">
      <alignment horizontal="justify" vertical="center" wrapText="1"/>
    </xf>
    <xf numFmtId="168" fontId="24" fillId="0" borderId="111" xfId="0" applyNumberFormat="1" applyFont="1" applyBorder="1" applyAlignment="1">
      <alignment horizontal="right" vertical="center" wrapText="1" indent="1"/>
    </xf>
    <xf numFmtId="168" fontId="20" fillId="0" borderId="111" xfId="0" applyNumberFormat="1" applyFont="1" applyBorder="1" applyAlignment="1">
      <alignment horizontal="right" vertical="center" wrapText="1" indent="1"/>
    </xf>
    <xf numFmtId="168" fontId="82" fillId="0" borderId="111" xfId="0" applyNumberFormat="1" applyFont="1" applyBorder="1" applyAlignment="1">
      <alignment horizontal="right" vertical="center"/>
    </xf>
    <xf numFmtId="168" fontId="20" fillId="0" borderId="108" xfId="0" applyNumberFormat="1" applyFont="1" applyBorder="1" applyAlignment="1">
      <alignment horizontal="right" vertical="center" wrapText="1"/>
    </xf>
    <xf numFmtId="168" fontId="20" fillId="0" borderId="108" xfId="0" applyNumberFormat="1" applyFont="1" applyBorder="1" applyAlignment="1">
      <alignment vertical="center" wrapText="1"/>
    </xf>
    <xf numFmtId="4" fontId="35" fillId="0" borderId="6" xfId="0" applyNumberFormat="1" applyFont="1" applyFill="1" applyBorder="1" applyAlignment="1" applyProtection="1">
      <alignment horizontal="right" vertical="center" wrapText="1"/>
      <protection locked="0"/>
    </xf>
    <xf numFmtId="4" fontId="21" fillId="0" borderId="0" xfId="0" applyNumberFormat="1" applyFont="1" applyFill="1" applyAlignment="1" applyProtection="1">
      <alignment vertical="center"/>
      <protection locked="0"/>
    </xf>
    <xf numFmtId="0" fontId="16" fillId="0" borderId="119" xfId="9" applyFont="1" applyBorder="1" applyAlignment="1">
      <alignment horizontal="center" vertical="center" wrapText="1"/>
    </xf>
    <xf numFmtId="0" fontId="83" fillId="0" borderId="119" xfId="9" applyFont="1" applyBorder="1" applyAlignment="1">
      <alignment horizontal="left" vertical="center" wrapText="1"/>
    </xf>
    <xf numFmtId="0" fontId="83" fillId="0" borderId="119" xfId="9" applyFont="1" applyBorder="1" applyAlignment="1">
      <alignment horizontal="center" vertical="center" wrapText="1"/>
    </xf>
    <xf numFmtId="0" fontId="83" fillId="0" borderId="121" xfId="9" applyFont="1" applyBorder="1" applyAlignment="1">
      <alignment horizontal="center" vertical="center" wrapText="1"/>
    </xf>
    <xf numFmtId="0" fontId="83" fillId="0" borderId="119" xfId="9" applyFont="1" applyBorder="1" applyAlignment="1">
      <alignment horizontal="center" vertical="center"/>
    </xf>
    <xf numFmtId="170" fontId="83" fillId="0" borderId="119" xfId="9" applyNumberFormat="1" applyFont="1" applyBorder="1" applyAlignment="1">
      <alignment horizontal="center" vertical="center" wrapText="1"/>
    </xf>
    <xf numFmtId="49" fontId="83" fillId="0" borderId="119" xfId="9" applyNumberFormat="1" applyFont="1" applyBorder="1" applyAlignment="1">
      <alignment horizontal="center" vertical="center" wrapText="1"/>
    </xf>
    <xf numFmtId="49" fontId="83" fillId="0" borderId="119" xfId="9" applyNumberFormat="1" applyFont="1" applyBorder="1" applyAlignment="1">
      <alignment horizontal="justify" vertical="center" wrapText="1"/>
    </xf>
    <xf numFmtId="3" fontId="83" fillId="0" borderId="119" xfId="9" applyNumberFormat="1" applyFont="1" applyBorder="1" applyAlignment="1">
      <alignment horizontal="center" vertical="center" wrapText="1"/>
    </xf>
    <xf numFmtId="3" fontId="83" fillId="0" borderId="121" xfId="9" applyNumberFormat="1" applyFont="1" applyBorder="1" applyAlignment="1">
      <alignment horizontal="center" vertical="center" wrapText="1"/>
    </xf>
    <xf numFmtId="3" fontId="83" fillId="0" borderId="119" xfId="9" applyNumberFormat="1" applyFont="1" applyBorder="1" applyAlignment="1">
      <alignment horizontal="center" vertical="center"/>
    </xf>
    <xf numFmtId="170" fontId="83" fillId="0" borderId="121" xfId="7" applyNumberFormat="1" applyFont="1" applyBorder="1" applyAlignment="1">
      <alignment horizontal="center" vertical="center" wrapText="1"/>
    </xf>
    <xf numFmtId="171" fontId="83" fillId="0" borderId="119" xfId="9" applyNumberFormat="1" applyFont="1" applyBorder="1" applyAlignment="1">
      <alignment horizontal="center" vertical="center" wrapText="1"/>
    </xf>
    <xf numFmtId="172" fontId="83" fillId="0" borderId="119" xfId="9" applyNumberFormat="1" applyFont="1" applyBorder="1" applyAlignment="1">
      <alignment horizontal="justify" vertical="center" wrapText="1"/>
    </xf>
    <xf numFmtId="1" fontId="83" fillId="0" borderId="119" xfId="9" applyNumberFormat="1" applyFont="1" applyBorder="1" applyAlignment="1">
      <alignment horizontal="center" vertical="center"/>
    </xf>
    <xf numFmtId="3" fontId="83" fillId="0" borderId="122" xfId="9" applyNumberFormat="1" applyFont="1" applyBorder="1" applyAlignment="1">
      <alignment horizontal="center" vertical="center"/>
    </xf>
    <xf numFmtId="3" fontId="83" fillId="0" borderId="121" xfId="7" applyNumberFormat="1" applyFont="1" applyBorder="1" applyAlignment="1">
      <alignment horizontal="center" vertical="center" wrapText="1"/>
    </xf>
    <xf numFmtId="0" fontId="83" fillId="0" borderId="119" xfId="9" applyFont="1" applyBorder="1" applyAlignment="1">
      <alignment horizontal="justify" vertical="center" wrapText="1"/>
    </xf>
    <xf numFmtId="0" fontId="83" fillId="0" borderId="121" xfId="9" applyFont="1" applyBorder="1" applyAlignment="1">
      <alignment horizontal="center" vertical="center"/>
    </xf>
    <xf numFmtId="170" fontId="83" fillId="0" borderId="121" xfId="7" applyNumberFormat="1" applyFont="1" applyFill="1" applyBorder="1" applyAlignment="1">
      <alignment horizontal="center" vertical="center" wrapText="1"/>
    </xf>
    <xf numFmtId="171" fontId="83" fillId="0" borderId="0" xfId="9" applyNumberFormat="1" applyFont="1" applyAlignment="1">
      <alignment horizontal="center" vertical="center"/>
    </xf>
    <xf numFmtId="0" fontId="16" fillId="0" borderId="0" xfId="9" applyFont="1" applyBorder="1" applyAlignment="1">
      <alignment horizontal="center" vertical="center"/>
    </xf>
    <xf numFmtId="0" fontId="83" fillId="0" borderId="0" xfId="9" applyFont="1" applyAlignment="1">
      <alignment vertical="center"/>
    </xf>
    <xf numFmtId="0" fontId="83" fillId="0" borderId="0" xfId="9" applyFont="1" applyAlignment="1">
      <alignment horizontal="center" vertical="center"/>
    </xf>
    <xf numFmtId="0" fontId="83" fillId="0" borderId="0" xfId="9" applyFont="1" applyAlignment="1">
      <alignment horizontal="right" vertical="center" wrapText="1"/>
    </xf>
    <xf numFmtId="0" fontId="16" fillId="0" borderId="74" xfId="9" applyFont="1" applyBorder="1" applyAlignment="1">
      <alignment horizontal="center" vertical="center" wrapText="1"/>
    </xf>
    <xf numFmtId="0" fontId="16" fillId="0" borderId="90" xfId="9" applyFont="1" applyBorder="1" applyAlignment="1">
      <alignment horizontal="center" vertical="center" wrapText="1"/>
    </xf>
    <xf numFmtId="0" fontId="16" fillId="0" borderId="75" xfId="9" applyFont="1" applyBorder="1" applyAlignment="1">
      <alignment horizontal="center" vertical="center" wrapText="1"/>
    </xf>
    <xf numFmtId="0" fontId="16" fillId="0" borderId="85" xfId="9" applyFont="1" applyBorder="1" applyAlignment="1">
      <alignment horizontal="center" vertical="center" wrapText="1"/>
    </xf>
    <xf numFmtId="0" fontId="16" fillId="0" borderId="77" xfId="9" applyFont="1" applyBorder="1" applyAlignment="1">
      <alignment horizontal="center" vertical="center"/>
    </xf>
    <xf numFmtId="0" fontId="83" fillId="0" borderId="0" xfId="9" applyFont="1" applyBorder="1" applyAlignment="1">
      <alignment vertical="center"/>
    </xf>
    <xf numFmtId="0" fontId="83" fillId="0" borderId="0" xfId="9" applyFont="1" applyBorder="1" applyAlignment="1">
      <alignment horizontal="center" vertical="center"/>
    </xf>
    <xf numFmtId="0" fontId="83" fillId="0" borderId="0" xfId="9" applyFont="1" applyBorder="1" applyAlignment="1">
      <alignment horizontal="justify" vertical="center" wrapText="1"/>
    </xf>
    <xf numFmtId="4" fontId="83" fillId="0" borderId="0" xfId="9" applyNumberFormat="1" applyFont="1" applyBorder="1" applyAlignment="1">
      <alignment vertical="center"/>
    </xf>
    <xf numFmtId="0" fontId="16" fillId="0" borderId="0" xfId="9" applyFont="1" applyBorder="1" applyAlignment="1">
      <alignment horizontal="center" vertical="center" wrapText="1"/>
    </xf>
    <xf numFmtId="0" fontId="83" fillId="0" borderId="0" xfId="9" applyFont="1" applyBorder="1" applyAlignment="1">
      <alignment horizontal="center" vertical="center" wrapText="1"/>
    </xf>
    <xf numFmtId="4" fontId="16" fillId="0" borderId="0" xfId="9" applyNumberFormat="1" applyFont="1" applyBorder="1" applyAlignment="1">
      <alignment horizontal="center" vertical="center"/>
    </xf>
    <xf numFmtId="170" fontId="83" fillId="0" borderId="0" xfId="7" applyNumberFormat="1" applyFont="1" applyBorder="1" applyAlignment="1">
      <alignment horizontal="center" vertical="center" wrapText="1"/>
    </xf>
    <xf numFmtId="170" fontId="83" fillId="0" borderId="0" xfId="9" applyNumberFormat="1" applyFont="1" applyBorder="1" applyAlignment="1">
      <alignment horizontal="center" vertical="center" wrapText="1"/>
    </xf>
    <xf numFmtId="9" fontId="83" fillId="0" borderId="0" xfId="9" applyNumberFormat="1" applyFont="1" applyBorder="1" applyAlignment="1">
      <alignment horizontal="center" vertical="center" wrapText="1"/>
    </xf>
    <xf numFmtId="171" fontId="83" fillId="0" borderId="0" xfId="9" applyNumberFormat="1" applyFont="1" applyBorder="1" applyAlignment="1">
      <alignment horizontal="center" vertical="center" wrapText="1"/>
    </xf>
    <xf numFmtId="9" fontId="83" fillId="0" borderId="0" xfId="9" applyNumberFormat="1" applyFont="1" applyBorder="1" applyAlignment="1">
      <alignment vertical="center"/>
    </xf>
    <xf numFmtId="172" fontId="83" fillId="0" borderId="0" xfId="9" applyNumberFormat="1" applyFont="1" applyBorder="1" applyAlignment="1">
      <alignment horizontal="justify" vertical="center" wrapText="1"/>
    </xf>
    <xf numFmtId="1" fontId="83" fillId="0" borderId="0" xfId="9" applyNumberFormat="1" applyFont="1" applyBorder="1" applyAlignment="1">
      <alignment horizontal="center" vertical="center"/>
    </xf>
    <xf numFmtId="10" fontId="83" fillId="0" borderId="0" xfId="9" applyNumberFormat="1" applyFont="1" applyBorder="1" applyAlignment="1">
      <alignment vertical="center"/>
    </xf>
    <xf numFmtId="3" fontId="83" fillId="0" borderId="0" xfId="7" applyNumberFormat="1" applyFont="1" applyBorder="1" applyAlignment="1">
      <alignment horizontal="center" vertical="center" wrapText="1"/>
    </xf>
    <xf numFmtId="3" fontId="84" fillId="0" borderId="0" xfId="7" applyNumberFormat="1" applyFont="1" applyBorder="1" applyAlignment="1">
      <alignment horizontal="center" vertical="center"/>
    </xf>
    <xf numFmtId="170" fontId="83" fillId="0" borderId="0" xfId="7" applyNumberFormat="1" applyFont="1" applyBorder="1" applyAlignment="1">
      <alignment horizontal="center" vertical="center"/>
    </xf>
    <xf numFmtId="170" fontId="83" fillId="0" borderId="0" xfId="7" applyNumberFormat="1" applyFont="1" applyFill="1" applyBorder="1" applyAlignment="1">
      <alignment horizontal="center" vertical="center" wrapText="1"/>
    </xf>
    <xf numFmtId="0" fontId="83" fillId="0" borderId="0" xfId="9" applyFont="1" applyBorder="1" applyAlignment="1">
      <alignment horizontal="left" vertical="center"/>
    </xf>
    <xf numFmtId="3" fontId="83" fillId="0" borderId="0" xfId="9" applyNumberFormat="1" applyFont="1" applyBorder="1" applyAlignment="1">
      <alignment horizontal="right" vertical="center" wrapText="1"/>
    </xf>
    <xf numFmtId="171" fontId="83" fillId="0" borderId="0" xfId="9" applyNumberFormat="1" applyFont="1" applyBorder="1" applyAlignment="1">
      <alignment horizontal="center" vertical="center"/>
    </xf>
    <xf numFmtId="3" fontId="16" fillId="0" borderId="0" xfId="9" applyNumberFormat="1" applyFont="1" applyBorder="1" applyAlignment="1">
      <alignment horizontal="center" vertical="center" wrapText="1"/>
    </xf>
    <xf numFmtId="3" fontId="85" fillId="0" borderId="0" xfId="9" applyNumberFormat="1" applyFont="1" applyBorder="1" applyAlignment="1">
      <alignment horizontal="center" wrapText="1"/>
    </xf>
    <xf numFmtId="3" fontId="86" fillId="0" borderId="0" xfId="9" applyNumberFormat="1" applyFont="1" applyBorder="1" applyAlignment="1">
      <alignment horizontal="center" wrapText="1"/>
    </xf>
    <xf numFmtId="3" fontId="16" fillId="0" borderId="0" xfId="9" applyNumberFormat="1" applyFont="1" applyBorder="1" applyAlignment="1">
      <alignment horizontal="right" vertical="center" wrapText="1"/>
    </xf>
    <xf numFmtId="0" fontId="83" fillId="0" borderId="0" xfId="9" applyFont="1" applyBorder="1" applyAlignment="1">
      <alignment horizontal="right" vertical="center" wrapText="1"/>
    </xf>
    <xf numFmtId="168" fontId="38" fillId="0" borderId="46" xfId="5" applyNumberFormat="1" applyFont="1" applyFill="1" applyBorder="1" applyAlignment="1">
      <alignment horizontal="right" vertical="center"/>
    </xf>
    <xf numFmtId="0" fontId="35" fillId="0" borderId="0" xfId="0" applyFont="1" applyFill="1" applyAlignment="1">
      <alignment vertical="center"/>
    </xf>
    <xf numFmtId="0" fontId="81" fillId="0" borderId="109" xfId="0" applyFont="1" applyFill="1" applyBorder="1" applyAlignment="1">
      <alignment horizontal="center" vertical="center"/>
    </xf>
    <xf numFmtId="0" fontId="81" fillId="0" borderId="0" xfId="0" applyFont="1" applyFill="1" applyBorder="1" applyAlignment="1">
      <alignment horizontal="center" vertical="center"/>
    </xf>
    <xf numFmtId="168" fontId="81" fillId="0" borderId="0" xfId="0" applyNumberFormat="1" applyFont="1" applyFill="1" applyBorder="1" applyAlignment="1">
      <alignment vertical="center"/>
    </xf>
    <xf numFmtId="0" fontId="81" fillId="0" borderId="108" xfId="0" applyFont="1" applyFill="1" applyBorder="1" applyAlignment="1">
      <alignment horizontal="center" vertical="center"/>
    </xf>
    <xf numFmtId="0" fontId="38" fillId="0" borderId="37" xfId="0" applyFont="1" applyFill="1" applyBorder="1" applyAlignment="1">
      <alignment horizontal="center" vertical="center"/>
    </xf>
    <xf numFmtId="168" fontId="38" fillId="0" borderId="37" xfId="5" applyNumberFormat="1" applyFont="1" applyFill="1" applyBorder="1" applyAlignment="1">
      <alignment horizontal="center" vertical="center" wrapText="1"/>
    </xf>
    <xf numFmtId="43" fontId="38" fillId="0" borderId="37" xfId="5" applyFont="1" applyFill="1" applyBorder="1" applyAlignment="1">
      <alignment horizontal="center" vertical="center"/>
    </xf>
    <xf numFmtId="0" fontId="35" fillId="0" borderId="0" xfId="0" applyFont="1" applyFill="1" applyAlignment="1">
      <alignment horizontal="center" vertical="center"/>
    </xf>
    <xf numFmtId="0" fontId="38" fillId="0" borderId="126" xfId="0" applyFont="1" applyFill="1" applyBorder="1" applyAlignment="1">
      <alignment horizontal="center" vertical="center"/>
    </xf>
    <xf numFmtId="0" fontId="38" fillId="0" borderId="126" xfId="0" applyFont="1" applyFill="1" applyBorder="1" applyAlignment="1">
      <alignment horizontal="justify" vertical="center"/>
    </xf>
    <xf numFmtId="168" fontId="38" fillId="0" borderId="126" xfId="5" applyNumberFormat="1" applyFont="1" applyFill="1" applyBorder="1" applyAlignment="1">
      <alignment horizontal="right" vertical="center"/>
    </xf>
    <xf numFmtId="168" fontId="38" fillId="0" borderId="126" xfId="5" applyNumberFormat="1" applyFont="1" applyFill="1" applyBorder="1" applyAlignment="1">
      <alignment horizontal="right" vertical="center" wrapText="1"/>
    </xf>
    <xf numFmtId="168" fontId="35" fillId="0" borderId="0" xfId="0" applyNumberFormat="1" applyFont="1" applyFill="1" applyAlignment="1">
      <alignment horizontal="center" vertical="center"/>
    </xf>
    <xf numFmtId="0" fontId="38" fillId="0" borderId="37" xfId="0" applyFont="1" applyFill="1" applyBorder="1" applyAlignment="1">
      <alignment vertical="center"/>
    </xf>
    <xf numFmtId="0" fontId="38" fillId="0" borderId="37" xfId="0" applyFont="1" applyFill="1" applyBorder="1" applyAlignment="1">
      <alignment horizontal="justify" vertical="center" wrapText="1"/>
    </xf>
    <xf numFmtId="168" fontId="38" fillId="0" borderId="37" xfId="5" applyNumberFormat="1" applyFont="1" applyFill="1" applyBorder="1" applyAlignment="1">
      <alignment horizontal="right" vertical="center"/>
    </xf>
    <xf numFmtId="0" fontId="38" fillId="0" borderId="126" xfId="0" applyFont="1" applyFill="1" applyBorder="1" applyAlignment="1">
      <alignment vertical="center"/>
    </xf>
    <xf numFmtId="0" fontId="38" fillId="0" borderId="126" xfId="0" applyFont="1" applyFill="1" applyBorder="1" applyAlignment="1">
      <alignment horizontal="justify" vertical="center" wrapText="1"/>
    </xf>
    <xf numFmtId="0" fontId="38" fillId="0" borderId="46" xfId="0" applyFont="1" applyFill="1" applyBorder="1" applyAlignment="1">
      <alignment vertical="center"/>
    </xf>
    <xf numFmtId="0" fontId="38" fillId="0" borderId="46" xfId="0" applyFont="1" applyFill="1" applyBorder="1" applyAlignment="1">
      <alignment horizontal="justify" vertical="center" wrapText="1"/>
    </xf>
    <xf numFmtId="43" fontId="38" fillId="0" borderId="37" xfId="5" applyFont="1" applyFill="1" applyBorder="1" applyAlignment="1">
      <alignment horizontal="justify" vertical="center" wrapText="1"/>
    </xf>
    <xf numFmtId="0" fontId="38" fillId="0" borderId="111" xfId="0" applyFont="1" applyFill="1" applyBorder="1" applyAlignment="1">
      <alignment vertical="center"/>
    </xf>
    <xf numFmtId="0" fontId="38" fillId="0" borderId="111" xfId="0" applyFont="1" applyFill="1" applyBorder="1" applyAlignment="1">
      <alignment horizontal="justify" vertical="center" wrapText="1"/>
    </xf>
    <xf numFmtId="168" fontId="38" fillId="0" borderId="111" xfId="5" applyNumberFormat="1" applyFont="1" applyFill="1" applyBorder="1" applyAlignment="1">
      <alignment horizontal="right" vertical="center"/>
    </xf>
    <xf numFmtId="0" fontId="38" fillId="0" borderId="37" xfId="5" applyNumberFormat="1" applyFont="1" applyFill="1" applyBorder="1" applyAlignment="1">
      <alignment horizontal="justify" vertical="center" wrapText="1"/>
    </xf>
    <xf numFmtId="0" fontId="38" fillId="0" borderId="111" xfId="0" applyFont="1" applyFill="1" applyBorder="1" applyAlignment="1">
      <alignment horizontal="center" vertical="center"/>
    </xf>
    <xf numFmtId="43" fontId="38" fillId="0" borderId="37" xfId="5" applyFont="1" applyFill="1" applyBorder="1" applyAlignment="1">
      <alignment vertical="top"/>
    </xf>
    <xf numFmtId="0" fontId="35" fillId="0" borderId="62" xfId="0" applyFont="1" applyFill="1" applyBorder="1" applyAlignment="1">
      <alignment vertical="center"/>
    </xf>
    <xf numFmtId="168" fontId="35" fillId="0" borderId="62" xfId="5" applyNumberFormat="1" applyFont="1" applyFill="1" applyBorder="1" applyAlignment="1">
      <alignment vertical="center"/>
    </xf>
    <xf numFmtId="43" fontId="35" fillId="0" borderId="62" xfId="5" applyFont="1" applyFill="1" applyBorder="1" applyAlignment="1">
      <alignment vertical="top"/>
    </xf>
    <xf numFmtId="43" fontId="23" fillId="0" borderId="0" xfId="5" applyFont="1" applyFill="1" applyAlignment="1">
      <alignment horizontal="center" vertical="top"/>
    </xf>
    <xf numFmtId="43" fontId="35" fillId="0" borderId="0" xfId="5" applyFont="1" applyFill="1" applyAlignment="1">
      <alignment vertical="top"/>
    </xf>
    <xf numFmtId="0" fontId="77" fillId="0" borderId="32" xfId="0" applyFont="1" applyBorder="1" applyAlignment="1">
      <alignment horizontal="justify" vertical="center" wrapText="1"/>
    </xf>
    <xf numFmtId="0" fontId="77" fillId="0" borderId="47" xfId="0" applyFont="1" applyBorder="1" applyAlignment="1">
      <alignment horizontal="justify" vertical="center" wrapText="1"/>
    </xf>
    <xf numFmtId="0" fontId="77" fillId="0" borderId="19" xfId="0" applyFont="1" applyBorder="1" applyAlignment="1">
      <alignment horizontal="justify" vertical="center" wrapText="1"/>
    </xf>
    <xf numFmtId="0" fontId="74" fillId="6" borderId="42" xfId="0" applyFont="1" applyFill="1" applyBorder="1" applyAlignment="1">
      <alignment horizontal="justify" vertical="center" wrapText="1"/>
    </xf>
    <xf numFmtId="0" fontId="74" fillId="6" borderId="23" xfId="0" applyFont="1" applyFill="1" applyBorder="1" applyAlignment="1">
      <alignment horizontal="justify" vertical="center" wrapText="1"/>
    </xf>
    <xf numFmtId="0" fontId="74" fillId="0" borderId="42" xfId="0" applyFont="1" applyBorder="1" applyAlignment="1">
      <alignment horizontal="justify" vertical="center" wrapText="1"/>
    </xf>
    <xf numFmtId="0" fontId="74" fillId="0" borderId="23" xfId="0" applyFont="1" applyBorder="1" applyAlignment="1">
      <alignment horizontal="justify" vertical="center" wrapText="1"/>
    </xf>
    <xf numFmtId="0" fontId="21" fillId="0" borderId="0" xfId="0" applyFont="1" applyFill="1" applyBorder="1" applyAlignment="1" applyProtection="1">
      <alignment horizontal="left" wrapText="1"/>
      <protection locked="0"/>
    </xf>
    <xf numFmtId="0" fontId="23" fillId="0" borderId="1" xfId="0" applyFont="1" applyFill="1" applyBorder="1" applyAlignment="1" applyProtection="1">
      <alignment horizontal="left" vertical="top"/>
      <protection locked="0"/>
    </xf>
    <xf numFmtId="0" fontId="22" fillId="0" borderId="1" xfId="0" applyFont="1" applyFill="1" applyBorder="1" applyAlignment="1" applyProtection="1">
      <alignment horizontal="center" vertical="top"/>
      <protection locked="0"/>
    </xf>
    <xf numFmtId="0" fontId="43" fillId="0" borderId="0" xfId="0" applyFont="1" applyFill="1" applyBorder="1" applyAlignment="1" applyProtection="1">
      <alignment horizontal="center"/>
      <protection locked="0"/>
    </xf>
    <xf numFmtId="0" fontId="43" fillId="0" borderId="0" xfId="0" applyFont="1" applyFill="1" applyBorder="1" applyAlignment="1" applyProtection="1">
      <alignment horizontal="center" vertical="top"/>
      <protection locked="0"/>
    </xf>
    <xf numFmtId="0" fontId="22" fillId="0" borderId="0" xfId="0" applyFont="1" applyFill="1" applyBorder="1" applyAlignment="1" applyProtection="1">
      <alignment horizontal="center" vertical="top"/>
      <protection locked="0"/>
    </xf>
    <xf numFmtId="0" fontId="24" fillId="5" borderId="0" xfId="0" applyFont="1" applyFill="1" applyBorder="1" applyAlignment="1" applyProtection="1">
      <alignment horizontal="center" vertical="center" wrapText="1"/>
      <protection locked="0"/>
    </xf>
    <xf numFmtId="0" fontId="78" fillId="5" borderId="1" xfId="0" applyFont="1" applyFill="1" applyBorder="1" applyAlignment="1">
      <alignment horizontal="center" vertical="center" wrapText="1"/>
    </xf>
    <xf numFmtId="0" fontId="31" fillId="0" borderId="13" xfId="0" applyFont="1" applyBorder="1" applyAlignment="1" applyProtection="1">
      <alignment horizontal="center" vertical="center"/>
      <protection locked="0"/>
    </xf>
    <xf numFmtId="0" fontId="31" fillId="0" borderId="48" xfId="0" applyFont="1" applyBorder="1" applyAlignment="1" applyProtection="1">
      <alignment horizontal="center" vertical="center"/>
      <protection locked="0"/>
    </xf>
    <xf numFmtId="0" fontId="43" fillId="0" borderId="0" xfId="0" applyFont="1" applyFill="1" applyBorder="1" applyAlignment="1" applyProtection="1">
      <alignment horizontal="center" vertical="top"/>
    </xf>
    <xf numFmtId="0" fontId="23" fillId="0" borderId="1" xfId="0" applyFont="1" applyFill="1" applyBorder="1" applyAlignment="1" applyProtection="1">
      <alignment horizontal="center" vertical="top"/>
      <protection locked="0"/>
    </xf>
    <xf numFmtId="0" fontId="69" fillId="7" borderId="3" xfId="0" applyFont="1" applyFill="1" applyBorder="1" applyAlignment="1">
      <alignment horizontal="center" vertical="center"/>
    </xf>
    <xf numFmtId="0" fontId="69" fillId="7" borderId="4" xfId="0" applyFont="1" applyFill="1" applyBorder="1" applyAlignment="1">
      <alignment horizontal="center" vertical="center"/>
    </xf>
    <xf numFmtId="0" fontId="69" fillId="7" borderId="5" xfId="0" applyFont="1" applyFill="1" applyBorder="1" applyAlignment="1">
      <alignment horizontal="center" vertical="center"/>
    </xf>
    <xf numFmtId="0" fontId="69" fillId="7" borderId="6" xfId="0" applyFont="1" applyFill="1" applyBorder="1" applyAlignment="1">
      <alignment horizontal="center" vertical="center"/>
    </xf>
    <xf numFmtId="0" fontId="69" fillId="7" borderId="0" xfId="0" applyFont="1" applyFill="1" applyBorder="1" applyAlignment="1">
      <alignment horizontal="center" vertical="center"/>
    </xf>
    <xf numFmtId="0" fontId="69" fillId="7" borderId="7" xfId="0" applyFont="1" applyFill="1" applyBorder="1" applyAlignment="1">
      <alignment horizontal="center" vertical="center"/>
    </xf>
    <xf numFmtId="0" fontId="69" fillId="7" borderId="8" xfId="0" applyFont="1" applyFill="1" applyBorder="1" applyAlignment="1">
      <alignment horizontal="center" vertical="center"/>
    </xf>
    <xf numFmtId="0" fontId="69" fillId="7" borderId="1" xfId="0" applyFont="1" applyFill="1" applyBorder="1" applyAlignment="1">
      <alignment horizontal="center" vertical="center"/>
    </xf>
    <xf numFmtId="0" fontId="69" fillId="7" borderId="2" xfId="0" applyFont="1" applyFill="1" applyBorder="1" applyAlignment="1">
      <alignment horizontal="center" vertical="center"/>
    </xf>
    <xf numFmtId="0" fontId="22" fillId="0" borderId="0" xfId="0" applyFont="1" applyFill="1" applyBorder="1" applyAlignment="1" applyProtection="1">
      <alignment horizontal="center" vertical="top"/>
    </xf>
    <xf numFmtId="0" fontId="38" fillId="0" borderId="6" xfId="0" applyFont="1" applyFill="1" applyBorder="1" applyAlignment="1" applyProtection="1">
      <alignment horizontal="justify" vertical="top"/>
      <protection locked="0"/>
    </xf>
    <xf numFmtId="0" fontId="38" fillId="0" borderId="0" xfId="0" applyFont="1" applyFill="1" applyBorder="1" applyAlignment="1" applyProtection="1">
      <alignment horizontal="justify" vertical="top"/>
      <protection locked="0"/>
    </xf>
    <xf numFmtId="0" fontId="24" fillId="0" borderId="15"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xf numFmtId="0" fontId="22" fillId="0" borderId="17" xfId="0" applyFont="1" applyFill="1" applyBorder="1" applyAlignment="1" applyProtection="1">
      <alignment horizontal="center" vertical="center"/>
      <protection locked="0"/>
    </xf>
    <xf numFmtId="0" fontId="43" fillId="0" borderId="0" xfId="0" applyFont="1" applyFill="1" applyBorder="1" applyAlignment="1" applyProtection="1">
      <alignment horizontal="center" vertical="center"/>
      <protection locked="0"/>
    </xf>
    <xf numFmtId="0" fontId="43"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3" fillId="0" borderId="1" xfId="0" applyFont="1" applyFill="1" applyBorder="1" applyAlignment="1" applyProtection="1">
      <alignment horizontal="center" vertical="center"/>
      <protection locked="0"/>
    </xf>
    <xf numFmtId="0" fontId="24" fillId="0" borderId="32" xfId="0" applyFont="1" applyFill="1" applyBorder="1" applyAlignment="1" applyProtection="1">
      <alignment horizontal="center" vertical="center" wrapText="1"/>
      <protection locked="0"/>
    </xf>
    <xf numFmtId="0" fontId="24" fillId="0" borderId="47" xfId="0" applyFont="1" applyFill="1" applyBorder="1" applyAlignment="1" applyProtection="1">
      <alignment horizontal="center" vertical="center" wrapText="1"/>
      <protection locked="0"/>
    </xf>
    <xf numFmtId="0" fontId="22" fillId="0" borderId="6" xfId="0" applyFont="1" applyBorder="1" applyAlignment="1" applyProtection="1">
      <alignment horizontal="justify" vertical="top" wrapText="1"/>
      <protection locked="0"/>
    </xf>
    <xf numFmtId="0" fontId="22" fillId="0" borderId="0" xfId="0" applyFont="1" applyBorder="1" applyAlignment="1" applyProtection="1">
      <alignment horizontal="justify" vertical="top" wrapText="1"/>
      <protection locked="0"/>
    </xf>
    <xf numFmtId="0" fontId="30" fillId="0" borderId="8" xfId="0" applyFont="1" applyBorder="1" applyAlignment="1" applyProtection="1">
      <alignment horizontal="justify" vertical="top" wrapText="1"/>
      <protection locked="0"/>
    </xf>
    <xf numFmtId="0" fontId="30" fillId="0" borderId="1" xfId="0" applyFont="1" applyBorder="1" applyAlignment="1" applyProtection="1">
      <alignment horizontal="justify" vertical="top" wrapText="1"/>
      <protection locked="0"/>
    </xf>
    <xf numFmtId="0" fontId="43" fillId="0" borderId="3" xfId="0" applyFont="1" applyFill="1" applyBorder="1" applyAlignment="1" applyProtection="1">
      <alignment horizontal="center" vertical="center" wrapText="1"/>
      <protection locked="0"/>
    </xf>
    <xf numFmtId="0" fontId="43" fillId="0" borderId="4" xfId="0" applyFont="1" applyFill="1" applyBorder="1" applyAlignment="1" applyProtection="1">
      <alignment horizontal="center" vertical="center" wrapText="1"/>
      <protection locked="0"/>
    </xf>
    <xf numFmtId="0" fontId="30" fillId="0" borderId="6" xfId="0" applyFont="1" applyBorder="1" applyAlignment="1" applyProtection="1">
      <alignment horizontal="justify" vertical="top" wrapText="1"/>
      <protection locked="0"/>
    </xf>
    <xf numFmtId="0" fontId="30" fillId="0" borderId="0" xfId="0" applyFont="1" applyBorder="1" applyAlignment="1" applyProtection="1">
      <alignment horizontal="justify" vertical="top" wrapText="1"/>
      <protection locked="0"/>
    </xf>
    <xf numFmtId="0" fontId="22" fillId="0" borderId="6" xfId="0" applyFont="1" applyBorder="1" applyAlignment="1" applyProtection="1">
      <alignment horizontal="left" vertical="top" wrapText="1" indent="5"/>
      <protection locked="0"/>
    </xf>
    <xf numFmtId="0" fontId="22" fillId="0" borderId="0" xfId="0" applyFont="1" applyBorder="1" applyAlignment="1" applyProtection="1">
      <alignment horizontal="left" vertical="top" wrapText="1" indent="5"/>
      <protection locked="0"/>
    </xf>
    <xf numFmtId="0" fontId="64" fillId="0" borderId="6" xfId="0" applyFont="1" applyBorder="1" applyAlignment="1">
      <alignment horizontal="justify" vertical="center" wrapText="1"/>
    </xf>
    <xf numFmtId="0" fontId="64" fillId="0" borderId="7" xfId="0" applyFont="1" applyBorder="1" applyAlignment="1">
      <alignment horizontal="justify" vertical="center" wrapText="1"/>
    </xf>
    <xf numFmtId="0" fontId="67" fillId="0" borderId="6" xfId="0" applyFont="1" applyBorder="1" applyAlignment="1">
      <alignment horizontal="justify" vertical="center" wrapText="1"/>
    </xf>
    <xf numFmtId="0" fontId="67" fillId="0" borderId="7" xfId="0" applyFont="1" applyBorder="1" applyAlignment="1">
      <alignment horizontal="justify" vertical="center" wrapText="1"/>
    </xf>
    <xf numFmtId="0" fontId="79" fillId="0" borderId="0" xfId="0" applyFont="1" applyAlignment="1">
      <alignment horizontal="center" vertical="justify"/>
    </xf>
    <xf numFmtId="0" fontId="62" fillId="6" borderId="42" xfId="0" applyFont="1" applyFill="1" applyBorder="1" applyAlignment="1">
      <alignment horizontal="center" vertical="center"/>
    </xf>
    <xf numFmtId="0" fontId="62" fillId="6" borderId="35" xfId="0" applyFont="1" applyFill="1" applyBorder="1" applyAlignment="1">
      <alignment horizontal="center" vertical="center"/>
    </xf>
    <xf numFmtId="0" fontId="62" fillId="6" borderId="23" xfId="0" applyFont="1" applyFill="1" applyBorder="1" applyAlignment="1">
      <alignment horizontal="center" vertical="center"/>
    </xf>
    <xf numFmtId="0" fontId="62" fillId="6" borderId="42" xfId="0" applyFont="1" applyFill="1" applyBorder="1" applyAlignment="1">
      <alignment horizontal="center" vertical="center" wrapText="1"/>
    </xf>
    <xf numFmtId="0" fontId="62" fillId="6" borderId="35" xfId="0" applyFont="1" applyFill="1" applyBorder="1" applyAlignment="1">
      <alignment horizontal="center" vertical="center" wrapText="1"/>
    </xf>
    <xf numFmtId="0" fontId="62" fillId="6" borderId="23" xfId="0" applyFont="1" applyFill="1" applyBorder="1" applyAlignment="1">
      <alignment horizontal="center" vertical="center" wrapText="1"/>
    </xf>
    <xf numFmtId="0" fontId="71" fillId="0" borderId="8" xfId="0" applyFont="1" applyBorder="1" applyAlignment="1">
      <alignment horizontal="justify" vertical="center" wrapText="1"/>
    </xf>
    <xf numFmtId="0" fontId="71" fillId="0" borderId="2" xfId="0" applyFont="1" applyBorder="1" applyAlignment="1">
      <alignment horizontal="justify" vertical="center" wrapText="1"/>
    </xf>
    <xf numFmtId="0" fontId="69" fillId="5" borderId="0" xfId="0" applyFont="1" applyFill="1" applyBorder="1" applyAlignment="1">
      <alignment horizontal="center" vertical="center" wrapText="1"/>
    </xf>
    <xf numFmtId="0" fontId="70" fillId="5" borderId="1" xfId="0" applyFont="1" applyFill="1" applyBorder="1" applyAlignment="1">
      <alignment horizontal="center" vertical="center" wrapText="1"/>
    </xf>
    <xf numFmtId="0" fontId="64" fillId="5" borderId="3" xfId="0" applyFont="1" applyFill="1" applyBorder="1" applyAlignment="1">
      <alignment horizontal="center" vertical="center" wrapText="1"/>
    </xf>
    <xf numFmtId="0" fontId="64" fillId="5" borderId="5" xfId="0" applyFont="1" applyFill="1" applyBorder="1" applyAlignment="1">
      <alignment horizontal="center" vertical="center" wrapText="1"/>
    </xf>
    <xf numFmtId="0" fontId="64" fillId="5" borderId="8" xfId="0" applyFont="1" applyFill="1" applyBorder="1" applyAlignment="1">
      <alignment horizontal="center" vertical="center" wrapText="1"/>
    </xf>
    <xf numFmtId="0" fontId="64" fillId="5" borderId="2" xfId="0" applyFont="1" applyFill="1" applyBorder="1" applyAlignment="1">
      <alignment horizontal="center" vertical="center" wrapText="1"/>
    </xf>
    <xf numFmtId="0" fontId="64" fillId="5" borderId="42" xfId="0" applyFont="1" applyFill="1" applyBorder="1" applyAlignment="1">
      <alignment horizontal="center" vertical="center" wrapText="1"/>
    </xf>
    <xf numFmtId="0" fontId="64" fillId="5" borderId="23" xfId="0" applyFont="1" applyFill="1" applyBorder="1" applyAlignment="1">
      <alignment horizontal="center" vertical="center" wrapText="1"/>
    </xf>
    <xf numFmtId="0" fontId="64" fillId="0" borderId="3" xfId="0" applyFont="1" applyBorder="1" applyAlignment="1">
      <alignment horizontal="justify" vertical="center" wrapText="1"/>
    </xf>
    <xf numFmtId="0" fontId="64" fillId="0" borderId="5" xfId="0" applyFont="1" applyBorder="1" applyAlignment="1">
      <alignment horizontal="justify" vertical="center" wrapText="1"/>
    </xf>
    <xf numFmtId="0" fontId="20" fillId="0" borderId="0" xfId="0" applyFont="1" applyFill="1" applyBorder="1" applyAlignment="1">
      <alignment horizontal="center"/>
    </xf>
    <xf numFmtId="0" fontId="20" fillId="0" borderId="0" xfId="0" applyFont="1" applyBorder="1" applyAlignment="1">
      <alignment horizontal="center"/>
    </xf>
    <xf numFmtId="0" fontId="24" fillId="0" borderId="3" xfId="0" applyFont="1" applyBorder="1" applyAlignment="1">
      <alignment horizontal="center" vertical="justify"/>
    </xf>
    <xf numFmtId="0" fontId="24" fillId="0" borderId="4" xfId="0" applyFont="1" applyBorder="1" applyAlignment="1">
      <alignment horizontal="center" vertical="justify"/>
    </xf>
    <xf numFmtId="0" fontId="24" fillId="0" borderId="5" xfId="0" applyFont="1" applyBorder="1" applyAlignment="1">
      <alignment horizontal="center" vertical="justify"/>
    </xf>
    <xf numFmtId="0" fontId="24" fillId="0" borderId="6" xfId="0" applyFont="1" applyBorder="1" applyAlignment="1">
      <alignment horizontal="center" vertical="justify"/>
    </xf>
    <xf numFmtId="0" fontId="24" fillId="0" borderId="0" xfId="0" applyFont="1" applyBorder="1" applyAlignment="1">
      <alignment horizontal="center" vertical="justify"/>
    </xf>
    <xf numFmtId="0" fontId="24" fillId="0" borderId="7" xfId="0" applyFont="1" applyBorder="1" applyAlignment="1">
      <alignment horizontal="center" vertical="justify"/>
    </xf>
    <xf numFmtId="0" fontId="43" fillId="0" borderId="0" xfId="0" applyFont="1" applyFill="1" applyBorder="1" applyAlignment="1">
      <alignment horizontal="center"/>
    </xf>
    <xf numFmtId="0" fontId="22" fillId="0" borderId="0" xfId="0" applyFont="1" applyFill="1" applyBorder="1" applyAlignment="1">
      <alignment horizontal="center" vertical="top"/>
    </xf>
    <xf numFmtId="0" fontId="43" fillId="0" borderId="0" xfId="0" applyFont="1" applyFill="1" applyBorder="1" applyAlignment="1">
      <alignment horizontal="center" vertical="top"/>
    </xf>
    <xf numFmtId="0" fontId="23" fillId="0" borderId="1" xfId="0" applyFont="1" applyFill="1" applyBorder="1" applyAlignment="1">
      <alignment horizontal="center" vertical="top"/>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0"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3" fillId="0" borderId="1" xfId="0" applyFont="1" applyFill="1" applyBorder="1" applyAlignment="1">
      <alignment horizontal="left" vertical="top"/>
    </xf>
    <xf numFmtId="0" fontId="24" fillId="0" borderId="3" xfId="0" applyFont="1" applyFill="1" applyBorder="1" applyAlignment="1" applyProtection="1">
      <alignment horizontal="center" vertical="center"/>
      <protection locked="0"/>
    </xf>
    <xf numFmtId="0" fontId="24" fillId="0" borderId="5" xfId="0" applyFont="1" applyFill="1" applyBorder="1" applyAlignment="1" applyProtection="1">
      <alignment horizontal="center" vertical="center"/>
      <protection locked="0"/>
    </xf>
    <xf numFmtId="0" fontId="20" fillId="0" borderId="6" xfId="0" applyFont="1" applyBorder="1" applyAlignment="1" applyProtection="1">
      <alignment horizontal="left" vertical="center" wrapText="1" indent="1"/>
      <protection locked="0"/>
    </xf>
    <xf numFmtId="0" fontId="20" fillId="0" borderId="7" xfId="0" applyFont="1" applyBorder="1" applyAlignment="1" applyProtection="1">
      <alignment horizontal="left" vertical="center" wrapText="1" indent="1"/>
      <protection locked="0"/>
    </xf>
    <xf numFmtId="0" fontId="38" fillId="0" borderId="32"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24" fillId="0" borderId="34" xfId="0" applyFont="1" applyFill="1" applyBorder="1" applyAlignment="1" applyProtection="1">
      <alignment horizontal="center" vertical="center"/>
      <protection locked="0"/>
    </xf>
    <xf numFmtId="0" fontId="24" fillId="0" borderId="29" xfId="0" applyFont="1" applyFill="1" applyBorder="1" applyAlignment="1" applyProtection="1">
      <alignment horizontal="center" vertical="center"/>
      <protection locked="0"/>
    </xf>
    <xf numFmtId="0" fontId="24" fillId="0" borderId="22" xfId="0" applyFont="1" applyFill="1" applyBorder="1" applyAlignment="1" applyProtection="1">
      <alignment horizontal="center" vertical="center"/>
      <protection locked="0"/>
    </xf>
    <xf numFmtId="0" fontId="24" fillId="0" borderId="49" xfId="0" applyFont="1" applyFill="1" applyBorder="1" applyAlignment="1" applyProtection="1">
      <alignment horizontal="center" vertical="center"/>
      <protection locked="0"/>
    </xf>
    <xf numFmtId="0" fontId="24" fillId="0" borderId="24" xfId="0" applyFont="1" applyBorder="1" applyAlignment="1" applyProtection="1">
      <alignment horizontal="center" vertical="center"/>
    </xf>
    <xf numFmtId="0" fontId="24" fillId="0" borderId="50" xfId="0" applyFont="1" applyBorder="1" applyAlignment="1" applyProtection="1">
      <alignment horizontal="center" vertical="center"/>
    </xf>
    <xf numFmtId="0" fontId="68" fillId="0" borderId="1" xfId="0" applyFont="1" applyBorder="1" applyAlignment="1">
      <alignment horizontal="left" vertical="center"/>
    </xf>
    <xf numFmtId="0" fontId="68" fillId="0" borderId="57" xfId="0" applyFont="1" applyBorder="1" applyAlignment="1">
      <alignment horizontal="left" vertical="center"/>
    </xf>
    <xf numFmtId="0" fontId="64" fillId="0" borderId="6" xfId="0" applyFont="1" applyBorder="1" applyAlignment="1">
      <alignment horizontal="left" vertical="center"/>
    </xf>
    <xf numFmtId="0" fontId="64" fillId="0" borderId="0" xfId="0" applyFont="1" applyBorder="1" applyAlignment="1">
      <alignment horizontal="left" vertical="center"/>
    </xf>
    <xf numFmtId="0" fontId="64" fillId="0" borderId="56" xfId="0" applyFont="1" applyBorder="1" applyAlignment="1">
      <alignment horizontal="left" vertical="center"/>
    </xf>
    <xf numFmtId="0" fontId="67" fillId="0" borderId="0" xfId="0" applyFont="1" applyAlignment="1">
      <alignment horizontal="left" vertical="center"/>
    </xf>
    <xf numFmtId="0" fontId="67" fillId="0" borderId="56" xfId="0" applyFont="1" applyBorder="1" applyAlignment="1">
      <alignment horizontal="left" vertical="center"/>
    </xf>
    <xf numFmtId="0" fontId="64" fillId="0" borderId="0" xfId="0" applyFont="1" applyAlignment="1">
      <alignment horizontal="left" vertical="center"/>
    </xf>
    <xf numFmtId="0" fontId="67" fillId="0" borderId="0" xfId="0" applyFont="1" applyBorder="1" applyAlignment="1">
      <alignment horizontal="left" vertical="justify"/>
    </xf>
    <xf numFmtId="0" fontId="67" fillId="0" borderId="56" xfId="0" applyFont="1" applyBorder="1" applyAlignment="1">
      <alignment horizontal="left" vertical="justify"/>
    </xf>
    <xf numFmtId="0" fontId="67" fillId="0" borderId="0" xfId="0" applyFont="1" applyBorder="1" applyAlignment="1">
      <alignment horizontal="left" vertical="center"/>
    </xf>
    <xf numFmtId="0" fontId="78" fillId="0" borderId="6" xfId="0" applyFont="1" applyBorder="1" applyAlignment="1">
      <alignment horizontal="left" vertical="center"/>
    </xf>
    <xf numFmtId="0" fontId="78" fillId="0" borderId="0" xfId="0" applyFont="1" applyBorder="1" applyAlignment="1">
      <alignment horizontal="left" vertical="center"/>
    </xf>
    <xf numFmtId="0" fontId="78" fillId="0" borderId="56" xfId="0" applyFont="1" applyBorder="1" applyAlignment="1">
      <alignment horizontal="left" vertical="center"/>
    </xf>
    <xf numFmtId="43" fontId="67" fillId="0" borderId="58" xfId="0" applyNumberFormat="1" applyFont="1" applyBorder="1" applyAlignment="1" applyProtection="1">
      <alignment horizontal="right" vertical="center"/>
    </xf>
    <xf numFmtId="167" fontId="64" fillId="0" borderId="58" xfId="5" applyNumberFormat="1" applyFont="1" applyBorder="1" applyAlignment="1">
      <alignment horizontal="right" vertical="center"/>
    </xf>
    <xf numFmtId="0" fontId="67" fillId="0" borderId="0" xfId="0" applyFont="1" applyBorder="1" applyAlignment="1">
      <alignment vertical="center"/>
    </xf>
    <xf numFmtId="0" fontId="67" fillId="0" borderId="56" xfId="0" applyFont="1" applyBorder="1" applyAlignment="1">
      <alignment vertical="center"/>
    </xf>
    <xf numFmtId="0" fontId="67" fillId="0" borderId="3" xfId="0" applyFont="1" applyBorder="1" applyAlignment="1">
      <alignment horizontal="justify" vertical="center"/>
    </xf>
    <xf numFmtId="0" fontId="67" fillId="0" borderId="4" xfId="0" applyFont="1" applyBorder="1" applyAlignment="1">
      <alignment horizontal="justify" vertical="center"/>
    </xf>
    <xf numFmtId="0" fontId="67" fillId="0" borderId="5" xfId="0" applyFont="1" applyBorder="1" applyAlignment="1">
      <alignment horizontal="justify" vertical="center"/>
    </xf>
    <xf numFmtId="0" fontId="67" fillId="0" borderId="6" xfId="0" applyFont="1" applyBorder="1" applyAlignment="1">
      <alignment horizontal="left" vertical="center"/>
    </xf>
    <xf numFmtId="0" fontId="64" fillId="0" borderId="7" xfId="0" applyFont="1" applyBorder="1" applyAlignment="1">
      <alignment horizontal="left" vertical="center"/>
    </xf>
    <xf numFmtId="0" fontId="64" fillId="5" borderId="3" xfId="0" applyFont="1" applyFill="1" applyBorder="1" applyAlignment="1">
      <alignment horizontal="center" vertical="center"/>
    </xf>
    <xf numFmtId="0" fontId="64" fillId="5" borderId="4" xfId="0" applyFont="1" applyFill="1" applyBorder="1" applyAlignment="1">
      <alignment horizontal="center" vertical="center"/>
    </xf>
    <xf numFmtId="0" fontId="64" fillId="5" borderId="5" xfId="0" applyFont="1" applyFill="1" applyBorder="1" applyAlignment="1">
      <alignment horizontal="center" vertical="center"/>
    </xf>
    <xf numFmtId="0" fontId="64" fillId="5" borderId="32" xfId="0" applyFont="1" applyFill="1" applyBorder="1" applyAlignment="1">
      <alignment horizontal="center" vertical="center"/>
    </xf>
    <xf numFmtId="0" fontId="64" fillId="5" borderId="47" xfId="0" applyFont="1" applyFill="1" applyBorder="1" applyAlignment="1">
      <alignment horizontal="center" vertical="center"/>
    </xf>
    <xf numFmtId="0" fontId="64" fillId="5" borderId="19" xfId="0" applyFont="1" applyFill="1" applyBorder="1" applyAlignment="1">
      <alignment horizontal="center" vertical="center"/>
    </xf>
    <xf numFmtId="0" fontId="64" fillId="5" borderId="42" xfId="0" applyFont="1" applyFill="1" applyBorder="1" applyAlignment="1">
      <alignment horizontal="center" vertical="center"/>
    </xf>
    <xf numFmtId="0" fontId="64" fillId="5" borderId="35" xfId="0" applyFont="1" applyFill="1" applyBorder="1" applyAlignment="1">
      <alignment horizontal="center" vertical="center"/>
    </xf>
    <xf numFmtId="0" fontId="64" fillId="5" borderId="23" xfId="0" applyFont="1" applyFill="1" applyBorder="1" applyAlignment="1">
      <alignment horizontal="center" vertical="center"/>
    </xf>
    <xf numFmtId="0" fontId="64" fillId="5" borderId="6" xfId="0" applyFont="1" applyFill="1" applyBorder="1" applyAlignment="1">
      <alignment horizontal="center" vertical="center"/>
    </xf>
    <xf numFmtId="0" fontId="64" fillId="5" borderId="0" xfId="0" applyFont="1" applyFill="1" applyBorder="1" applyAlignment="1">
      <alignment horizontal="center" vertical="center"/>
    </xf>
    <xf numFmtId="0" fontId="64" fillId="5" borderId="7" xfId="0" applyFont="1" applyFill="1" applyBorder="1" applyAlignment="1">
      <alignment horizontal="center" vertical="center"/>
    </xf>
    <xf numFmtId="0" fontId="64" fillId="5" borderId="8" xfId="0" applyFont="1" applyFill="1" applyBorder="1" applyAlignment="1">
      <alignment horizontal="center" vertical="center"/>
    </xf>
    <xf numFmtId="0" fontId="64" fillId="5" borderId="1" xfId="0" applyFont="1" applyFill="1" applyBorder="1" applyAlignment="1">
      <alignment horizontal="center" vertical="center"/>
    </xf>
    <xf numFmtId="0" fontId="64" fillId="5" borderId="2" xfId="0" applyFont="1" applyFill="1" applyBorder="1" applyAlignment="1">
      <alignment horizontal="center" vertical="center"/>
    </xf>
    <xf numFmtId="0" fontId="64" fillId="5" borderId="42" xfId="0" applyFont="1" applyFill="1" applyBorder="1" applyAlignment="1">
      <alignment horizontal="center" vertical="justify"/>
    </xf>
    <xf numFmtId="0" fontId="64" fillId="5" borderId="23" xfId="0" applyFont="1" applyFill="1" applyBorder="1" applyAlignment="1">
      <alignment horizontal="center" vertical="justify"/>
    </xf>
    <xf numFmtId="0" fontId="69" fillId="5" borderId="0" xfId="0" applyFont="1" applyFill="1" applyBorder="1" applyAlignment="1" applyProtection="1">
      <alignment horizontal="center" vertical="center" wrapText="1"/>
      <protection locked="0"/>
    </xf>
    <xf numFmtId="0" fontId="22" fillId="3" borderId="24" xfId="0" applyFont="1" applyFill="1" applyBorder="1" applyAlignment="1" applyProtection="1">
      <alignment horizontal="left" vertical="center"/>
      <protection locked="0"/>
    </xf>
    <xf numFmtId="0" fontId="22" fillId="3" borderId="17" xfId="0" applyFont="1" applyFill="1" applyBorder="1" applyAlignment="1" applyProtection="1">
      <alignment horizontal="left" vertical="center"/>
      <protection locked="0"/>
    </xf>
    <xf numFmtId="0" fontId="24" fillId="0" borderId="34" xfId="0" applyFont="1" applyFill="1" applyBorder="1" applyAlignment="1" applyProtection="1">
      <alignment horizontal="center" vertical="center" wrapText="1"/>
    </xf>
    <xf numFmtId="0" fontId="24" fillId="0" borderId="22" xfId="0" applyFont="1" applyFill="1" applyBorder="1" applyAlignment="1" applyProtection="1">
      <alignment horizontal="center" vertical="center" wrapText="1"/>
    </xf>
    <xf numFmtId="0" fontId="23" fillId="0" borderId="1" xfId="0" applyFont="1" applyFill="1" applyBorder="1" applyAlignment="1" applyProtection="1">
      <alignment horizontal="left" vertical="center"/>
      <protection locked="0"/>
    </xf>
    <xf numFmtId="0" fontId="73" fillId="0" borderId="6" xfId="0" applyFont="1" applyBorder="1" applyAlignment="1">
      <alignment horizontal="left" vertical="center"/>
    </xf>
    <xf numFmtId="0" fontId="73" fillId="0" borderId="7" xfId="0" applyFont="1" applyBorder="1" applyAlignment="1">
      <alignment horizontal="left" vertical="center"/>
    </xf>
    <xf numFmtId="0" fontId="72" fillId="0" borderId="6" xfId="0" applyFont="1" applyBorder="1" applyAlignment="1">
      <alignment horizontal="left" vertical="center"/>
    </xf>
    <xf numFmtId="0" fontId="72" fillId="0" borderId="7" xfId="0" applyFont="1" applyBorder="1" applyAlignment="1">
      <alignment horizontal="left" vertical="center"/>
    </xf>
    <xf numFmtId="0" fontId="73" fillId="0" borderId="8" xfId="0" applyFont="1" applyFill="1" applyBorder="1" applyAlignment="1">
      <alignment horizontal="center" vertical="center"/>
    </xf>
    <xf numFmtId="0" fontId="73" fillId="0" borderId="1" xfId="0" applyFont="1" applyFill="1" applyBorder="1" applyAlignment="1">
      <alignment horizontal="center" vertical="center"/>
    </xf>
    <xf numFmtId="0" fontId="73" fillId="0" borderId="57"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4" xfId="0" applyFont="1" applyFill="1" applyBorder="1" applyAlignment="1">
      <alignment horizontal="center" vertical="center"/>
    </xf>
    <xf numFmtId="0" fontId="43" fillId="0" borderId="59" xfId="0" applyFont="1" applyFill="1" applyBorder="1" applyAlignment="1">
      <alignment horizontal="center" vertical="center"/>
    </xf>
    <xf numFmtId="0" fontId="43" fillId="0" borderId="6"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56" xfId="0" applyFont="1" applyFill="1" applyBorder="1" applyAlignment="1">
      <alignment horizontal="center" vertical="center"/>
    </xf>
    <xf numFmtId="0" fontId="73" fillId="0" borderId="6"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56" xfId="0" applyFont="1" applyFill="1" applyBorder="1" applyAlignment="1">
      <alignment horizontal="center" vertical="center"/>
    </xf>
    <xf numFmtId="0" fontId="73" fillId="0" borderId="3" xfId="0" applyFont="1" applyFill="1" applyBorder="1" applyAlignment="1">
      <alignment horizontal="center" vertical="center"/>
    </xf>
    <xf numFmtId="0" fontId="73" fillId="0" borderId="5" xfId="0" applyFont="1" applyFill="1" applyBorder="1" applyAlignment="1">
      <alignment horizontal="center" vertical="center"/>
    </xf>
    <xf numFmtId="0" fontId="73" fillId="0" borderId="2" xfId="0" applyFont="1" applyFill="1" applyBorder="1" applyAlignment="1">
      <alignment horizontal="center" vertical="center"/>
    </xf>
    <xf numFmtId="0" fontId="73" fillId="0" borderId="32" xfId="0" applyFont="1" applyFill="1" applyBorder="1" applyAlignment="1">
      <alignment horizontal="center" vertical="center"/>
    </xf>
    <xf numFmtId="0" fontId="73" fillId="0" borderId="47" xfId="0" applyFont="1" applyFill="1" applyBorder="1" applyAlignment="1">
      <alignment horizontal="center" vertical="center"/>
    </xf>
    <xf numFmtId="0" fontId="73" fillId="0" borderId="19" xfId="0" applyFont="1" applyFill="1" applyBorder="1" applyAlignment="1">
      <alignment horizontal="center" vertical="center"/>
    </xf>
    <xf numFmtId="0" fontId="73" fillId="0" borderId="42" xfId="0" applyFont="1" applyFill="1" applyBorder="1" applyAlignment="1">
      <alignment horizontal="center" vertical="center"/>
    </xf>
    <xf numFmtId="0" fontId="73" fillId="0" borderId="23" xfId="0" applyFont="1" applyFill="1" applyBorder="1" applyAlignment="1">
      <alignment horizontal="center" vertical="center"/>
    </xf>
    <xf numFmtId="0" fontId="49" fillId="0" borderId="0" xfId="0" applyFont="1" applyFill="1" applyAlignment="1" applyProtection="1">
      <alignment horizontal="left" vertical="justify" indent="3"/>
      <protection locked="0"/>
    </xf>
    <xf numFmtId="0" fontId="55" fillId="0" borderId="0" xfId="0" applyFont="1" applyFill="1" applyAlignment="1" applyProtection="1">
      <alignment horizontal="left"/>
      <protection locked="0"/>
    </xf>
    <xf numFmtId="0" fontId="49" fillId="0" borderId="0" xfId="0" applyFont="1" applyFill="1" applyAlignment="1" applyProtection="1">
      <alignment horizontal="left"/>
      <protection locked="0"/>
    </xf>
    <xf numFmtId="0" fontId="24" fillId="0" borderId="34" xfId="0" applyFont="1" applyFill="1" applyBorder="1" applyAlignment="1" applyProtection="1">
      <alignment horizontal="center" vertical="center" wrapText="1"/>
      <protection locked="0"/>
    </xf>
    <xf numFmtId="0" fontId="24" fillId="0" borderId="22" xfId="0" applyFont="1" applyFill="1" applyBorder="1" applyAlignment="1" applyProtection="1">
      <alignment horizontal="center" vertical="center" wrapText="1"/>
      <protection locked="0"/>
    </xf>
    <xf numFmtId="0" fontId="38" fillId="0" borderId="42"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32" xfId="0" applyFont="1" applyFill="1" applyBorder="1" applyAlignment="1">
      <alignment horizontal="center" vertical="center" wrapText="1"/>
    </xf>
    <xf numFmtId="0" fontId="38" fillId="0" borderId="47"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22" fillId="0" borderId="34" xfId="0" applyFont="1" applyFill="1" applyBorder="1" applyAlignment="1" applyProtection="1">
      <alignment horizontal="center" vertical="center"/>
      <protection locked="0"/>
    </xf>
    <xf numFmtId="0" fontId="22" fillId="0" borderId="22"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3" fillId="0" borderId="34" xfId="0" applyFont="1" applyFill="1" applyBorder="1" applyAlignment="1" applyProtection="1">
      <alignment horizontal="center" vertical="center"/>
      <protection locked="0"/>
    </xf>
    <xf numFmtId="0" fontId="23" fillId="0" borderId="22" xfId="0" applyFont="1" applyFill="1" applyBorder="1" applyAlignment="1" applyProtection="1">
      <alignment horizontal="center" vertical="center"/>
      <protection locked="0"/>
    </xf>
    <xf numFmtId="4" fontId="23" fillId="0" borderId="1" xfId="0" applyNumberFormat="1" applyFont="1" applyFill="1" applyBorder="1" applyAlignment="1" applyProtection="1">
      <alignment horizontal="left" vertical="center"/>
      <protection locked="0"/>
    </xf>
    <xf numFmtId="0" fontId="38" fillId="0" borderId="6"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56" xfId="0" applyFont="1" applyFill="1" applyBorder="1" applyAlignment="1">
      <alignment horizontal="center" vertical="center"/>
    </xf>
    <xf numFmtId="0" fontId="38" fillId="0" borderId="8" xfId="0" applyFont="1" applyFill="1" applyBorder="1" applyAlignment="1">
      <alignment horizontal="center" vertical="center"/>
    </xf>
    <xf numFmtId="0" fontId="38" fillId="0" borderId="1" xfId="0" applyFont="1" applyFill="1" applyBorder="1" applyAlignment="1">
      <alignment horizontal="center" vertical="center"/>
    </xf>
    <xf numFmtId="0" fontId="38" fillId="0" borderId="57"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3" xfId="0" applyFont="1" applyBorder="1" applyAlignment="1">
      <alignment horizontal="justify" vertical="center" wrapText="1"/>
    </xf>
    <xf numFmtId="0" fontId="38" fillId="0" borderId="59" xfId="0" applyFont="1" applyBorder="1" applyAlignment="1">
      <alignment horizontal="justify" vertical="center" wrapText="1"/>
    </xf>
    <xf numFmtId="0" fontId="38" fillId="0" borderId="6" xfId="0" applyFont="1" applyBorder="1" applyAlignment="1">
      <alignment horizontal="left" vertical="center" wrapText="1"/>
    </xf>
    <xf numFmtId="0" fontId="38" fillId="0" borderId="56" xfId="0" applyFont="1" applyBorder="1" applyAlignment="1">
      <alignment horizontal="left" vertical="center" wrapText="1"/>
    </xf>
    <xf numFmtId="0" fontId="38" fillId="0" borderId="6" xfId="0" applyFont="1" applyBorder="1" applyAlignment="1">
      <alignment horizontal="left" vertical="center"/>
    </xf>
    <xf numFmtId="0" fontId="38" fillId="0" borderId="7" xfId="0" applyFont="1" applyBorder="1" applyAlignment="1">
      <alignment horizontal="left" vertical="center"/>
    </xf>
    <xf numFmtId="0" fontId="24" fillId="0" borderId="3"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0" xfId="0" applyFont="1" applyBorder="1" applyAlignment="1" applyProtection="1">
      <alignment horizontal="right"/>
      <protection locked="0"/>
    </xf>
    <xf numFmtId="0" fontId="22" fillId="0" borderId="0" xfId="0" applyFont="1" applyFill="1" applyBorder="1" applyAlignment="1">
      <alignment horizontal="center" vertical="center"/>
    </xf>
    <xf numFmtId="0" fontId="23" fillId="0" borderId="1" xfId="0" applyFont="1" applyFill="1" applyBorder="1" applyAlignment="1">
      <alignment horizontal="left" vertical="center"/>
    </xf>
    <xf numFmtId="0" fontId="21" fillId="0" borderId="1" xfId="0" applyFont="1" applyBorder="1" applyAlignment="1">
      <alignment horizontal="center" vertical="center"/>
    </xf>
    <xf numFmtId="0" fontId="64" fillId="6" borderId="42" xfId="0" applyFont="1" applyFill="1" applyBorder="1" applyAlignment="1">
      <alignment horizontal="center" vertical="center"/>
    </xf>
    <xf numFmtId="0" fontId="64" fillId="6" borderId="23" xfId="0" applyFont="1" applyFill="1" applyBorder="1" applyAlignment="1">
      <alignment horizontal="center" vertical="center"/>
    </xf>
    <xf numFmtId="0" fontId="64" fillId="6" borderId="32" xfId="0" applyFont="1" applyFill="1" applyBorder="1" applyAlignment="1">
      <alignment horizontal="center" vertical="center" wrapText="1"/>
    </xf>
    <xf numFmtId="0" fontId="64" fillId="6" borderId="47" xfId="0" applyFont="1" applyFill="1" applyBorder="1" applyAlignment="1">
      <alignment horizontal="center" vertical="center" wrapText="1"/>
    </xf>
    <xf numFmtId="0" fontId="64" fillId="6" borderId="19" xfId="0" applyFont="1" applyFill="1" applyBorder="1" applyAlignment="1">
      <alignment horizontal="center" vertical="center" wrapText="1"/>
    </xf>
    <xf numFmtId="0" fontId="64" fillId="6" borderId="42" xfId="0" applyFont="1" applyFill="1" applyBorder="1" applyAlignment="1">
      <alignment horizontal="center" vertical="center" wrapText="1"/>
    </xf>
    <xf numFmtId="0" fontId="64" fillId="6" borderId="23"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43" fillId="0" borderId="0" xfId="0" applyFont="1" applyAlignment="1" applyProtection="1">
      <alignment horizontal="center"/>
      <protection locked="0"/>
    </xf>
    <xf numFmtId="0" fontId="6" fillId="3" borderId="38"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0" fontId="5" fillId="0" borderId="0" xfId="0" applyFont="1" applyAlignment="1" applyProtection="1">
      <alignment horizontal="center"/>
      <protection locked="0"/>
    </xf>
    <xf numFmtId="0" fontId="6" fillId="0" borderId="3"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3" borderId="51" xfId="0" applyFont="1" applyFill="1" applyBorder="1" applyAlignment="1" applyProtection="1">
      <alignment horizontal="center" vertical="center"/>
      <protection locked="0"/>
    </xf>
    <xf numFmtId="0" fontId="6" fillId="3" borderId="52"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5" fillId="0" borderId="0" xfId="0" applyFont="1" applyAlignment="1" applyProtection="1">
      <alignment horizontal="left"/>
      <protection locked="0"/>
    </xf>
    <xf numFmtId="0" fontId="43" fillId="0" borderId="0" xfId="0" applyFont="1" applyFill="1" applyBorder="1" applyAlignment="1" applyProtection="1">
      <alignment horizontal="center" vertical="center" wrapText="1"/>
      <protection locked="0"/>
    </xf>
    <xf numFmtId="0" fontId="22" fillId="5" borderId="0" xfId="0" applyFont="1" applyFill="1" applyBorder="1" applyAlignment="1" applyProtection="1">
      <alignment horizontal="center" vertical="center" wrapText="1"/>
    </xf>
    <xf numFmtId="0" fontId="43" fillId="5" borderId="0" xfId="0" applyFont="1" applyFill="1" applyBorder="1" applyAlignment="1" applyProtection="1">
      <alignment horizontal="center" vertical="center" wrapText="1"/>
    </xf>
    <xf numFmtId="0" fontId="23" fillId="0" borderId="1" xfId="0" applyFont="1" applyFill="1" applyBorder="1" applyAlignment="1" applyProtection="1">
      <alignment horizontal="left" vertical="center"/>
    </xf>
    <xf numFmtId="0" fontId="43" fillId="0" borderId="0" xfId="0" applyFont="1" applyFill="1" applyAlignment="1">
      <alignment horizontal="center" vertical="center" wrapText="1"/>
    </xf>
    <xf numFmtId="0" fontId="5" fillId="0" borderId="0" xfId="0" applyFont="1" applyFill="1" applyAlignment="1">
      <alignment horizont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4" fontId="16" fillId="0" borderId="79" xfId="9" applyNumberFormat="1" applyFont="1" applyBorder="1" applyAlignment="1">
      <alignment horizontal="center" vertical="center" wrapText="1"/>
    </xf>
    <xf numFmtId="4" fontId="16" fillId="0" borderId="120" xfId="9" applyNumberFormat="1" applyFont="1" applyBorder="1" applyAlignment="1">
      <alignment horizontal="center" vertical="center" wrapText="1"/>
    </xf>
    <xf numFmtId="4" fontId="16" fillId="0" borderId="97" xfId="9" applyNumberFormat="1" applyFont="1" applyBorder="1" applyAlignment="1">
      <alignment horizontal="center" vertical="center" wrapText="1"/>
    </xf>
    <xf numFmtId="0" fontId="16" fillId="0" borderId="84" xfId="9" applyFont="1" applyBorder="1" applyAlignment="1">
      <alignment horizontal="center" vertical="center" wrapText="1"/>
    </xf>
    <xf numFmtId="0" fontId="83" fillId="0" borderId="89" xfId="9" applyFont="1" applyBorder="1" applyAlignment="1">
      <alignment horizontal="center" vertical="center" wrapText="1"/>
    </xf>
    <xf numFmtId="0" fontId="16" fillId="0" borderId="0" xfId="9" applyFont="1" applyBorder="1" applyAlignment="1">
      <alignment horizontal="center" vertical="center"/>
    </xf>
    <xf numFmtId="0" fontId="83" fillId="0" borderId="0" xfId="9" applyFont="1" applyAlignment="1">
      <alignment vertical="center"/>
    </xf>
    <xf numFmtId="0" fontId="83" fillId="0" borderId="0" xfId="9" applyFont="1" applyAlignment="1">
      <alignment horizontal="center" vertical="center"/>
    </xf>
    <xf numFmtId="0" fontId="16" fillId="0" borderId="0" xfId="9" applyFont="1" applyAlignment="1">
      <alignment horizontal="right" vertical="center"/>
    </xf>
    <xf numFmtId="0" fontId="16" fillId="0" borderId="0" xfId="9" applyFont="1" applyBorder="1" applyAlignment="1">
      <alignment horizontal="right" vertical="center" wrapText="1"/>
    </xf>
    <xf numFmtId="0" fontId="83" fillId="0" borderId="0" xfId="9" applyFont="1" applyAlignment="1">
      <alignment horizontal="right" vertical="center" wrapText="1"/>
    </xf>
    <xf numFmtId="0" fontId="16" fillId="0" borderId="66" xfId="9" applyFont="1" applyBorder="1" applyAlignment="1">
      <alignment vertical="center"/>
    </xf>
    <xf numFmtId="0" fontId="83" fillId="0" borderId="66" xfId="9" applyFont="1" applyBorder="1" applyAlignment="1">
      <alignment vertical="center"/>
    </xf>
    <xf numFmtId="0" fontId="16" fillId="0" borderId="88" xfId="9" applyFont="1" applyBorder="1" applyAlignment="1">
      <alignment horizontal="center" vertical="center"/>
    </xf>
    <xf numFmtId="3" fontId="85" fillId="0" borderId="0" xfId="9" applyNumberFormat="1" applyFont="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83" fillId="0" borderId="117" xfId="9" applyFont="1" applyBorder="1" applyAlignment="1">
      <alignment horizontal="left" vertical="center"/>
    </xf>
    <xf numFmtId="0" fontId="16" fillId="0" borderId="74" xfId="9" applyFont="1" applyBorder="1" applyAlignment="1">
      <alignment horizontal="center" vertical="center" wrapText="1"/>
    </xf>
    <xf numFmtId="0" fontId="16" fillId="0" borderId="90" xfId="9" applyFont="1" applyBorder="1" applyAlignment="1">
      <alignment horizontal="center" vertical="center" wrapText="1"/>
    </xf>
    <xf numFmtId="0" fontId="16" fillId="0" borderId="73" xfId="9" applyFont="1" applyBorder="1" applyAlignment="1">
      <alignment horizontal="center" vertical="center" wrapText="1"/>
    </xf>
    <xf numFmtId="0" fontId="16" fillId="0" borderId="91" xfId="9" applyFont="1" applyBorder="1" applyAlignment="1">
      <alignment horizontal="center" vertical="center" wrapText="1"/>
    </xf>
    <xf numFmtId="0" fontId="16" fillId="0" borderId="75" xfId="9" applyFont="1" applyBorder="1" applyAlignment="1">
      <alignment horizontal="center" vertical="center" wrapText="1"/>
    </xf>
    <xf numFmtId="0" fontId="16" fillId="0" borderId="85" xfId="9" applyFont="1" applyBorder="1" applyAlignment="1">
      <alignment horizontal="center" vertical="center" wrapText="1"/>
    </xf>
    <xf numFmtId="0" fontId="16" fillId="0" borderId="86" xfId="9" applyFont="1" applyBorder="1" applyAlignment="1">
      <alignment horizontal="center" vertical="center" wrapText="1"/>
    </xf>
    <xf numFmtId="0" fontId="16" fillId="0" borderId="71" xfId="9" applyFont="1" applyBorder="1" applyAlignment="1">
      <alignment horizontal="center" vertical="center" wrapText="1"/>
    </xf>
    <xf numFmtId="0" fontId="16" fillId="0" borderId="87" xfId="9" applyFont="1" applyBorder="1" applyAlignment="1">
      <alignment horizontal="center" vertical="center" wrapText="1"/>
    </xf>
    <xf numFmtId="0" fontId="16" fillId="0" borderId="69" xfId="9" applyFont="1" applyBorder="1" applyAlignment="1">
      <alignment horizontal="center" vertical="center" wrapText="1"/>
    </xf>
    <xf numFmtId="0" fontId="16" fillId="0" borderId="70" xfId="9" applyFont="1" applyBorder="1" applyAlignment="1">
      <alignment horizontal="center" vertical="center" wrapText="1"/>
    </xf>
    <xf numFmtId="0" fontId="83" fillId="0" borderId="71" xfId="9" applyFont="1" applyBorder="1" applyAlignment="1">
      <alignment horizontal="center" vertical="center" wrapText="1"/>
    </xf>
    <xf numFmtId="0" fontId="83" fillId="0" borderId="72" xfId="9" applyFont="1" applyBorder="1" applyAlignment="1">
      <alignment horizontal="center" vertical="center" wrapText="1"/>
    </xf>
    <xf numFmtId="0" fontId="83" fillId="0" borderId="81" xfId="9" applyFont="1" applyBorder="1" applyAlignment="1">
      <alignment horizontal="center" vertical="center" wrapText="1"/>
    </xf>
    <xf numFmtId="0" fontId="83" fillId="0" borderId="91" xfId="9" applyFont="1" applyBorder="1" applyAlignment="1">
      <alignment horizontal="center" vertical="center" wrapText="1"/>
    </xf>
    <xf numFmtId="0" fontId="16" fillId="0" borderId="74" xfId="9" applyFont="1" applyBorder="1" applyAlignment="1">
      <alignment horizontal="center" textRotation="255" wrapText="1"/>
    </xf>
    <xf numFmtId="0" fontId="83" fillId="0" borderId="119" xfId="9" applyFont="1" applyBorder="1" applyAlignment="1">
      <alignment horizontal="center" textRotation="255" wrapText="1"/>
    </xf>
    <xf numFmtId="0" fontId="83" fillId="0" borderId="90" xfId="9" applyFont="1" applyBorder="1" applyAlignment="1">
      <alignment horizontal="center" textRotation="255" wrapText="1"/>
    </xf>
    <xf numFmtId="0" fontId="16" fillId="0" borderId="76" xfId="9" applyFont="1" applyBorder="1" applyAlignment="1">
      <alignment horizontal="center" vertical="center"/>
    </xf>
    <xf numFmtId="0" fontId="16" fillId="0" borderId="77" xfId="9" applyFont="1" applyBorder="1" applyAlignment="1">
      <alignment horizontal="center" vertical="center"/>
    </xf>
    <xf numFmtId="0" fontId="83" fillId="0" borderId="0" xfId="9" applyFont="1" applyBorder="1" applyAlignment="1">
      <alignment vertical="center"/>
    </xf>
    <xf numFmtId="0" fontId="83" fillId="0" borderId="0" xfId="9" applyFont="1" applyBorder="1" applyAlignment="1">
      <alignment horizontal="center" vertical="center"/>
    </xf>
    <xf numFmtId="0" fontId="16" fillId="0" borderId="0" xfId="9" applyFont="1" applyBorder="1" applyAlignment="1">
      <alignment horizontal="right" vertical="center"/>
    </xf>
    <xf numFmtId="0" fontId="16" fillId="0" borderId="0" xfId="9" applyFont="1" applyBorder="1" applyAlignment="1">
      <alignment horizontal="center" vertical="center" wrapText="1"/>
    </xf>
    <xf numFmtId="0" fontId="83" fillId="0" borderId="0" xfId="9" applyFont="1" applyBorder="1" applyAlignment="1">
      <alignment horizontal="center" vertical="center" wrapText="1"/>
    </xf>
    <xf numFmtId="0" fontId="16" fillId="0" borderId="0" xfId="9" applyFont="1" applyBorder="1" applyAlignment="1">
      <alignment horizontal="center" textRotation="255" wrapText="1"/>
    </xf>
    <xf numFmtId="0" fontId="83" fillId="0" borderId="0" xfId="9" applyFont="1" applyBorder="1" applyAlignment="1">
      <alignment horizontal="center" textRotation="255" wrapText="1"/>
    </xf>
    <xf numFmtId="0" fontId="83" fillId="0" borderId="0" xfId="9" applyFont="1" applyBorder="1" applyAlignment="1">
      <alignment horizontal="right" vertical="center" wrapText="1"/>
    </xf>
    <xf numFmtId="0" fontId="16" fillId="0" borderId="0" xfId="9" applyFont="1" applyBorder="1" applyAlignment="1">
      <alignment vertical="center"/>
    </xf>
    <xf numFmtId="4" fontId="16" fillId="0" borderId="0" xfId="9" applyNumberFormat="1" applyFont="1" applyBorder="1" applyAlignment="1">
      <alignment horizontal="center" vertical="center" wrapText="1"/>
    </xf>
    <xf numFmtId="3" fontId="85" fillId="0" borderId="0" xfId="9" applyNumberFormat="1"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83" fillId="0" borderId="0" xfId="9" applyFont="1" applyBorder="1" applyAlignment="1">
      <alignment horizontal="left" vertical="center"/>
    </xf>
    <xf numFmtId="0" fontId="13" fillId="0" borderId="0" xfId="0" applyFont="1" applyAlignment="1" applyProtection="1">
      <alignment horizontal="justify" vertical="distributed" wrapText="1"/>
      <protection locked="0"/>
    </xf>
    <xf numFmtId="0" fontId="6" fillId="3" borderId="3"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Fill="1" applyBorder="1" applyAlignment="1" applyProtection="1">
      <alignment horizontal="center" vertical="top"/>
    </xf>
    <xf numFmtId="0" fontId="8" fillId="0" borderId="0" xfId="0" applyFont="1" applyFill="1" applyBorder="1" applyAlignment="1" applyProtection="1">
      <alignment horizontal="center" vertical="top"/>
    </xf>
    <xf numFmtId="0" fontId="67" fillId="0" borderId="6" xfId="0" applyFont="1" applyBorder="1" applyAlignment="1">
      <alignment vertical="center"/>
    </xf>
    <xf numFmtId="0" fontId="64" fillId="0" borderId="6" xfId="0" applyFont="1" applyBorder="1" applyAlignment="1">
      <alignment vertical="center"/>
    </xf>
    <xf numFmtId="0" fontId="64" fillId="6" borderId="3" xfId="0" applyFont="1" applyFill="1" applyBorder="1" applyAlignment="1">
      <alignment vertical="center"/>
    </xf>
    <xf numFmtId="0" fontId="64" fillId="6" borderId="5" xfId="0" applyFont="1" applyFill="1" applyBorder="1" applyAlignment="1">
      <alignment vertical="center"/>
    </xf>
    <xf numFmtId="0" fontId="64" fillId="6" borderId="8" xfId="0" applyFont="1" applyFill="1" applyBorder="1" applyAlignment="1">
      <alignment vertical="center"/>
    </xf>
    <xf numFmtId="0" fontId="64" fillId="6" borderId="2" xfId="0" applyFont="1" applyFill="1" applyBorder="1" applyAlignment="1">
      <alignment vertical="center"/>
    </xf>
    <xf numFmtId="0" fontId="64" fillId="6" borderId="42" xfId="0" applyFont="1" applyFill="1" applyBorder="1" applyAlignment="1">
      <alignment horizontal="center" vertical="justify"/>
    </xf>
    <xf numFmtId="0" fontId="64" fillId="6" borderId="23" xfId="0" applyFont="1" applyFill="1" applyBorder="1" applyAlignment="1">
      <alignment horizontal="center" vertical="justify"/>
    </xf>
    <xf numFmtId="0" fontId="64" fillId="0" borderId="6" xfId="0" applyFont="1" applyBorder="1" applyAlignment="1">
      <alignment vertical="center" wrapText="1"/>
    </xf>
    <xf numFmtId="0" fontId="70" fillId="5" borderId="0" xfId="0" applyFont="1" applyFill="1" applyBorder="1" applyAlignment="1">
      <alignment horizontal="center" vertical="center" wrapText="1"/>
    </xf>
    <xf numFmtId="0" fontId="67" fillId="0" borderId="6" xfId="0" applyFont="1" applyBorder="1" applyAlignment="1">
      <alignment vertical="center" wrapText="1"/>
    </xf>
    <xf numFmtId="0" fontId="67" fillId="0" borderId="47" xfId="0" applyFont="1" applyBorder="1" applyAlignment="1">
      <alignment vertical="center"/>
    </xf>
    <xf numFmtId="0" fontId="64" fillId="6" borderId="32" xfId="0" applyFont="1" applyFill="1" applyBorder="1" applyAlignment="1">
      <alignment vertical="center"/>
    </xf>
    <xf numFmtId="0" fontId="64" fillId="6" borderId="19" xfId="0" applyFont="1" applyFill="1" applyBorder="1" applyAlignment="1">
      <alignment vertical="center"/>
    </xf>
    <xf numFmtId="0" fontId="64" fillId="0" borderId="8" xfId="0" applyFont="1" applyBorder="1" applyAlignment="1">
      <alignment vertical="center"/>
    </xf>
    <xf numFmtId="0" fontId="64" fillId="0" borderId="7" xfId="0" applyFont="1" applyBorder="1" applyAlignment="1">
      <alignment vertical="center"/>
    </xf>
    <xf numFmtId="0" fontId="64" fillId="0" borderId="2" xfId="0" applyFont="1" applyBorder="1" applyAlignment="1">
      <alignment vertical="center"/>
    </xf>
    <xf numFmtId="41" fontId="64" fillId="0" borderId="35" xfId="0" applyNumberFormat="1" applyFont="1" applyBorder="1" applyAlignment="1">
      <alignment horizontal="right" vertical="center"/>
    </xf>
    <xf numFmtId="41" fontId="64" fillId="0" borderId="23" xfId="0" applyNumberFormat="1" applyFont="1" applyBorder="1" applyAlignment="1">
      <alignment horizontal="right" vertical="center"/>
    </xf>
    <xf numFmtId="0" fontId="67" fillId="0" borderId="3" xfId="0" applyFont="1" applyBorder="1" applyAlignment="1">
      <alignment vertical="center"/>
    </xf>
    <xf numFmtId="0" fontId="67" fillId="0" borderId="5" xfId="0" applyFont="1" applyBorder="1" applyAlignment="1">
      <alignment vertical="center"/>
    </xf>
    <xf numFmtId="0" fontId="67" fillId="0" borderId="7" xfId="0" applyFont="1" applyBorder="1" applyAlignment="1">
      <alignment horizontal="left" vertical="center" indent="1"/>
    </xf>
    <xf numFmtId="41" fontId="67" fillId="0" borderId="35" xfId="0" applyNumberFormat="1" applyFont="1" applyBorder="1" applyAlignment="1">
      <alignment horizontal="right" vertical="center"/>
    </xf>
    <xf numFmtId="0" fontId="6" fillId="3" borderId="38" xfId="0" applyFont="1" applyFill="1" applyBorder="1" applyAlignment="1">
      <alignment horizontal="center" vertical="center"/>
    </xf>
    <xf numFmtId="0" fontId="6" fillId="0" borderId="41"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39" xfId="0" applyFont="1" applyFill="1" applyBorder="1" applyAlignment="1">
      <alignment horizontal="center" vertical="center"/>
    </xf>
    <xf numFmtId="0" fontId="43" fillId="0" borderId="0" xfId="0" applyFont="1" applyAlignment="1">
      <alignment horizontal="center"/>
    </xf>
    <xf numFmtId="0" fontId="5" fillId="0" borderId="0" xfId="0" applyFont="1" applyAlignment="1">
      <alignment horizont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 xfId="0" applyFont="1" applyBorder="1" applyAlignment="1">
      <alignment horizontal="center" vertical="center"/>
    </xf>
    <xf numFmtId="0" fontId="8" fillId="0" borderId="25"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xf>
    <xf numFmtId="0" fontId="23" fillId="0" borderId="123" xfId="0" applyFont="1" applyFill="1" applyBorder="1" applyAlignment="1">
      <alignment horizontal="center" vertical="center"/>
    </xf>
    <xf numFmtId="0" fontId="23" fillId="0" borderId="124" xfId="0" applyFont="1" applyFill="1" applyBorder="1" applyAlignment="1">
      <alignment horizontal="center" vertical="center"/>
    </xf>
    <xf numFmtId="0" fontId="23" fillId="0" borderId="125" xfId="0" applyFont="1" applyFill="1" applyBorder="1" applyAlignment="1">
      <alignment horizontal="center" vertical="center"/>
    </xf>
    <xf numFmtId="0" fontId="81" fillId="0" borderId="63" xfId="0" applyFont="1" applyFill="1" applyBorder="1" applyAlignment="1">
      <alignment horizontal="center" vertical="center"/>
    </xf>
    <xf numFmtId="0" fontId="81" fillId="0" borderId="62" xfId="0" applyFont="1" applyFill="1" applyBorder="1" applyAlignment="1">
      <alignment horizontal="center" vertical="center"/>
    </xf>
    <xf numFmtId="0" fontId="81" fillId="0" borderId="64" xfId="0" applyFont="1" applyFill="1" applyBorder="1" applyAlignment="1">
      <alignment horizontal="center" vertical="center"/>
    </xf>
    <xf numFmtId="0" fontId="38" fillId="0" borderId="126" xfId="5" applyNumberFormat="1" applyFont="1" applyFill="1" applyBorder="1" applyAlignment="1">
      <alignment horizontal="justify" vertical="center" wrapText="1"/>
    </xf>
    <xf numFmtId="0" fontId="38" fillId="0" borderId="111" xfId="5" applyNumberFormat="1" applyFont="1" applyFill="1" applyBorder="1" applyAlignment="1">
      <alignment horizontal="justify" vertical="center" wrapText="1"/>
    </xf>
    <xf numFmtId="0" fontId="38" fillId="0" borderId="46" xfId="5" applyNumberFormat="1" applyFont="1" applyFill="1" applyBorder="1" applyAlignment="1">
      <alignment horizontal="justify" vertical="center" wrapText="1"/>
    </xf>
    <xf numFmtId="0" fontId="0" fillId="0" borderId="111" xfId="0" applyFill="1" applyBorder="1" applyAlignment="1">
      <alignment horizontal="justify"/>
    </xf>
    <xf numFmtId="0" fontId="23" fillId="0" borderId="0" xfId="0" applyFont="1" applyFill="1" applyAlignment="1">
      <alignment horizontal="center" vertical="center"/>
    </xf>
    <xf numFmtId="0" fontId="38" fillId="0" borderId="37" xfId="0" applyFont="1" applyFill="1" applyBorder="1" applyAlignment="1">
      <alignment horizontal="justify" vertical="center" wrapText="1"/>
    </xf>
  </cellXfs>
  <cellStyles count="16">
    <cellStyle name="20% - Accent6" xfId="1"/>
    <cellStyle name="Euro" xfId="2"/>
    <cellStyle name="Euro 2" xfId="3"/>
    <cellStyle name="Euro 3" xfId="4"/>
    <cellStyle name="Millares" xfId="5" builtinId="3"/>
    <cellStyle name="Millares 2" xfId="6"/>
    <cellStyle name="Millares 3" xfId="7"/>
    <cellStyle name="Moneda" xfId="8" builtinId="4"/>
    <cellStyle name="Normal" xfId="0" builtinId="0"/>
    <cellStyle name="Normal 2" xfId="9"/>
    <cellStyle name="Normal 3" xfId="10"/>
    <cellStyle name="Normal 3 2" xfId="11"/>
    <cellStyle name="Normal 4" xfId="12"/>
    <cellStyle name="Normal 4 8" xfId="13"/>
    <cellStyle name="Porcentual" xfId="14" builtinId="5"/>
    <cellStyle name="Porcentual 2"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3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6</xdr:col>
      <xdr:colOff>66676</xdr:colOff>
      <xdr:row>0</xdr:row>
      <xdr:rowOff>-27993</xdr:rowOff>
    </xdr:from>
    <xdr:ext cx="858825" cy="254557"/>
    <xdr:sp macro="" textlink="">
      <xdr:nvSpPr>
        <xdr:cNvPr id="2" name="3 CuadroTexto">
          <a:extLst>
            <a:ext uri="{FF2B5EF4-FFF2-40B4-BE49-F238E27FC236}">
              <a16:creationId xmlns:a16="http://schemas.microsoft.com/office/drawing/2014/main" xmlns="" id="{00000000-0008-0000-0100-000002000000}"/>
            </a:ext>
          </a:extLst>
        </xdr:cNvPr>
        <xdr:cNvSpPr txBox="1"/>
      </xdr:nvSpPr>
      <xdr:spPr>
        <a:xfrm>
          <a:off x="9877426" y="-27993"/>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ETCA-I-01</a:t>
          </a:r>
        </a:p>
      </xdr:txBody>
    </xdr:sp>
    <xdr:clientData/>
  </xdr:oneCellAnchor>
  <xdr:oneCellAnchor>
    <xdr:from>
      <xdr:col>0</xdr:col>
      <xdr:colOff>666750</xdr:colOff>
      <xdr:row>56</xdr:row>
      <xdr:rowOff>0</xdr:rowOff>
    </xdr:from>
    <xdr:ext cx="3200400" cy="662517"/>
    <xdr:sp macro="" textlink="">
      <xdr:nvSpPr>
        <xdr:cNvPr id="4" name="CuadroTexto 5">
          <a:extLst>
            <a:ext uri="{FF2B5EF4-FFF2-40B4-BE49-F238E27FC236}">
              <a16:creationId xmlns:a16="http://schemas.microsoft.com/office/drawing/2014/main" xmlns="" id="{00000000-0008-0000-0100-000004000000}"/>
            </a:ext>
          </a:extLst>
        </xdr:cNvPr>
        <xdr:cNvSpPr txBox="1"/>
      </xdr:nvSpPr>
      <xdr:spPr>
        <a:xfrm>
          <a:off x="666750" y="126968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1571625</xdr:colOff>
      <xdr:row>56</xdr:row>
      <xdr:rowOff>0</xdr:rowOff>
    </xdr:from>
    <xdr:ext cx="3305175" cy="662517"/>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7086600" y="133254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3</xdr:col>
      <xdr:colOff>2486025</xdr:colOff>
      <xdr:row>3</xdr:row>
      <xdr:rowOff>123825</xdr:rowOff>
    </xdr:from>
    <xdr:ext cx="2790824" cy="254557"/>
    <xdr:sp macro="" textlink="">
      <xdr:nvSpPr>
        <xdr:cNvPr id="7" name="6 CuadroTexto">
          <a:extLst>
            <a:ext uri="{FF2B5EF4-FFF2-40B4-BE49-F238E27FC236}">
              <a16:creationId xmlns:a16="http://schemas.microsoft.com/office/drawing/2014/main" xmlns="" id="{00000000-0008-0000-0100-000007000000}"/>
            </a:ext>
          </a:extLst>
        </xdr:cNvPr>
        <xdr:cNvSpPr txBox="1"/>
      </xdr:nvSpPr>
      <xdr:spPr>
        <a:xfrm>
          <a:off x="8010525" y="7524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TRIMESTRE:_</a:t>
          </a:r>
          <a:r>
            <a:rPr lang="es-MX" sz="1100" b="1" u="sng">
              <a:latin typeface="Arial" pitchFamily="34" charset="0"/>
              <a:cs typeface="Arial" pitchFamily="34" charset="0"/>
            </a:rPr>
            <a:t>CUARTO</a:t>
          </a:r>
          <a:endParaRPr lang="es-MX" sz="1100" b="1">
            <a:latin typeface="Arial" pitchFamily="34" charset="0"/>
            <a:cs typeface="Arial"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9</xdr:col>
      <xdr:colOff>161925</xdr:colOff>
      <xdr:row>0</xdr:row>
      <xdr:rowOff>28575</xdr:rowOff>
    </xdr:from>
    <xdr:ext cx="1325551" cy="254557"/>
    <xdr:sp macro="" textlink="">
      <xdr:nvSpPr>
        <xdr:cNvPr id="2" name="3 CuadroTexto">
          <a:extLst>
            <a:ext uri="{FF2B5EF4-FFF2-40B4-BE49-F238E27FC236}">
              <a16:creationId xmlns:a16="http://schemas.microsoft.com/office/drawing/2014/main" xmlns="" id="{00000000-0008-0000-0A00-000002000000}"/>
            </a:ext>
          </a:extLst>
        </xdr:cNvPr>
        <xdr:cNvSpPr txBox="1"/>
      </xdr:nvSpPr>
      <xdr:spPr>
        <a:xfrm>
          <a:off x="7829550"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ETCA-I-10</a:t>
          </a:r>
        </a:p>
      </xdr:txBody>
    </xdr:sp>
    <xdr:clientData/>
  </xdr:oneCellAnchor>
  <xdr:oneCellAnchor>
    <xdr:from>
      <xdr:col>0</xdr:col>
      <xdr:colOff>0</xdr:colOff>
      <xdr:row>25</xdr:row>
      <xdr:rowOff>0</xdr:rowOff>
    </xdr:from>
    <xdr:ext cx="3200400" cy="662517"/>
    <xdr:sp macro="" textlink="">
      <xdr:nvSpPr>
        <xdr:cNvPr id="5" name="CuadroTexto 5">
          <a:extLst>
            <a:ext uri="{FF2B5EF4-FFF2-40B4-BE49-F238E27FC236}">
              <a16:creationId xmlns:a16="http://schemas.microsoft.com/office/drawing/2014/main" xmlns="" id="{00000000-0008-0000-0A00-000005000000}"/>
            </a:ext>
          </a:extLst>
        </xdr:cNvPr>
        <xdr:cNvSpPr txBox="1"/>
      </xdr:nvSpPr>
      <xdr:spPr>
        <a:xfrm>
          <a:off x="0" y="66675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5</xdr:col>
      <xdr:colOff>0</xdr:colOff>
      <xdr:row>25</xdr:row>
      <xdr:rowOff>0</xdr:rowOff>
    </xdr:from>
    <xdr:ext cx="3305175" cy="662517"/>
    <xdr:sp macro="" textlink="">
      <xdr:nvSpPr>
        <xdr:cNvPr id="6" name="CuadroTexto 5">
          <a:extLst>
            <a:ext uri="{FF2B5EF4-FFF2-40B4-BE49-F238E27FC236}">
              <a16:creationId xmlns:a16="http://schemas.microsoft.com/office/drawing/2014/main" xmlns="" id="{00000000-0008-0000-0A00-000006000000}"/>
            </a:ext>
          </a:extLst>
        </xdr:cNvPr>
        <xdr:cNvSpPr txBox="1"/>
      </xdr:nvSpPr>
      <xdr:spPr>
        <a:xfrm>
          <a:off x="4619625" y="66675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7</xdr:col>
      <xdr:colOff>190500</xdr:colOff>
      <xdr:row>3</xdr:row>
      <xdr:rowOff>85725</xdr:rowOff>
    </xdr:from>
    <xdr:ext cx="2790824" cy="254557"/>
    <xdr:sp macro="" textlink="">
      <xdr:nvSpPr>
        <xdr:cNvPr id="8" name="7 CuadroTexto">
          <a:extLst>
            <a:ext uri="{FF2B5EF4-FFF2-40B4-BE49-F238E27FC236}">
              <a16:creationId xmlns:a16="http://schemas.microsoft.com/office/drawing/2014/main" xmlns="" id="{00000000-0008-0000-0A00-000008000000}"/>
            </a:ext>
          </a:extLst>
        </xdr:cNvPr>
        <xdr:cNvSpPr txBox="1"/>
      </xdr:nvSpPr>
      <xdr:spPr>
        <a:xfrm>
          <a:off x="63341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:_CUARTO_</a:t>
          </a:r>
        </a:p>
      </xdr:txBody>
    </xdr:sp>
    <xdr:clientData/>
  </xdr:oneCellAnchor>
  <xdr:twoCellAnchor>
    <xdr:from>
      <xdr:col>3</xdr:col>
      <xdr:colOff>352425</xdr:colOff>
      <xdr:row>10</xdr:row>
      <xdr:rowOff>85725</xdr:rowOff>
    </xdr:from>
    <xdr:to>
      <xdr:col>6</xdr:col>
      <xdr:colOff>180975</xdr:colOff>
      <xdr:row>13</xdr:row>
      <xdr:rowOff>9525</xdr:rowOff>
    </xdr:to>
    <xdr:sp macro="" textlink="">
      <xdr:nvSpPr>
        <xdr:cNvPr id="7" name="6 CuadroTexto">
          <a:extLst>
            <a:ext uri="{FF2B5EF4-FFF2-40B4-BE49-F238E27FC236}">
              <a16:creationId xmlns:a16="http://schemas.microsoft.com/office/drawing/2014/main" xmlns="" id="{00000000-0008-0000-0A00-000007000000}"/>
            </a:ext>
          </a:extLst>
        </xdr:cNvPr>
        <xdr:cNvSpPr txBox="1"/>
      </xdr:nvSpPr>
      <xdr:spPr>
        <a:xfrm>
          <a:off x="3448050" y="3457575"/>
          <a:ext cx="211455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3200" b="1"/>
            <a:t>NO</a:t>
          </a:r>
          <a:r>
            <a:rPr lang="es-MX" sz="3200" b="1" baseline="0"/>
            <a:t>  APLICA</a:t>
          </a:r>
          <a:endParaRPr lang="es-MX" sz="32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23</xdr:colOff>
      <xdr:row>14</xdr:row>
      <xdr:rowOff>97367</xdr:rowOff>
    </xdr:from>
    <xdr:to>
      <xdr:col>8</xdr:col>
      <xdr:colOff>183404</xdr:colOff>
      <xdr:row>30</xdr:row>
      <xdr:rowOff>44450</xdr:rowOff>
    </xdr:to>
    <xdr:sp macro="" textlink="">
      <xdr:nvSpPr>
        <xdr:cNvPr id="10" name="9 CuadroTexto">
          <a:extLst>
            <a:ext uri="{FF2B5EF4-FFF2-40B4-BE49-F238E27FC236}">
              <a16:creationId xmlns:a16="http://schemas.microsoft.com/office/drawing/2014/main" xmlns="" id="{00000000-0008-0000-0B00-00000A000000}"/>
            </a:ext>
          </a:extLst>
        </xdr:cNvPr>
        <xdr:cNvSpPr txBox="1"/>
      </xdr:nvSpPr>
      <xdr:spPr>
        <a:xfrm>
          <a:off x="1259440" y="3050117"/>
          <a:ext cx="5506797" cy="3037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MX" sz="1000" b="1">
              <a:solidFill>
                <a:schemeClr val="dk1"/>
              </a:solidFill>
              <a:latin typeface="+mn-lt"/>
              <a:ea typeface="+mn-ea"/>
              <a:cs typeface="+mn-cs"/>
            </a:rPr>
            <a:t>PRIMA DE ANTIGÜEDAD</a:t>
          </a:r>
          <a:endParaRPr lang="es-MX" sz="1000">
            <a:solidFill>
              <a:schemeClr val="dk1"/>
            </a:solidFill>
            <a:latin typeface="+mn-lt"/>
            <a:ea typeface="+mn-ea"/>
            <a:cs typeface="+mn-cs"/>
          </a:endParaRPr>
        </a:p>
        <a:p>
          <a:pPr>
            <a:lnSpc>
              <a:spcPts val="900"/>
            </a:lnSpc>
          </a:pPr>
          <a:r>
            <a:rPr lang="es-MX" sz="1000">
              <a:solidFill>
                <a:schemeClr val="dk1"/>
              </a:solidFill>
              <a:latin typeface="+mn-lt"/>
              <a:ea typeface="+mn-ea"/>
              <a:cs typeface="+mn-cs"/>
            </a:rPr>
            <a:t>De acuerdo con la Ley Federal del Trabajo, la empresa tiene una responsabilidad contingente por indemnizaciones a sus trabajadores que sean despedidos en ciertas condiciones. Los gastos por estos conceptos se cargan a los resultados del ejercicio en que se conocen los retiros de los trabajadores. Los trabajadores de planta tienen derecho a una prima de antigüedad consistente en doce días de salario por cada año de servicio. La prima de antigüedad se pagará a los trabajadores que se separen voluntariamente de su empleo siempre que hayan cumplido quince años de servicio por lo menos. Así mismo se pagará a los que se separen por causa justificada y a los que sean separados de su empleo, independientemente de la justificación o injustificación del despido. </a:t>
          </a:r>
        </a:p>
        <a:p>
          <a:pPr>
            <a:lnSpc>
              <a:spcPts val="900"/>
            </a:lnSpc>
          </a:pPr>
          <a:r>
            <a:rPr lang="es-MX" sz="1000">
              <a:solidFill>
                <a:schemeClr val="dk1"/>
              </a:solidFill>
              <a:latin typeface="+mn-lt"/>
              <a:ea typeface="+mn-ea"/>
              <a:cs typeface="+mn-cs"/>
            </a:rPr>
            <a:t> </a:t>
          </a:r>
        </a:p>
        <a:p>
          <a:pPr>
            <a:lnSpc>
              <a:spcPts val="900"/>
            </a:lnSpc>
          </a:pPr>
          <a:r>
            <a:rPr lang="es-MX" sz="1000">
              <a:solidFill>
                <a:schemeClr val="dk1"/>
              </a:solidFill>
              <a:latin typeface="+mn-lt"/>
              <a:ea typeface="+mn-ea"/>
              <a:cs typeface="+mn-cs"/>
            </a:rPr>
            <a:t>De acuerdo con los artículos 67 y 68 del Contrato Ley de la Industria de la Radio y Televisión, para el año 2009 los trabajadores de planta tienen derecho a una prima de antigüedad con base en el salario máximo igual al doble del salario mínimo de área geográfica de aplicación a que corresponda el lugar de prestación de trabajo, bajo ciertas condiciones y atendiendo a las reglas siguientes:</a:t>
          </a:r>
        </a:p>
        <a:p>
          <a:r>
            <a:rPr lang="es-MX" sz="1000">
              <a:solidFill>
                <a:schemeClr val="dk1"/>
              </a:solidFill>
              <a:latin typeface="+mn-lt"/>
              <a:ea typeface="+mn-ea"/>
              <a:cs typeface="+mn-cs"/>
            </a:rPr>
            <a:t>-12 días de salario por cada año de servicio, con antigüedad de 1 a 6 años.</a:t>
          </a:r>
        </a:p>
        <a:p>
          <a:r>
            <a:rPr lang="es-MX" sz="1000">
              <a:solidFill>
                <a:schemeClr val="dk1"/>
              </a:solidFill>
              <a:latin typeface="+mn-lt"/>
              <a:ea typeface="+mn-ea"/>
              <a:cs typeface="+mn-cs"/>
            </a:rPr>
            <a:t>-14 días de salario por cada año de servicio, con antigüedad de 7 a 8 años.</a:t>
          </a:r>
        </a:p>
        <a:p>
          <a:r>
            <a:rPr lang="es-MX" sz="1000">
              <a:solidFill>
                <a:schemeClr val="dk1"/>
              </a:solidFill>
              <a:latin typeface="+mn-lt"/>
              <a:ea typeface="+mn-ea"/>
              <a:cs typeface="+mn-cs"/>
            </a:rPr>
            <a:t>-17 días de salario por cada año de servicio, con antigüedad de 9 o  más años</a:t>
          </a:r>
        </a:p>
        <a:p>
          <a:r>
            <a:rPr lang="es-MX" sz="1000">
              <a:solidFill>
                <a:schemeClr val="dk1"/>
              </a:solidFill>
              <a:latin typeface="+mn-lt"/>
              <a:ea typeface="+mn-ea"/>
              <a:cs typeface="+mn-cs"/>
            </a:rPr>
            <a:t> </a:t>
          </a:r>
        </a:p>
        <a:p>
          <a:r>
            <a:rPr lang="es-MX" sz="1000">
              <a:solidFill>
                <a:schemeClr val="dk1"/>
              </a:solidFill>
              <a:latin typeface="+mn-lt"/>
              <a:ea typeface="+mn-ea"/>
              <a:cs typeface="+mn-cs"/>
            </a:rPr>
            <a:t>La Televisora registro al cierre del ejercicio la valuación actuarial de la prima de antigüedad, la cual fue preparada y certificada por el actuario ACT. Mauricio Eduardo Bonilla Lupp, con los requerimientos señalados en la nueva norma de información financiera NIF-D3 “ Beneficios a los Empleados”, emitida por el Consejo Mexicano para Investigación y Desarrollo de la Normas de Información Financiera (CINIF).</a:t>
          </a:r>
        </a:p>
        <a:p>
          <a:pPr>
            <a:lnSpc>
              <a:spcPts val="1200"/>
            </a:lnSpc>
          </a:pPr>
          <a:endParaRPr lang="es-MX" sz="900"/>
        </a:p>
      </xdr:txBody>
    </xdr:sp>
    <xdr:clientData/>
  </xdr:twoCellAnchor>
  <xdr:oneCellAnchor>
    <xdr:from>
      <xdr:col>1</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B00-000002000000}"/>
            </a:ext>
          </a:extLst>
        </xdr:cNvPr>
        <xdr:cNvSpPr txBox="1"/>
      </xdr:nvSpPr>
      <xdr:spPr>
        <a:xfrm>
          <a:off x="7620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71948</xdr:colOff>
      <xdr:row>0</xdr:row>
      <xdr:rowOff>29157</xdr:rowOff>
    </xdr:from>
    <xdr:ext cx="858825" cy="254557"/>
    <xdr:sp macro="" textlink="">
      <xdr:nvSpPr>
        <xdr:cNvPr id="4" name="3 CuadroTexto">
          <a:extLst>
            <a:ext uri="{FF2B5EF4-FFF2-40B4-BE49-F238E27FC236}">
              <a16:creationId xmlns:a16="http://schemas.microsoft.com/office/drawing/2014/main" xmlns="" id="{00000000-0008-0000-0B00-000004000000}"/>
            </a:ext>
          </a:extLst>
        </xdr:cNvPr>
        <xdr:cNvSpPr txBox="1"/>
      </xdr:nvSpPr>
      <xdr:spPr>
        <a:xfrm>
          <a:off x="6654781" y="29157"/>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ETCA-I-11</a:t>
          </a:r>
        </a:p>
      </xdr:txBody>
    </xdr:sp>
    <xdr:clientData/>
  </xdr:oneCellAnchor>
  <xdr:oneCellAnchor>
    <xdr:from>
      <xdr:col>7</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B00-000006000000}"/>
            </a:ext>
          </a:extLst>
        </xdr:cNvPr>
        <xdr:cNvSpPr txBox="1"/>
      </xdr:nvSpPr>
      <xdr:spPr>
        <a:xfrm>
          <a:off x="53911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603250</xdr:colOff>
      <xdr:row>49</xdr:row>
      <xdr:rowOff>95250</xdr:rowOff>
    </xdr:from>
    <xdr:ext cx="2995083" cy="751417"/>
    <xdr:sp macro="" textlink="">
      <xdr:nvSpPr>
        <xdr:cNvPr id="9" name="CuadroTexto 5">
          <a:extLst>
            <a:ext uri="{FF2B5EF4-FFF2-40B4-BE49-F238E27FC236}">
              <a16:creationId xmlns:a16="http://schemas.microsoft.com/office/drawing/2014/main" xmlns="" id="{00000000-0008-0000-0B00-000009000000}"/>
            </a:ext>
          </a:extLst>
        </xdr:cNvPr>
        <xdr:cNvSpPr txBox="1"/>
      </xdr:nvSpPr>
      <xdr:spPr>
        <a:xfrm>
          <a:off x="603250" y="9768417"/>
          <a:ext cx="2995083" cy="751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5</xdr:col>
      <xdr:colOff>317499</xdr:colOff>
      <xdr:row>49</xdr:row>
      <xdr:rowOff>84667</xdr:rowOff>
    </xdr:from>
    <xdr:ext cx="2772833" cy="740834"/>
    <xdr:sp macro="" textlink="">
      <xdr:nvSpPr>
        <xdr:cNvPr id="11" name="CuadroTexto 5">
          <a:extLst>
            <a:ext uri="{FF2B5EF4-FFF2-40B4-BE49-F238E27FC236}">
              <a16:creationId xmlns:a16="http://schemas.microsoft.com/office/drawing/2014/main" xmlns="" id="{00000000-0008-0000-0B00-00000B000000}"/>
            </a:ext>
          </a:extLst>
        </xdr:cNvPr>
        <xdr:cNvSpPr txBox="1"/>
      </xdr:nvSpPr>
      <xdr:spPr>
        <a:xfrm>
          <a:off x="4624916" y="9757834"/>
          <a:ext cx="2772833"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5</xdr:col>
      <xdr:colOff>455084</xdr:colOff>
      <xdr:row>3</xdr:row>
      <xdr:rowOff>158750</xdr:rowOff>
    </xdr:from>
    <xdr:ext cx="2790824" cy="254557"/>
    <xdr:sp macro="" textlink="">
      <xdr:nvSpPr>
        <xdr:cNvPr id="8" name="7 CuadroTexto">
          <a:extLst>
            <a:ext uri="{FF2B5EF4-FFF2-40B4-BE49-F238E27FC236}">
              <a16:creationId xmlns:a16="http://schemas.microsoft.com/office/drawing/2014/main" xmlns="" id="{00000000-0008-0000-0B00-000008000000}"/>
            </a:ext>
          </a:extLst>
        </xdr:cNvPr>
        <xdr:cNvSpPr txBox="1"/>
      </xdr:nvSpPr>
      <xdr:spPr>
        <a:xfrm>
          <a:off x="4720167" y="7937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:_CUARTO__</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8</xdr:col>
      <xdr:colOff>602008</xdr:colOff>
      <xdr:row>0</xdr:row>
      <xdr:rowOff>-27993</xdr:rowOff>
    </xdr:from>
    <xdr:ext cx="858825" cy="254557"/>
    <xdr:sp macro="" textlink="">
      <xdr:nvSpPr>
        <xdr:cNvPr id="4" name="3 CuadroTexto">
          <a:extLst>
            <a:ext uri="{FF2B5EF4-FFF2-40B4-BE49-F238E27FC236}">
              <a16:creationId xmlns:a16="http://schemas.microsoft.com/office/drawing/2014/main" xmlns="" id="{00000000-0008-0000-0C00-000004000000}"/>
            </a:ext>
          </a:extLst>
        </xdr:cNvPr>
        <xdr:cNvSpPr txBox="1"/>
      </xdr:nvSpPr>
      <xdr:spPr>
        <a:xfrm>
          <a:off x="6116983" y="-27993"/>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ETCA-I-12</a:t>
          </a:r>
        </a:p>
      </xdr:txBody>
    </xdr:sp>
    <xdr:clientData/>
  </xdr:oneCellAnchor>
  <xdr:oneCellAnchor>
    <xdr:from>
      <xdr:col>8</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C00-000006000000}"/>
            </a:ext>
          </a:extLst>
        </xdr:cNvPr>
        <xdr:cNvSpPr txBox="1"/>
      </xdr:nvSpPr>
      <xdr:spPr>
        <a:xfrm>
          <a:off x="58293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228600</xdr:colOff>
      <xdr:row>3</xdr:row>
      <xdr:rowOff>133350</xdr:rowOff>
    </xdr:from>
    <xdr:ext cx="2790824" cy="254557"/>
    <xdr:sp macro="" textlink="">
      <xdr:nvSpPr>
        <xdr:cNvPr id="5" name="4 CuadroTexto">
          <a:extLst>
            <a:ext uri="{FF2B5EF4-FFF2-40B4-BE49-F238E27FC236}">
              <a16:creationId xmlns:a16="http://schemas.microsoft.com/office/drawing/2014/main" xmlns="" id="{00000000-0008-0000-0C00-000005000000}"/>
            </a:ext>
          </a:extLst>
        </xdr:cNvPr>
        <xdr:cNvSpPr txBox="1"/>
      </xdr:nvSpPr>
      <xdr:spPr>
        <a:xfrm>
          <a:off x="4238625" y="7620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TRIMESTRE:______________</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D00-000002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3</xdr:row>
      <xdr:rowOff>142875</xdr:rowOff>
    </xdr:from>
    <xdr:ext cx="184731" cy="264560"/>
    <xdr:sp macro="" textlink="">
      <xdr:nvSpPr>
        <xdr:cNvPr id="3" name="2 CuadroTexto">
          <a:extLst>
            <a:ext uri="{FF2B5EF4-FFF2-40B4-BE49-F238E27FC236}">
              <a16:creationId xmlns:a16="http://schemas.microsoft.com/office/drawing/2014/main" xmlns="" id="{00000000-0008-0000-0D00-000003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987260</xdr:colOff>
      <xdr:row>0</xdr:row>
      <xdr:rowOff>-27993</xdr:rowOff>
    </xdr:from>
    <xdr:ext cx="898003" cy="254557"/>
    <xdr:sp macro="" textlink="">
      <xdr:nvSpPr>
        <xdr:cNvPr id="4" name="3 CuadroTexto">
          <a:extLst>
            <a:ext uri="{FF2B5EF4-FFF2-40B4-BE49-F238E27FC236}">
              <a16:creationId xmlns:a16="http://schemas.microsoft.com/office/drawing/2014/main" xmlns="" id="{00000000-0008-0000-0D00-000004000000}"/>
            </a:ext>
          </a:extLst>
        </xdr:cNvPr>
        <xdr:cNvSpPr txBox="1"/>
      </xdr:nvSpPr>
      <xdr:spPr>
        <a:xfrm>
          <a:off x="6892760" y="-27993"/>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ETCA-II-01</a:t>
          </a:r>
        </a:p>
      </xdr:txBody>
    </xdr:sp>
    <xdr:clientData/>
  </xdr:oneCellAnchor>
  <xdr:oneCellAnchor>
    <xdr:from>
      <xdr:col>1</xdr:col>
      <xdr:colOff>0</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0D00-000005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xdr:row>
      <xdr:rowOff>142875</xdr:rowOff>
    </xdr:from>
    <xdr:ext cx="184731" cy="264560"/>
    <xdr:sp macro="" textlink="">
      <xdr:nvSpPr>
        <xdr:cNvPr id="6" name="2 CuadroTexto">
          <a:extLst>
            <a:ext uri="{FF2B5EF4-FFF2-40B4-BE49-F238E27FC236}">
              <a16:creationId xmlns:a16="http://schemas.microsoft.com/office/drawing/2014/main" xmlns="" id="{00000000-0008-0000-0D00-000006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7</xdr:col>
      <xdr:colOff>0</xdr:colOff>
      <xdr:row>3</xdr:row>
      <xdr:rowOff>142875</xdr:rowOff>
    </xdr:from>
    <xdr:ext cx="184731" cy="264560"/>
    <xdr:sp macro="" textlink="">
      <xdr:nvSpPr>
        <xdr:cNvPr id="7" name="4 CuadroTexto">
          <a:extLst>
            <a:ext uri="{FF2B5EF4-FFF2-40B4-BE49-F238E27FC236}">
              <a16:creationId xmlns:a16="http://schemas.microsoft.com/office/drawing/2014/main" xmlns="" id="{00000000-0008-0000-0D00-000007000000}"/>
            </a:ext>
          </a:extLst>
        </xdr:cNvPr>
        <xdr:cNvSpPr txBox="1"/>
      </xdr:nvSpPr>
      <xdr:spPr>
        <a:xfrm>
          <a:off x="690562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52</xdr:row>
      <xdr:rowOff>9524</xdr:rowOff>
    </xdr:from>
    <xdr:ext cx="3019425" cy="695325"/>
    <xdr:sp macro="" textlink="">
      <xdr:nvSpPr>
        <xdr:cNvPr id="8" name="CuadroTexto 5">
          <a:extLst>
            <a:ext uri="{FF2B5EF4-FFF2-40B4-BE49-F238E27FC236}">
              <a16:creationId xmlns:a16="http://schemas.microsoft.com/office/drawing/2014/main" xmlns="" id="{00000000-0008-0000-0D00-000008000000}"/>
            </a:ext>
          </a:extLst>
        </xdr:cNvPr>
        <xdr:cNvSpPr txBox="1"/>
      </xdr:nvSpPr>
      <xdr:spPr>
        <a:xfrm>
          <a:off x="76200" y="12077699"/>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4</xdr:col>
      <xdr:colOff>0</xdr:colOff>
      <xdr:row>52</xdr:row>
      <xdr:rowOff>19049</xdr:rowOff>
    </xdr:from>
    <xdr:ext cx="3019425" cy="619125"/>
    <xdr:sp macro="" textlink="">
      <xdr:nvSpPr>
        <xdr:cNvPr id="9" name="CuadroTexto 5">
          <a:extLst>
            <a:ext uri="{FF2B5EF4-FFF2-40B4-BE49-F238E27FC236}">
              <a16:creationId xmlns:a16="http://schemas.microsoft.com/office/drawing/2014/main" xmlns="" id="{00000000-0008-0000-0D00-000009000000}"/>
            </a:ext>
          </a:extLst>
        </xdr:cNvPr>
        <xdr:cNvSpPr txBox="1"/>
      </xdr:nvSpPr>
      <xdr:spPr>
        <a:xfrm>
          <a:off x="4095750" y="12087224"/>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5</xdr:col>
      <xdr:colOff>47625</xdr:colOff>
      <xdr:row>3</xdr:row>
      <xdr:rowOff>133350</xdr:rowOff>
    </xdr:from>
    <xdr:ext cx="2790824" cy="254557"/>
    <xdr:sp macro="" textlink="">
      <xdr:nvSpPr>
        <xdr:cNvPr id="11" name="10 CuadroTexto">
          <a:extLst>
            <a:ext uri="{FF2B5EF4-FFF2-40B4-BE49-F238E27FC236}">
              <a16:creationId xmlns:a16="http://schemas.microsoft.com/office/drawing/2014/main" xmlns="" id="{00000000-0008-0000-0D00-00000B000000}"/>
            </a:ext>
          </a:extLst>
        </xdr:cNvPr>
        <xdr:cNvSpPr txBox="1"/>
      </xdr:nvSpPr>
      <xdr:spPr>
        <a:xfrm>
          <a:off x="5019675" y="7429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 CUARTO__</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7</xdr:col>
      <xdr:colOff>190500</xdr:colOff>
      <xdr:row>0</xdr:row>
      <xdr:rowOff>0</xdr:rowOff>
    </xdr:from>
    <xdr:ext cx="1325551" cy="254557"/>
    <xdr:sp macro="" textlink="">
      <xdr:nvSpPr>
        <xdr:cNvPr id="2" name="3 CuadroTexto">
          <a:extLst>
            <a:ext uri="{FF2B5EF4-FFF2-40B4-BE49-F238E27FC236}">
              <a16:creationId xmlns:a16="http://schemas.microsoft.com/office/drawing/2014/main" xmlns="" id="{00000000-0008-0000-0E00-000002000000}"/>
            </a:ext>
          </a:extLst>
        </xdr:cNvPr>
        <xdr:cNvSpPr txBox="1"/>
      </xdr:nvSpPr>
      <xdr:spPr>
        <a:xfrm>
          <a:off x="6496050" y="0"/>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ETCA-II-02</a:t>
          </a:r>
        </a:p>
      </xdr:txBody>
    </xdr:sp>
    <xdr:clientData/>
  </xdr:oneCellAnchor>
  <xdr:oneCellAnchor>
    <xdr:from>
      <xdr:col>2</xdr:col>
      <xdr:colOff>0</xdr:colOff>
      <xdr:row>83</xdr:row>
      <xdr:rowOff>0</xdr:rowOff>
    </xdr:from>
    <xdr:ext cx="3200400" cy="662517"/>
    <xdr:sp macro="" textlink="">
      <xdr:nvSpPr>
        <xdr:cNvPr id="4" name="CuadroTexto 5">
          <a:extLst>
            <a:ext uri="{FF2B5EF4-FFF2-40B4-BE49-F238E27FC236}">
              <a16:creationId xmlns:a16="http://schemas.microsoft.com/office/drawing/2014/main" xmlns="" id="{00000000-0008-0000-0E00-000004000000}"/>
            </a:ext>
          </a:extLst>
        </xdr:cNvPr>
        <xdr:cNvSpPr txBox="1"/>
      </xdr:nvSpPr>
      <xdr:spPr>
        <a:xfrm>
          <a:off x="180975" y="156876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4</xdr:col>
      <xdr:colOff>0</xdr:colOff>
      <xdr:row>83</xdr:row>
      <xdr:rowOff>0</xdr:rowOff>
    </xdr:from>
    <xdr:ext cx="3305175" cy="662517"/>
    <xdr:sp macro="" textlink="">
      <xdr:nvSpPr>
        <xdr:cNvPr id="5" name="CuadroTexto 5">
          <a:extLst>
            <a:ext uri="{FF2B5EF4-FFF2-40B4-BE49-F238E27FC236}">
              <a16:creationId xmlns:a16="http://schemas.microsoft.com/office/drawing/2014/main" xmlns="" id="{00000000-0008-0000-0E00-000005000000}"/>
            </a:ext>
          </a:extLst>
        </xdr:cNvPr>
        <xdr:cNvSpPr txBox="1"/>
      </xdr:nvSpPr>
      <xdr:spPr>
        <a:xfrm>
          <a:off x="4162425" y="156876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5</xdr:col>
      <xdr:colOff>190499</xdr:colOff>
      <xdr:row>3</xdr:row>
      <xdr:rowOff>103188</xdr:rowOff>
    </xdr:from>
    <xdr:ext cx="2790824" cy="254557"/>
    <xdr:sp macro="" textlink="">
      <xdr:nvSpPr>
        <xdr:cNvPr id="7" name="6 CuadroTexto">
          <a:extLst>
            <a:ext uri="{FF2B5EF4-FFF2-40B4-BE49-F238E27FC236}">
              <a16:creationId xmlns:a16="http://schemas.microsoft.com/office/drawing/2014/main" xmlns="" id="{00000000-0008-0000-0E00-000007000000}"/>
            </a:ext>
          </a:extLst>
        </xdr:cNvPr>
        <xdr:cNvSpPr txBox="1"/>
      </xdr:nvSpPr>
      <xdr:spPr>
        <a:xfrm>
          <a:off x="5214937" y="70643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:__CUARTO__</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F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3</xdr:col>
      <xdr:colOff>542925</xdr:colOff>
      <xdr:row>0</xdr:row>
      <xdr:rowOff>0</xdr:rowOff>
    </xdr:from>
    <xdr:ext cx="1141062" cy="292657"/>
    <xdr:sp macro="" textlink="">
      <xdr:nvSpPr>
        <xdr:cNvPr id="4" name="3 CuadroTexto">
          <a:extLst>
            <a:ext uri="{FF2B5EF4-FFF2-40B4-BE49-F238E27FC236}">
              <a16:creationId xmlns:a16="http://schemas.microsoft.com/office/drawing/2014/main" xmlns="" id="{00000000-0008-0000-0F00-000004000000}"/>
            </a:ext>
          </a:extLst>
        </xdr:cNvPr>
        <xdr:cNvSpPr txBox="1"/>
      </xdr:nvSpPr>
      <xdr:spPr>
        <a:xfrm>
          <a:off x="5276850" y="0"/>
          <a:ext cx="1141062" cy="2926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ETCA-II-03</a:t>
          </a:r>
        </a:p>
      </xdr:txBody>
    </xdr:sp>
    <xdr:clientData/>
  </xdr:oneCellAnchor>
  <xdr:oneCellAnchor>
    <xdr:from>
      <xdr:col>3</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F00-000006000000}"/>
            </a:ext>
          </a:extLst>
        </xdr:cNvPr>
        <xdr:cNvSpPr txBox="1"/>
      </xdr:nvSpPr>
      <xdr:spPr>
        <a:xfrm>
          <a:off x="6953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31</xdr:row>
      <xdr:rowOff>152400</xdr:rowOff>
    </xdr:from>
    <xdr:ext cx="3019425" cy="714375"/>
    <xdr:sp macro="" textlink="">
      <xdr:nvSpPr>
        <xdr:cNvPr id="5" name="CuadroTexto 5">
          <a:extLst>
            <a:ext uri="{FF2B5EF4-FFF2-40B4-BE49-F238E27FC236}">
              <a16:creationId xmlns:a16="http://schemas.microsoft.com/office/drawing/2014/main" xmlns="" id="{00000000-0008-0000-0F00-000005000000}"/>
            </a:ext>
          </a:extLst>
        </xdr:cNvPr>
        <xdr:cNvSpPr txBox="1"/>
      </xdr:nvSpPr>
      <xdr:spPr>
        <a:xfrm>
          <a:off x="95250" y="5972175"/>
          <a:ext cx="3019425" cy="714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123825</xdr:colOff>
      <xdr:row>31</xdr:row>
      <xdr:rowOff>142876</xdr:rowOff>
    </xdr:from>
    <xdr:ext cx="3124200" cy="685799"/>
    <xdr:sp macro="" textlink="">
      <xdr:nvSpPr>
        <xdr:cNvPr id="7" name="CuadroTexto 5">
          <a:extLst>
            <a:ext uri="{FF2B5EF4-FFF2-40B4-BE49-F238E27FC236}">
              <a16:creationId xmlns:a16="http://schemas.microsoft.com/office/drawing/2014/main" xmlns="" id="{00000000-0008-0000-0F00-000007000000}"/>
            </a:ext>
          </a:extLst>
        </xdr:cNvPr>
        <xdr:cNvSpPr txBox="1"/>
      </xdr:nvSpPr>
      <xdr:spPr>
        <a:xfrm>
          <a:off x="3143250" y="7429501"/>
          <a:ext cx="3124200" cy="685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2</xdr:col>
      <xdr:colOff>609600</xdr:colOff>
      <xdr:row>3</xdr:row>
      <xdr:rowOff>104775</xdr:rowOff>
    </xdr:from>
    <xdr:ext cx="2790824" cy="254557"/>
    <xdr:sp macro="" textlink="">
      <xdr:nvSpPr>
        <xdr:cNvPr id="8" name="7 CuadroTexto">
          <a:extLst>
            <a:ext uri="{FF2B5EF4-FFF2-40B4-BE49-F238E27FC236}">
              <a16:creationId xmlns:a16="http://schemas.microsoft.com/office/drawing/2014/main" xmlns="" id="{00000000-0008-0000-0F00-000008000000}"/>
            </a:ext>
          </a:extLst>
        </xdr:cNvPr>
        <xdr:cNvSpPr txBox="1"/>
      </xdr:nvSpPr>
      <xdr:spPr>
        <a:xfrm>
          <a:off x="3619500" y="7143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:__CUARTO_</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2" name="21 CuadroTexto">
          <a:extLst>
            <a:ext uri="{FF2B5EF4-FFF2-40B4-BE49-F238E27FC236}">
              <a16:creationId xmlns:a16="http://schemas.microsoft.com/office/drawing/2014/main" xmlns="" id="{00000000-0008-0000-1000-000016000000}"/>
            </a:ext>
          </a:extLst>
        </xdr:cNvPr>
        <xdr:cNvSpPr txBox="1"/>
      </xdr:nvSpPr>
      <xdr:spPr>
        <a:xfrm>
          <a:off x="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5</xdr:col>
      <xdr:colOff>853910</xdr:colOff>
      <xdr:row>0</xdr:row>
      <xdr:rowOff>38100</xdr:rowOff>
    </xdr:from>
    <xdr:ext cx="898002" cy="247649"/>
    <xdr:sp macro="" textlink="">
      <xdr:nvSpPr>
        <xdr:cNvPr id="23" name="22 CuadroTexto">
          <a:extLst>
            <a:ext uri="{FF2B5EF4-FFF2-40B4-BE49-F238E27FC236}">
              <a16:creationId xmlns:a16="http://schemas.microsoft.com/office/drawing/2014/main" xmlns="" id="{00000000-0008-0000-1000-000017000000}"/>
            </a:ext>
          </a:extLst>
        </xdr:cNvPr>
        <xdr:cNvSpPr txBox="1"/>
      </xdr:nvSpPr>
      <xdr:spPr>
        <a:xfrm>
          <a:off x="7997660" y="38100"/>
          <a:ext cx="898002" cy="2476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ETCA-II-04</a:t>
          </a:r>
        </a:p>
      </xdr:txBody>
    </xdr:sp>
    <xdr:clientData/>
  </xdr:oneCellAnchor>
  <xdr:oneCellAnchor>
    <xdr:from>
      <xdr:col>0</xdr:col>
      <xdr:colOff>295275</xdr:colOff>
      <xdr:row>87</xdr:row>
      <xdr:rowOff>161926</xdr:rowOff>
    </xdr:from>
    <xdr:ext cx="3429000" cy="666749"/>
    <xdr:sp macro="" textlink="">
      <xdr:nvSpPr>
        <xdr:cNvPr id="24" name="CuadroTexto 5">
          <a:extLst>
            <a:ext uri="{FF2B5EF4-FFF2-40B4-BE49-F238E27FC236}">
              <a16:creationId xmlns:a16="http://schemas.microsoft.com/office/drawing/2014/main" xmlns="" id="{00000000-0008-0000-1000-000018000000}"/>
            </a:ext>
          </a:extLst>
        </xdr:cNvPr>
        <xdr:cNvSpPr txBox="1"/>
      </xdr:nvSpPr>
      <xdr:spPr>
        <a:xfrm>
          <a:off x="295275" y="16849726"/>
          <a:ext cx="3429000" cy="666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771525</xdr:colOff>
      <xdr:row>87</xdr:row>
      <xdr:rowOff>171451</xdr:rowOff>
    </xdr:from>
    <xdr:ext cx="3181350" cy="628650"/>
    <xdr:sp macro="" textlink="">
      <xdr:nvSpPr>
        <xdr:cNvPr id="25" name="CuadroTexto 5">
          <a:extLst>
            <a:ext uri="{FF2B5EF4-FFF2-40B4-BE49-F238E27FC236}">
              <a16:creationId xmlns:a16="http://schemas.microsoft.com/office/drawing/2014/main" xmlns="" id="{00000000-0008-0000-1000-000019000000}"/>
            </a:ext>
          </a:extLst>
        </xdr:cNvPr>
        <xdr:cNvSpPr txBox="1"/>
      </xdr:nvSpPr>
      <xdr:spPr>
        <a:xfrm>
          <a:off x="5172075" y="16859251"/>
          <a:ext cx="3181350"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781050</xdr:colOff>
      <xdr:row>4</xdr:row>
      <xdr:rowOff>123825</xdr:rowOff>
    </xdr:from>
    <xdr:ext cx="2790824" cy="254557"/>
    <xdr:sp macro="" textlink="">
      <xdr:nvSpPr>
        <xdr:cNvPr id="26" name="25 CuadroTexto">
          <a:extLst>
            <a:ext uri="{FF2B5EF4-FFF2-40B4-BE49-F238E27FC236}">
              <a16:creationId xmlns:a16="http://schemas.microsoft.com/office/drawing/2014/main" xmlns="" id="{00000000-0008-0000-1000-00001A000000}"/>
            </a:ext>
          </a:extLst>
        </xdr:cNvPr>
        <xdr:cNvSpPr txBox="1"/>
      </xdr:nvSpPr>
      <xdr:spPr>
        <a:xfrm>
          <a:off x="6096000" y="9334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:_CUARTO___</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495300</xdr:colOff>
      <xdr:row>0</xdr:row>
      <xdr:rowOff>19051</xdr:rowOff>
    </xdr:from>
    <xdr:ext cx="1019173" cy="266700"/>
    <xdr:sp macro="" textlink="">
      <xdr:nvSpPr>
        <xdr:cNvPr id="2" name="1 CuadroTexto">
          <a:extLst>
            <a:ext uri="{FF2B5EF4-FFF2-40B4-BE49-F238E27FC236}">
              <a16:creationId xmlns:a16="http://schemas.microsoft.com/office/drawing/2014/main" xmlns="" id="{00000000-0008-0000-1100-000002000000}"/>
            </a:ext>
          </a:extLst>
        </xdr:cNvPr>
        <xdr:cNvSpPr txBox="1"/>
      </xdr:nvSpPr>
      <xdr:spPr>
        <a:xfrm>
          <a:off x="7258050" y="19051"/>
          <a:ext cx="1019173"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ETCA-II-05</a:t>
          </a:r>
        </a:p>
      </xdr:txBody>
    </xdr:sp>
    <xdr:clientData/>
  </xdr:oneCellAnchor>
  <xdr:oneCellAnchor>
    <xdr:from>
      <xdr:col>1</xdr:col>
      <xdr:colOff>0</xdr:colOff>
      <xdr:row>161</xdr:row>
      <xdr:rowOff>0</xdr:rowOff>
    </xdr:from>
    <xdr:ext cx="3200400" cy="662517"/>
    <xdr:sp macro="" textlink="">
      <xdr:nvSpPr>
        <xdr:cNvPr id="3" name="CuadroTexto 5">
          <a:extLst>
            <a:ext uri="{FF2B5EF4-FFF2-40B4-BE49-F238E27FC236}">
              <a16:creationId xmlns:a16="http://schemas.microsoft.com/office/drawing/2014/main" xmlns="" id="{00000000-0008-0000-1100-000003000000}"/>
            </a:ext>
          </a:extLst>
        </xdr:cNvPr>
        <xdr:cNvSpPr txBox="1"/>
      </xdr:nvSpPr>
      <xdr:spPr>
        <a:xfrm>
          <a:off x="409575" y="306609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0</xdr:colOff>
      <xdr:row>161</xdr:row>
      <xdr:rowOff>0</xdr:rowOff>
    </xdr:from>
    <xdr:ext cx="3305175" cy="662517"/>
    <xdr:sp macro="" textlink="">
      <xdr:nvSpPr>
        <xdr:cNvPr id="4" name="CuadroTexto 5">
          <a:extLst>
            <a:ext uri="{FF2B5EF4-FFF2-40B4-BE49-F238E27FC236}">
              <a16:creationId xmlns:a16="http://schemas.microsoft.com/office/drawing/2014/main" xmlns="" id="{00000000-0008-0000-1100-000004000000}"/>
            </a:ext>
          </a:extLst>
        </xdr:cNvPr>
        <xdr:cNvSpPr txBox="1"/>
      </xdr:nvSpPr>
      <xdr:spPr>
        <a:xfrm>
          <a:off x="4476750" y="306609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a:p>
          <a:pPr algn="ctr"/>
          <a:endParaRPr lang="es-MX" sz="1200"/>
        </a:p>
      </xdr:txBody>
    </xdr:sp>
    <xdr:clientData/>
  </xdr:oneCellAnchor>
  <xdr:oneCellAnchor>
    <xdr:from>
      <xdr:col>4</xdr:col>
      <xdr:colOff>161925</xdr:colOff>
      <xdr:row>4</xdr:row>
      <xdr:rowOff>28575</xdr:rowOff>
    </xdr:from>
    <xdr:ext cx="2790824" cy="254557"/>
    <xdr:sp macro="" textlink="">
      <xdr:nvSpPr>
        <xdr:cNvPr id="5" name="4 CuadroTexto">
          <a:extLst>
            <a:ext uri="{FF2B5EF4-FFF2-40B4-BE49-F238E27FC236}">
              <a16:creationId xmlns:a16="http://schemas.microsoft.com/office/drawing/2014/main" xmlns="" id="{00000000-0008-0000-1100-000005000000}"/>
            </a:ext>
          </a:extLst>
        </xdr:cNvPr>
        <xdr:cNvSpPr txBox="1"/>
      </xdr:nvSpPr>
      <xdr:spPr>
        <a:xfrm>
          <a:off x="5400675" y="8096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:_CUARTO_</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200-000002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5</xdr:col>
      <xdr:colOff>371475</xdr:colOff>
      <xdr:row>0</xdr:row>
      <xdr:rowOff>85725</xdr:rowOff>
    </xdr:from>
    <xdr:ext cx="1447112" cy="254557"/>
    <xdr:sp macro="" textlink="">
      <xdr:nvSpPr>
        <xdr:cNvPr id="3" name="2 CuadroTexto">
          <a:extLst>
            <a:ext uri="{FF2B5EF4-FFF2-40B4-BE49-F238E27FC236}">
              <a16:creationId xmlns:a16="http://schemas.microsoft.com/office/drawing/2014/main" xmlns="" id="{00000000-0008-0000-1200-000003000000}"/>
            </a:ext>
          </a:extLst>
        </xdr:cNvPr>
        <xdr:cNvSpPr txBox="1"/>
      </xdr:nvSpPr>
      <xdr:spPr>
        <a:xfrm>
          <a:off x="6305550" y="85725"/>
          <a:ext cx="14471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ETCA-II-06</a:t>
          </a:r>
        </a:p>
      </xdr:txBody>
    </xdr:sp>
    <xdr:clientData/>
  </xdr:oneCellAnchor>
  <xdr:oneCellAnchor>
    <xdr:from>
      <xdr:col>1</xdr:col>
      <xdr:colOff>0</xdr:colOff>
      <xdr:row>29</xdr:row>
      <xdr:rowOff>0</xdr:rowOff>
    </xdr:from>
    <xdr:ext cx="184731" cy="264560"/>
    <xdr:sp macro="" textlink="">
      <xdr:nvSpPr>
        <xdr:cNvPr id="5" name="4 CuadroTexto">
          <a:extLst>
            <a:ext uri="{FF2B5EF4-FFF2-40B4-BE49-F238E27FC236}">
              <a16:creationId xmlns:a16="http://schemas.microsoft.com/office/drawing/2014/main" xmlns="" id="{00000000-0008-0000-1200-000005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29</xdr:row>
      <xdr:rowOff>0</xdr:rowOff>
    </xdr:from>
    <xdr:ext cx="184731" cy="264560"/>
    <xdr:sp macro="" textlink="">
      <xdr:nvSpPr>
        <xdr:cNvPr id="8" name="7 CuadroTexto">
          <a:extLst>
            <a:ext uri="{FF2B5EF4-FFF2-40B4-BE49-F238E27FC236}">
              <a16:creationId xmlns:a16="http://schemas.microsoft.com/office/drawing/2014/main" xmlns="" id="{00000000-0008-0000-1200-000008000000}"/>
            </a:ext>
          </a:extLst>
        </xdr:cNvPr>
        <xdr:cNvSpPr txBox="1"/>
      </xdr:nvSpPr>
      <xdr:spPr>
        <a:xfrm>
          <a:off x="3048000"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596830</xdr:colOff>
      <xdr:row>28</xdr:row>
      <xdr:rowOff>351947</xdr:rowOff>
    </xdr:from>
    <xdr:ext cx="184731" cy="264560"/>
    <xdr:sp macro="" textlink="">
      <xdr:nvSpPr>
        <xdr:cNvPr id="10" name="9 CuadroTexto">
          <a:extLst>
            <a:ext uri="{FF2B5EF4-FFF2-40B4-BE49-F238E27FC236}">
              <a16:creationId xmlns:a16="http://schemas.microsoft.com/office/drawing/2014/main" xmlns="" id="{00000000-0008-0000-1200-00000A000000}"/>
            </a:ext>
          </a:extLst>
        </xdr:cNvPr>
        <xdr:cNvSpPr txBox="1"/>
      </xdr:nvSpPr>
      <xdr:spPr>
        <a:xfrm>
          <a:off x="7588180" y="6752747"/>
          <a:ext cx="184731"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endParaRPr lang="es-MX"/>
        </a:p>
      </xdr:txBody>
    </xdr:sp>
    <xdr:clientData/>
  </xdr:oneCellAnchor>
  <xdr:oneCellAnchor>
    <xdr:from>
      <xdr:col>0</xdr:col>
      <xdr:colOff>0</xdr:colOff>
      <xdr:row>4</xdr:row>
      <xdr:rowOff>142875</xdr:rowOff>
    </xdr:from>
    <xdr:ext cx="184731" cy="264560"/>
    <xdr:sp macro="" textlink="">
      <xdr:nvSpPr>
        <xdr:cNvPr id="9" name="1 CuadroTexto">
          <a:extLst>
            <a:ext uri="{FF2B5EF4-FFF2-40B4-BE49-F238E27FC236}">
              <a16:creationId xmlns:a16="http://schemas.microsoft.com/office/drawing/2014/main" xmlns="" id="{00000000-0008-0000-1200-000009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a16="http://schemas.microsoft.com/office/drawing/2014/main" xmlns="" id="{00000000-0008-0000-1200-00000B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4</xdr:row>
      <xdr:rowOff>142875</xdr:rowOff>
    </xdr:from>
    <xdr:ext cx="184731" cy="264560"/>
    <xdr:sp macro="" textlink="">
      <xdr:nvSpPr>
        <xdr:cNvPr id="12" name="4 CuadroTexto">
          <a:extLst>
            <a:ext uri="{FF2B5EF4-FFF2-40B4-BE49-F238E27FC236}">
              <a16:creationId xmlns:a16="http://schemas.microsoft.com/office/drawing/2014/main" xmlns="" id="{00000000-0008-0000-1200-00000C000000}"/>
            </a:ext>
          </a:extLst>
        </xdr:cNvPr>
        <xdr:cNvSpPr txBox="1"/>
      </xdr:nvSpPr>
      <xdr:spPr>
        <a:xfrm>
          <a:off x="72675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600075</xdr:colOff>
      <xdr:row>20</xdr:row>
      <xdr:rowOff>19050</xdr:rowOff>
    </xdr:from>
    <xdr:ext cx="3009900" cy="647700"/>
    <xdr:sp macro="" textlink="">
      <xdr:nvSpPr>
        <xdr:cNvPr id="14" name="CuadroTexto 5">
          <a:extLst>
            <a:ext uri="{FF2B5EF4-FFF2-40B4-BE49-F238E27FC236}">
              <a16:creationId xmlns:a16="http://schemas.microsoft.com/office/drawing/2014/main" xmlns="" id="{00000000-0008-0000-1200-00000E000000}"/>
            </a:ext>
          </a:extLst>
        </xdr:cNvPr>
        <xdr:cNvSpPr txBox="1"/>
      </xdr:nvSpPr>
      <xdr:spPr>
        <a:xfrm>
          <a:off x="600075" y="4762500"/>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295275</xdr:colOff>
      <xdr:row>20</xdr:row>
      <xdr:rowOff>9524</xdr:rowOff>
    </xdr:from>
    <xdr:ext cx="2952750" cy="657226"/>
    <xdr:sp macro="" textlink="">
      <xdr:nvSpPr>
        <xdr:cNvPr id="16" name="CuadroTexto 5">
          <a:extLst>
            <a:ext uri="{FF2B5EF4-FFF2-40B4-BE49-F238E27FC236}">
              <a16:creationId xmlns:a16="http://schemas.microsoft.com/office/drawing/2014/main" xmlns="" id="{00000000-0008-0000-1200-000010000000}"/>
            </a:ext>
          </a:extLst>
        </xdr:cNvPr>
        <xdr:cNvSpPr txBox="1"/>
      </xdr:nvSpPr>
      <xdr:spPr>
        <a:xfrm>
          <a:off x="4448175" y="4752974"/>
          <a:ext cx="29527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800100</xdr:colOff>
      <xdr:row>4</xdr:row>
      <xdr:rowOff>161925</xdr:rowOff>
    </xdr:from>
    <xdr:ext cx="2790824" cy="254557"/>
    <xdr:sp macro="" textlink="">
      <xdr:nvSpPr>
        <xdr:cNvPr id="13" name="12 CuadroTexto">
          <a:extLst>
            <a:ext uri="{FF2B5EF4-FFF2-40B4-BE49-F238E27FC236}">
              <a16:creationId xmlns:a16="http://schemas.microsoft.com/office/drawing/2014/main" xmlns="" id="{00000000-0008-0000-1200-00000D000000}"/>
            </a:ext>
          </a:extLst>
        </xdr:cNvPr>
        <xdr:cNvSpPr txBox="1"/>
      </xdr:nvSpPr>
      <xdr:spPr>
        <a:xfrm>
          <a:off x="4962525" y="9715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:_CUARTO__</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300-000002000000}"/>
            </a:ext>
          </a:extLst>
        </xdr:cNvPr>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40</xdr:row>
      <xdr:rowOff>0</xdr:rowOff>
    </xdr:from>
    <xdr:ext cx="184731" cy="264560"/>
    <xdr:sp macro="" textlink="">
      <xdr:nvSpPr>
        <xdr:cNvPr id="3" name="2 CuadroTexto">
          <a:extLst>
            <a:ext uri="{FF2B5EF4-FFF2-40B4-BE49-F238E27FC236}">
              <a16:creationId xmlns:a16="http://schemas.microsoft.com/office/drawing/2014/main" xmlns="" id="{00000000-0008-0000-1300-000003000000}"/>
            </a:ext>
          </a:extLst>
        </xdr:cNvPr>
        <xdr:cNvSpPr txBox="1"/>
      </xdr:nvSpPr>
      <xdr:spPr>
        <a:xfrm>
          <a:off x="3171825" y="90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40</xdr:row>
      <xdr:rowOff>0</xdr:rowOff>
    </xdr:from>
    <xdr:ext cx="184731" cy="264560"/>
    <xdr:sp macro="" textlink="">
      <xdr:nvSpPr>
        <xdr:cNvPr id="6" name="5 CuadroTexto">
          <a:extLst>
            <a:ext uri="{FF2B5EF4-FFF2-40B4-BE49-F238E27FC236}">
              <a16:creationId xmlns:a16="http://schemas.microsoft.com/office/drawing/2014/main" xmlns="" id="{00000000-0008-0000-1300-000006000000}"/>
            </a:ext>
          </a:extLst>
        </xdr:cNvPr>
        <xdr:cNvSpPr txBox="1"/>
      </xdr:nvSpPr>
      <xdr:spPr>
        <a:xfrm>
          <a:off x="3171825"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5</xdr:col>
      <xdr:colOff>397532</xdr:colOff>
      <xdr:row>0</xdr:row>
      <xdr:rowOff>0</xdr:rowOff>
    </xdr:from>
    <xdr:ext cx="1478446" cy="254557"/>
    <xdr:sp macro="" textlink="">
      <xdr:nvSpPr>
        <xdr:cNvPr id="12" name="11 CuadroTexto">
          <a:extLst>
            <a:ext uri="{FF2B5EF4-FFF2-40B4-BE49-F238E27FC236}">
              <a16:creationId xmlns:a16="http://schemas.microsoft.com/office/drawing/2014/main" xmlns="" id="{00000000-0008-0000-1300-00000C000000}"/>
            </a:ext>
          </a:extLst>
        </xdr:cNvPr>
        <xdr:cNvSpPr txBox="1"/>
      </xdr:nvSpPr>
      <xdr:spPr>
        <a:xfrm>
          <a:off x="7644815" y="0"/>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ETCA-II-07</a:t>
          </a:r>
        </a:p>
      </xdr:txBody>
    </xdr:sp>
    <xdr:clientData/>
  </xdr:oneCellAnchor>
  <xdr:oneCellAnchor>
    <xdr:from>
      <xdr:col>0</xdr:col>
      <xdr:colOff>0</xdr:colOff>
      <xdr:row>4</xdr:row>
      <xdr:rowOff>142875</xdr:rowOff>
    </xdr:from>
    <xdr:ext cx="184731" cy="264560"/>
    <xdr:sp macro="" textlink="">
      <xdr:nvSpPr>
        <xdr:cNvPr id="15" name="1 CuadroTexto">
          <a:extLst>
            <a:ext uri="{FF2B5EF4-FFF2-40B4-BE49-F238E27FC236}">
              <a16:creationId xmlns:a16="http://schemas.microsoft.com/office/drawing/2014/main" xmlns="" id="{00000000-0008-0000-1300-00000F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300-000010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a16="http://schemas.microsoft.com/office/drawing/2014/main" xmlns="" id="{00000000-0008-0000-1300-000011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4</xdr:row>
      <xdr:rowOff>142875</xdr:rowOff>
    </xdr:from>
    <xdr:ext cx="184731" cy="264560"/>
    <xdr:sp macro="" textlink="">
      <xdr:nvSpPr>
        <xdr:cNvPr id="18" name="4 CuadroTexto">
          <a:extLst>
            <a:ext uri="{FF2B5EF4-FFF2-40B4-BE49-F238E27FC236}">
              <a16:creationId xmlns:a16="http://schemas.microsoft.com/office/drawing/2014/main" xmlns="" id="{00000000-0008-0000-1300-000012000000}"/>
            </a:ext>
          </a:extLst>
        </xdr:cNvPr>
        <xdr:cNvSpPr txBox="1"/>
      </xdr:nvSpPr>
      <xdr:spPr>
        <a:xfrm>
          <a:off x="709612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40</xdr:row>
      <xdr:rowOff>0</xdr:rowOff>
    </xdr:from>
    <xdr:ext cx="184731" cy="264560"/>
    <xdr:sp macro="" textlink="">
      <xdr:nvSpPr>
        <xdr:cNvPr id="20" name="1 CuadroTexto">
          <a:extLst>
            <a:ext uri="{FF2B5EF4-FFF2-40B4-BE49-F238E27FC236}">
              <a16:creationId xmlns:a16="http://schemas.microsoft.com/office/drawing/2014/main" xmlns="" id="{00000000-0008-0000-1300-000014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40</xdr:row>
      <xdr:rowOff>0</xdr:rowOff>
    </xdr:from>
    <xdr:ext cx="184731" cy="264560"/>
    <xdr:sp macro="" textlink="">
      <xdr:nvSpPr>
        <xdr:cNvPr id="21" name="1 CuadroTexto">
          <a:extLst>
            <a:ext uri="{FF2B5EF4-FFF2-40B4-BE49-F238E27FC236}">
              <a16:creationId xmlns:a16="http://schemas.microsoft.com/office/drawing/2014/main" xmlns="" id="{00000000-0008-0000-1300-000015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40</xdr:row>
      <xdr:rowOff>0</xdr:rowOff>
    </xdr:from>
    <xdr:ext cx="184731" cy="264560"/>
    <xdr:sp macro="" textlink="">
      <xdr:nvSpPr>
        <xdr:cNvPr id="22" name="1 CuadroTexto">
          <a:extLst>
            <a:ext uri="{FF2B5EF4-FFF2-40B4-BE49-F238E27FC236}">
              <a16:creationId xmlns:a16="http://schemas.microsoft.com/office/drawing/2014/main" xmlns="" id="{00000000-0008-0000-1300-000016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40</xdr:row>
      <xdr:rowOff>0</xdr:rowOff>
    </xdr:from>
    <xdr:ext cx="184731" cy="264560"/>
    <xdr:sp macro="" textlink="">
      <xdr:nvSpPr>
        <xdr:cNvPr id="23" name="1 CuadroTexto">
          <a:extLst>
            <a:ext uri="{FF2B5EF4-FFF2-40B4-BE49-F238E27FC236}">
              <a16:creationId xmlns:a16="http://schemas.microsoft.com/office/drawing/2014/main" xmlns="" id="{00000000-0008-0000-1300-000017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40</xdr:row>
      <xdr:rowOff>0</xdr:rowOff>
    </xdr:from>
    <xdr:ext cx="184731" cy="264560"/>
    <xdr:sp macro="" textlink="">
      <xdr:nvSpPr>
        <xdr:cNvPr id="24" name="4 CuadroTexto">
          <a:extLst>
            <a:ext uri="{FF2B5EF4-FFF2-40B4-BE49-F238E27FC236}">
              <a16:creationId xmlns:a16="http://schemas.microsoft.com/office/drawing/2014/main" xmlns="" id="{00000000-0008-0000-1300-000018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40</xdr:row>
      <xdr:rowOff>0</xdr:rowOff>
    </xdr:from>
    <xdr:ext cx="184731" cy="264560"/>
    <xdr:sp macro="" textlink="">
      <xdr:nvSpPr>
        <xdr:cNvPr id="25" name="1 CuadroTexto">
          <a:extLst>
            <a:ext uri="{FF2B5EF4-FFF2-40B4-BE49-F238E27FC236}">
              <a16:creationId xmlns:a16="http://schemas.microsoft.com/office/drawing/2014/main" xmlns="" id="{00000000-0008-0000-1300-000019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40</xdr:row>
      <xdr:rowOff>0</xdr:rowOff>
    </xdr:from>
    <xdr:ext cx="184731" cy="264560"/>
    <xdr:sp macro="" textlink="">
      <xdr:nvSpPr>
        <xdr:cNvPr id="26" name="1 CuadroTexto">
          <a:extLst>
            <a:ext uri="{FF2B5EF4-FFF2-40B4-BE49-F238E27FC236}">
              <a16:creationId xmlns:a16="http://schemas.microsoft.com/office/drawing/2014/main" xmlns="" id="{00000000-0008-0000-1300-00001A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40</xdr:row>
      <xdr:rowOff>0</xdr:rowOff>
    </xdr:from>
    <xdr:ext cx="184731" cy="264560"/>
    <xdr:sp macro="" textlink="">
      <xdr:nvSpPr>
        <xdr:cNvPr id="27" name="1 CuadroTexto">
          <a:extLst>
            <a:ext uri="{FF2B5EF4-FFF2-40B4-BE49-F238E27FC236}">
              <a16:creationId xmlns:a16="http://schemas.microsoft.com/office/drawing/2014/main" xmlns="" id="{00000000-0008-0000-1300-00001B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40</xdr:row>
      <xdr:rowOff>0</xdr:rowOff>
    </xdr:from>
    <xdr:ext cx="184731" cy="264560"/>
    <xdr:sp macro="" textlink="">
      <xdr:nvSpPr>
        <xdr:cNvPr id="28" name="1 CuadroTexto">
          <a:extLst>
            <a:ext uri="{FF2B5EF4-FFF2-40B4-BE49-F238E27FC236}">
              <a16:creationId xmlns:a16="http://schemas.microsoft.com/office/drawing/2014/main" xmlns="" id="{00000000-0008-0000-1300-00001C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40</xdr:row>
      <xdr:rowOff>0</xdr:rowOff>
    </xdr:from>
    <xdr:ext cx="184731" cy="264560"/>
    <xdr:sp macro="" textlink="">
      <xdr:nvSpPr>
        <xdr:cNvPr id="29" name="4 CuadroTexto">
          <a:extLst>
            <a:ext uri="{FF2B5EF4-FFF2-40B4-BE49-F238E27FC236}">
              <a16:creationId xmlns:a16="http://schemas.microsoft.com/office/drawing/2014/main" xmlns="" id="{00000000-0008-0000-1300-00001D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571500</xdr:colOff>
      <xdr:row>34</xdr:row>
      <xdr:rowOff>19051</xdr:rowOff>
    </xdr:from>
    <xdr:ext cx="3009900" cy="647700"/>
    <xdr:sp macro="" textlink="">
      <xdr:nvSpPr>
        <xdr:cNvPr id="30" name="CuadroTexto 5">
          <a:extLst>
            <a:ext uri="{FF2B5EF4-FFF2-40B4-BE49-F238E27FC236}">
              <a16:creationId xmlns:a16="http://schemas.microsoft.com/office/drawing/2014/main" xmlns="" id="{00000000-0008-0000-1300-00001E000000}"/>
            </a:ext>
          </a:extLst>
        </xdr:cNvPr>
        <xdr:cNvSpPr txBox="1"/>
      </xdr:nvSpPr>
      <xdr:spPr>
        <a:xfrm>
          <a:off x="571500" y="8810626"/>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933450</xdr:colOff>
      <xdr:row>34</xdr:row>
      <xdr:rowOff>9525</xdr:rowOff>
    </xdr:from>
    <xdr:ext cx="2952750" cy="657226"/>
    <xdr:sp macro="" textlink="">
      <xdr:nvSpPr>
        <xdr:cNvPr id="31" name="CuadroTexto 5">
          <a:extLst>
            <a:ext uri="{FF2B5EF4-FFF2-40B4-BE49-F238E27FC236}">
              <a16:creationId xmlns:a16="http://schemas.microsoft.com/office/drawing/2014/main" xmlns="" id="{00000000-0008-0000-1300-00001F000000}"/>
            </a:ext>
          </a:extLst>
        </xdr:cNvPr>
        <xdr:cNvSpPr txBox="1"/>
      </xdr:nvSpPr>
      <xdr:spPr>
        <a:xfrm>
          <a:off x="5019675" y="8801100"/>
          <a:ext cx="29527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803413</xdr:colOff>
      <xdr:row>4</xdr:row>
      <xdr:rowOff>182217</xdr:rowOff>
    </xdr:from>
    <xdr:ext cx="2790824" cy="254557"/>
    <xdr:sp macro="" textlink="">
      <xdr:nvSpPr>
        <xdr:cNvPr id="32" name="31 CuadroTexto">
          <a:extLst>
            <a:ext uri="{FF2B5EF4-FFF2-40B4-BE49-F238E27FC236}">
              <a16:creationId xmlns:a16="http://schemas.microsoft.com/office/drawing/2014/main" xmlns="" id="{00000000-0008-0000-1300-000020000000}"/>
            </a:ext>
          </a:extLst>
        </xdr:cNvPr>
        <xdr:cNvSpPr txBox="1"/>
      </xdr:nvSpPr>
      <xdr:spPr>
        <a:xfrm>
          <a:off x="5284304" y="101047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:_CUARTO__</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523875</xdr:colOff>
      <xdr:row>0</xdr:row>
      <xdr:rowOff>12143</xdr:rowOff>
    </xdr:from>
    <xdr:ext cx="1325551" cy="254557"/>
    <xdr:sp macro="" textlink="">
      <xdr:nvSpPr>
        <xdr:cNvPr id="5" name="3 CuadroTexto">
          <a:extLst>
            <a:ext uri="{FF2B5EF4-FFF2-40B4-BE49-F238E27FC236}">
              <a16:creationId xmlns:a16="http://schemas.microsoft.com/office/drawing/2014/main" xmlns="" id="{00000000-0008-0000-0200-000005000000}"/>
            </a:ext>
          </a:extLst>
        </xdr:cNvPr>
        <xdr:cNvSpPr txBox="1"/>
      </xdr:nvSpPr>
      <xdr:spPr>
        <a:xfrm>
          <a:off x="7848600" y="12143"/>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ETCA-I-02</a:t>
          </a:r>
        </a:p>
      </xdr:txBody>
    </xdr:sp>
    <xdr:clientData/>
  </xdr:oneCellAnchor>
  <xdr:oneCellAnchor>
    <xdr:from>
      <xdr:col>0</xdr:col>
      <xdr:colOff>0</xdr:colOff>
      <xdr:row>73</xdr:row>
      <xdr:rowOff>133349</xdr:rowOff>
    </xdr:from>
    <xdr:ext cx="3200400" cy="657226"/>
    <xdr:sp macro="" textlink="">
      <xdr:nvSpPr>
        <xdr:cNvPr id="4" name="CuadroTexto 5">
          <a:extLst>
            <a:ext uri="{FF2B5EF4-FFF2-40B4-BE49-F238E27FC236}">
              <a16:creationId xmlns:a16="http://schemas.microsoft.com/office/drawing/2014/main" xmlns="" id="{00000000-0008-0000-0200-000004000000}"/>
            </a:ext>
          </a:extLst>
        </xdr:cNvPr>
        <xdr:cNvSpPr txBox="1"/>
      </xdr:nvSpPr>
      <xdr:spPr>
        <a:xfrm>
          <a:off x="0" y="16430624"/>
          <a:ext cx="320040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4</xdr:col>
      <xdr:colOff>0</xdr:colOff>
      <xdr:row>73</xdr:row>
      <xdr:rowOff>142875</xdr:rowOff>
    </xdr:from>
    <xdr:ext cx="3305175" cy="695325"/>
    <xdr:sp macro="" textlink="">
      <xdr:nvSpPr>
        <xdr:cNvPr id="7" name="CuadroTexto 5">
          <a:extLst>
            <a:ext uri="{FF2B5EF4-FFF2-40B4-BE49-F238E27FC236}">
              <a16:creationId xmlns:a16="http://schemas.microsoft.com/office/drawing/2014/main" xmlns="" id="{00000000-0008-0000-0200-000007000000}"/>
            </a:ext>
          </a:extLst>
        </xdr:cNvPr>
        <xdr:cNvSpPr txBox="1"/>
      </xdr:nvSpPr>
      <xdr:spPr>
        <a:xfrm>
          <a:off x="4638675" y="16440150"/>
          <a:ext cx="330517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4</xdr:col>
      <xdr:colOff>1695450</xdr:colOff>
      <xdr:row>3</xdr:row>
      <xdr:rowOff>9525</xdr:rowOff>
    </xdr:from>
    <xdr:ext cx="2790824" cy="254557"/>
    <xdr:sp macro="" textlink="">
      <xdr:nvSpPr>
        <xdr:cNvPr id="9" name="8 CuadroTexto">
          <a:extLst>
            <a:ext uri="{FF2B5EF4-FFF2-40B4-BE49-F238E27FC236}">
              <a16:creationId xmlns:a16="http://schemas.microsoft.com/office/drawing/2014/main" xmlns="" id="{00000000-0008-0000-0200-000009000000}"/>
            </a:ext>
          </a:extLst>
        </xdr:cNvPr>
        <xdr:cNvSpPr txBox="1"/>
      </xdr:nvSpPr>
      <xdr:spPr>
        <a:xfrm>
          <a:off x="6334125" y="5715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a:t>
          </a:r>
          <a:r>
            <a:rPr lang="es-MX" sz="1100" b="1" u="sng" baseline="0">
              <a:latin typeface="Arial" pitchFamily="34" charset="0"/>
              <a:cs typeface="Arial" pitchFamily="34" charset="0"/>
            </a:rPr>
            <a:t>CUARTO</a:t>
          </a:r>
          <a:endParaRPr lang="es-MX" sz="1100" b="1">
            <a:latin typeface="Arial" pitchFamily="34" charset="0"/>
            <a:cs typeface="Arial" pitchFamily="34" charset="0"/>
          </a:endParaRP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5</xdr:col>
      <xdr:colOff>685801</xdr:colOff>
      <xdr:row>0</xdr:row>
      <xdr:rowOff>19050</xdr:rowOff>
    </xdr:from>
    <xdr:ext cx="1228724" cy="266700"/>
    <xdr:sp macro="" textlink="">
      <xdr:nvSpPr>
        <xdr:cNvPr id="3" name="2 CuadroTexto">
          <a:extLst>
            <a:ext uri="{FF2B5EF4-FFF2-40B4-BE49-F238E27FC236}">
              <a16:creationId xmlns:a16="http://schemas.microsoft.com/office/drawing/2014/main" xmlns="" id="{00000000-0008-0000-1400-000003000000}"/>
            </a:ext>
          </a:extLst>
        </xdr:cNvPr>
        <xdr:cNvSpPr txBox="1"/>
      </xdr:nvSpPr>
      <xdr:spPr>
        <a:xfrm>
          <a:off x="6219826" y="19050"/>
          <a:ext cx="1228724"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ETCA-II-08</a:t>
          </a:r>
        </a:p>
      </xdr:txBody>
    </xdr:sp>
    <xdr:clientData/>
  </xdr:oneCellAnchor>
  <xdr:oneCellAnchor>
    <xdr:from>
      <xdr:col>0</xdr:col>
      <xdr:colOff>0</xdr:colOff>
      <xdr:row>35</xdr:row>
      <xdr:rowOff>0</xdr:rowOff>
    </xdr:from>
    <xdr:ext cx="3200400" cy="662517"/>
    <xdr:sp macro="" textlink="">
      <xdr:nvSpPr>
        <xdr:cNvPr id="5" name="CuadroTexto 5">
          <a:extLst>
            <a:ext uri="{FF2B5EF4-FFF2-40B4-BE49-F238E27FC236}">
              <a16:creationId xmlns:a16="http://schemas.microsoft.com/office/drawing/2014/main" xmlns="" id="{00000000-0008-0000-1400-000005000000}"/>
            </a:ext>
          </a:extLst>
        </xdr:cNvPr>
        <xdr:cNvSpPr txBox="1"/>
      </xdr:nvSpPr>
      <xdr:spPr>
        <a:xfrm>
          <a:off x="0" y="653415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0</xdr:colOff>
      <xdr:row>35</xdr:row>
      <xdr:rowOff>0</xdr:rowOff>
    </xdr:from>
    <xdr:ext cx="3305175" cy="662517"/>
    <xdr:sp macro="" textlink="">
      <xdr:nvSpPr>
        <xdr:cNvPr id="6" name="CuadroTexto 5">
          <a:extLst>
            <a:ext uri="{FF2B5EF4-FFF2-40B4-BE49-F238E27FC236}">
              <a16:creationId xmlns:a16="http://schemas.microsoft.com/office/drawing/2014/main" xmlns="" id="{00000000-0008-0000-1400-000006000000}"/>
            </a:ext>
          </a:extLst>
        </xdr:cNvPr>
        <xdr:cNvSpPr txBox="1"/>
      </xdr:nvSpPr>
      <xdr:spPr>
        <a:xfrm>
          <a:off x="3257550" y="65341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3</xdr:col>
      <xdr:colOff>762000</xdr:colOff>
      <xdr:row>4</xdr:row>
      <xdr:rowOff>114300</xdr:rowOff>
    </xdr:from>
    <xdr:ext cx="2790824" cy="254557"/>
    <xdr:sp macro="" textlink="">
      <xdr:nvSpPr>
        <xdr:cNvPr id="8" name="7 CuadroTexto">
          <a:extLst>
            <a:ext uri="{FF2B5EF4-FFF2-40B4-BE49-F238E27FC236}">
              <a16:creationId xmlns:a16="http://schemas.microsoft.com/office/drawing/2014/main" xmlns="" id="{00000000-0008-0000-1400-000008000000}"/>
            </a:ext>
          </a:extLst>
        </xdr:cNvPr>
        <xdr:cNvSpPr txBox="1"/>
      </xdr:nvSpPr>
      <xdr:spPr>
        <a:xfrm>
          <a:off x="4610100" y="8382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:_CUARTO__</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15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3" name="2 CuadroTexto">
          <a:extLst>
            <a:ext uri="{FF2B5EF4-FFF2-40B4-BE49-F238E27FC236}">
              <a16:creationId xmlns:a16="http://schemas.microsoft.com/office/drawing/2014/main" xmlns="" id="{00000000-0008-0000-15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20</xdr:row>
      <xdr:rowOff>0</xdr:rowOff>
    </xdr:from>
    <xdr:ext cx="184731" cy="264560"/>
    <xdr:sp macro="" textlink="">
      <xdr:nvSpPr>
        <xdr:cNvPr id="4" name="5 CuadroTexto">
          <a:extLst>
            <a:ext uri="{FF2B5EF4-FFF2-40B4-BE49-F238E27FC236}">
              <a16:creationId xmlns:a16="http://schemas.microsoft.com/office/drawing/2014/main" xmlns="" id="{00000000-0008-0000-15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15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15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15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15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5</xdr:col>
      <xdr:colOff>301073</xdr:colOff>
      <xdr:row>0</xdr:row>
      <xdr:rowOff>16566</xdr:rowOff>
    </xdr:from>
    <xdr:ext cx="1478446" cy="254557"/>
    <xdr:sp macro="" textlink="">
      <xdr:nvSpPr>
        <xdr:cNvPr id="10" name="11 CuadroTexto">
          <a:extLst>
            <a:ext uri="{FF2B5EF4-FFF2-40B4-BE49-F238E27FC236}">
              <a16:creationId xmlns:a16="http://schemas.microsoft.com/office/drawing/2014/main" xmlns="" id="{00000000-0008-0000-1500-00000A000000}"/>
            </a:ext>
          </a:extLst>
        </xdr:cNvPr>
        <xdr:cNvSpPr txBox="1"/>
      </xdr:nvSpPr>
      <xdr:spPr>
        <a:xfrm>
          <a:off x="6616148" y="16566"/>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a:t>
          </a:r>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a16="http://schemas.microsoft.com/office/drawing/2014/main" xmlns="" id="{00000000-0008-0000-15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2" name="1 CuadroTexto">
          <a:extLst>
            <a:ext uri="{FF2B5EF4-FFF2-40B4-BE49-F238E27FC236}">
              <a16:creationId xmlns:a16="http://schemas.microsoft.com/office/drawing/2014/main" xmlns="" id="{00000000-0008-0000-15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3" name="1 CuadroTexto">
          <a:extLst>
            <a:ext uri="{FF2B5EF4-FFF2-40B4-BE49-F238E27FC236}">
              <a16:creationId xmlns:a16="http://schemas.microsoft.com/office/drawing/2014/main" xmlns="" id="{00000000-0008-0000-15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4" name="1 CuadroTexto">
          <a:extLst>
            <a:ext uri="{FF2B5EF4-FFF2-40B4-BE49-F238E27FC236}">
              <a16:creationId xmlns:a16="http://schemas.microsoft.com/office/drawing/2014/main" xmlns="" id="{00000000-0008-0000-15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5</xdr:col>
      <xdr:colOff>0</xdr:colOff>
      <xdr:row>4</xdr:row>
      <xdr:rowOff>142875</xdr:rowOff>
    </xdr:from>
    <xdr:ext cx="184731" cy="264560"/>
    <xdr:sp macro="" textlink="">
      <xdr:nvSpPr>
        <xdr:cNvPr id="15" name="4 CuadroTexto">
          <a:extLst>
            <a:ext uri="{FF2B5EF4-FFF2-40B4-BE49-F238E27FC236}">
              <a16:creationId xmlns:a16="http://schemas.microsoft.com/office/drawing/2014/main" xmlns="" id="{00000000-0008-0000-15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20</xdr:row>
      <xdr:rowOff>0</xdr:rowOff>
    </xdr:from>
    <xdr:ext cx="184731" cy="264560"/>
    <xdr:sp macro="" textlink="">
      <xdr:nvSpPr>
        <xdr:cNvPr id="16" name="1 CuadroTexto">
          <a:extLst>
            <a:ext uri="{FF2B5EF4-FFF2-40B4-BE49-F238E27FC236}">
              <a16:creationId xmlns:a16="http://schemas.microsoft.com/office/drawing/2014/main" xmlns="" id="{00000000-0008-0000-15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20</xdr:row>
      <xdr:rowOff>0</xdr:rowOff>
    </xdr:from>
    <xdr:ext cx="184731" cy="264560"/>
    <xdr:sp macro="" textlink="">
      <xdr:nvSpPr>
        <xdr:cNvPr id="17" name="1 CuadroTexto">
          <a:extLst>
            <a:ext uri="{FF2B5EF4-FFF2-40B4-BE49-F238E27FC236}">
              <a16:creationId xmlns:a16="http://schemas.microsoft.com/office/drawing/2014/main" xmlns="" id="{00000000-0008-0000-15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20</xdr:row>
      <xdr:rowOff>0</xdr:rowOff>
    </xdr:from>
    <xdr:ext cx="184731" cy="264560"/>
    <xdr:sp macro="" textlink="">
      <xdr:nvSpPr>
        <xdr:cNvPr id="18" name="1 CuadroTexto">
          <a:extLst>
            <a:ext uri="{FF2B5EF4-FFF2-40B4-BE49-F238E27FC236}">
              <a16:creationId xmlns:a16="http://schemas.microsoft.com/office/drawing/2014/main" xmlns="" id="{00000000-0008-0000-15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20</xdr:row>
      <xdr:rowOff>0</xdr:rowOff>
    </xdr:from>
    <xdr:ext cx="184731" cy="264560"/>
    <xdr:sp macro="" textlink="">
      <xdr:nvSpPr>
        <xdr:cNvPr id="19" name="1 CuadroTexto">
          <a:extLst>
            <a:ext uri="{FF2B5EF4-FFF2-40B4-BE49-F238E27FC236}">
              <a16:creationId xmlns:a16="http://schemas.microsoft.com/office/drawing/2014/main" xmlns="" id="{00000000-0008-0000-15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20</xdr:row>
      <xdr:rowOff>0</xdr:rowOff>
    </xdr:from>
    <xdr:ext cx="184731" cy="264560"/>
    <xdr:sp macro="" textlink="">
      <xdr:nvSpPr>
        <xdr:cNvPr id="20" name="4 CuadroTexto">
          <a:extLst>
            <a:ext uri="{FF2B5EF4-FFF2-40B4-BE49-F238E27FC236}">
              <a16:creationId xmlns:a16="http://schemas.microsoft.com/office/drawing/2014/main" xmlns="" id="{00000000-0008-0000-15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18</xdr:row>
      <xdr:rowOff>0</xdr:rowOff>
    </xdr:from>
    <xdr:ext cx="3019425" cy="662517"/>
    <xdr:sp macro="" textlink="">
      <xdr:nvSpPr>
        <xdr:cNvPr id="22" name="CuadroTexto 5">
          <a:extLst>
            <a:ext uri="{FF2B5EF4-FFF2-40B4-BE49-F238E27FC236}">
              <a16:creationId xmlns:a16="http://schemas.microsoft.com/office/drawing/2014/main" xmlns="" id="{00000000-0008-0000-1500-000016000000}"/>
            </a:ext>
          </a:extLst>
        </xdr:cNvPr>
        <xdr:cNvSpPr txBox="1"/>
      </xdr:nvSpPr>
      <xdr:spPr>
        <a:xfrm>
          <a:off x="0" y="50387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0</xdr:colOff>
      <xdr:row>18</xdr:row>
      <xdr:rowOff>0</xdr:rowOff>
    </xdr:from>
    <xdr:ext cx="3019425" cy="662517"/>
    <xdr:sp macro="" textlink="">
      <xdr:nvSpPr>
        <xdr:cNvPr id="24" name="CuadroTexto 5">
          <a:extLst>
            <a:ext uri="{FF2B5EF4-FFF2-40B4-BE49-F238E27FC236}">
              <a16:creationId xmlns:a16="http://schemas.microsoft.com/office/drawing/2014/main" xmlns="" id="{00000000-0008-0000-1500-000018000000}"/>
            </a:ext>
          </a:extLst>
        </xdr:cNvPr>
        <xdr:cNvSpPr txBox="1"/>
      </xdr:nvSpPr>
      <xdr:spPr>
        <a:xfrm>
          <a:off x="4486275" y="50387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809625</xdr:colOff>
      <xdr:row>4</xdr:row>
      <xdr:rowOff>95250</xdr:rowOff>
    </xdr:from>
    <xdr:ext cx="2790824" cy="254557"/>
    <xdr:sp macro="" textlink="">
      <xdr:nvSpPr>
        <xdr:cNvPr id="23" name="22 CuadroTexto">
          <a:extLst>
            <a:ext uri="{FF2B5EF4-FFF2-40B4-BE49-F238E27FC236}">
              <a16:creationId xmlns:a16="http://schemas.microsoft.com/office/drawing/2014/main" xmlns="" id="{00000000-0008-0000-1500-000017000000}"/>
            </a:ext>
          </a:extLst>
        </xdr:cNvPr>
        <xdr:cNvSpPr txBox="1"/>
      </xdr:nvSpPr>
      <xdr:spPr>
        <a:xfrm>
          <a:off x="5295900" y="9334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:__CUARTO____</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16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3" name="2 CuadroTexto">
          <a:extLst>
            <a:ext uri="{FF2B5EF4-FFF2-40B4-BE49-F238E27FC236}">
              <a16:creationId xmlns:a16="http://schemas.microsoft.com/office/drawing/2014/main" xmlns="" id="{00000000-0008-0000-16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4" name="5 CuadroTexto">
          <a:extLst>
            <a:ext uri="{FF2B5EF4-FFF2-40B4-BE49-F238E27FC236}">
              <a16:creationId xmlns:a16="http://schemas.microsoft.com/office/drawing/2014/main" xmlns="" id="{00000000-0008-0000-16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16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16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16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16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11" name="1 CuadroTexto">
          <a:extLst>
            <a:ext uri="{FF2B5EF4-FFF2-40B4-BE49-F238E27FC236}">
              <a16:creationId xmlns:a16="http://schemas.microsoft.com/office/drawing/2014/main" xmlns="" id="{00000000-0008-0000-16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12" name="1 CuadroTexto">
          <a:extLst>
            <a:ext uri="{FF2B5EF4-FFF2-40B4-BE49-F238E27FC236}">
              <a16:creationId xmlns:a16="http://schemas.microsoft.com/office/drawing/2014/main" xmlns="" id="{00000000-0008-0000-16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13" name="1 CuadroTexto">
          <a:extLst>
            <a:ext uri="{FF2B5EF4-FFF2-40B4-BE49-F238E27FC236}">
              <a16:creationId xmlns:a16="http://schemas.microsoft.com/office/drawing/2014/main" xmlns="" id="{00000000-0008-0000-16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0</xdr:row>
      <xdr:rowOff>0</xdr:rowOff>
    </xdr:from>
    <xdr:ext cx="184731" cy="264560"/>
    <xdr:sp macro="" textlink="">
      <xdr:nvSpPr>
        <xdr:cNvPr id="14" name="1 CuadroTexto">
          <a:extLst>
            <a:ext uri="{FF2B5EF4-FFF2-40B4-BE49-F238E27FC236}">
              <a16:creationId xmlns:a16="http://schemas.microsoft.com/office/drawing/2014/main" xmlns="" id="{00000000-0008-0000-16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0</xdr:row>
      <xdr:rowOff>0</xdr:rowOff>
    </xdr:from>
    <xdr:ext cx="184731" cy="264560"/>
    <xdr:sp macro="" textlink="">
      <xdr:nvSpPr>
        <xdr:cNvPr id="15" name="4 CuadroTexto">
          <a:extLst>
            <a:ext uri="{FF2B5EF4-FFF2-40B4-BE49-F238E27FC236}">
              <a16:creationId xmlns:a16="http://schemas.microsoft.com/office/drawing/2014/main" xmlns="" id="{00000000-0008-0000-16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6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a16="http://schemas.microsoft.com/office/drawing/2014/main" xmlns="" id="{00000000-0008-0000-16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8" name="1 CuadroTexto">
          <a:extLst>
            <a:ext uri="{FF2B5EF4-FFF2-40B4-BE49-F238E27FC236}">
              <a16:creationId xmlns:a16="http://schemas.microsoft.com/office/drawing/2014/main" xmlns="" id="{00000000-0008-0000-16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xdr:row>
      <xdr:rowOff>142875</xdr:rowOff>
    </xdr:from>
    <xdr:ext cx="184731" cy="264560"/>
    <xdr:sp macro="" textlink="">
      <xdr:nvSpPr>
        <xdr:cNvPr id="19" name="1 CuadroTexto">
          <a:extLst>
            <a:ext uri="{FF2B5EF4-FFF2-40B4-BE49-F238E27FC236}">
              <a16:creationId xmlns:a16="http://schemas.microsoft.com/office/drawing/2014/main" xmlns="" id="{00000000-0008-0000-16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5</xdr:col>
      <xdr:colOff>0</xdr:colOff>
      <xdr:row>4</xdr:row>
      <xdr:rowOff>142875</xdr:rowOff>
    </xdr:from>
    <xdr:ext cx="184731" cy="264560"/>
    <xdr:sp macro="" textlink="">
      <xdr:nvSpPr>
        <xdr:cNvPr id="20" name="4 CuadroTexto">
          <a:extLst>
            <a:ext uri="{FF2B5EF4-FFF2-40B4-BE49-F238E27FC236}">
              <a16:creationId xmlns:a16="http://schemas.microsoft.com/office/drawing/2014/main" xmlns="" id="{00000000-0008-0000-16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5</xdr:col>
      <xdr:colOff>355738</xdr:colOff>
      <xdr:row>0</xdr:row>
      <xdr:rowOff>49695</xdr:rowOff>
    </xdr:from>
    <xdr:ext cx="1478446" cy="254557"/>
    <xdr:sp macro="" textlink="">
      <xdr:nvSpPr>
        <xdr:cNvPr id="21" name="11 CuadroTexto">
          <a:extLst>
            <a:ext uri="{FF2B5EF4-FFF2-40B4-BE49-F238E27FC236}">
              <a16:creationId xmlns:a16="http://schemas.microsoft.com/office/drawing/2014/main" xmlns="" id="{00000000-0008-0000-1600-000015000000}"/>
            </a:ext>
          </a:extLst>
        </xdr:cNvPr>
        <xdr:cNvSpPr txBox="1"/>
      </xdr:nvSpPr>
      <xdr:spPr>
        <a:xfrm>
          <a:off x="6670813"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ETCA-II-10</a:t>
          </a:r>
        </a:p>
      </xdr:txBody>
    </xdr:sp>
    <xdr:clientData/>
  </xdr:oneCellAnchor>
  <xdr:oneCellAnchor>
    <xdr:from>
      <xdr:col>0</xdr:col>
      <xdr:colOff>533400</xdr:colOff>
      <xdr:row>24</xdr:row>
      <xdr:rowOff>0</xdr:rowOff>
    </xdr:from>
    <xdr:ext cx="3038475" cy="662517"/>
    <xdr:sp macro="" textlink="">
      <xdr:nvSpPr>
        <xdr:cNvPr id="23" name="CuadroTexto 5">
          <a:extLst>
            <a:ext uri="{FF2B5EF4-FFF2-40B4-BE49-F238E27FC236}">
              <a16:creationId xmlns:a16="http://schemas.microsoft.com/office/drawing/2014/main" xmlns="" id="{00000000-0008-0000-1600-000017000000}"/>
            </a:ext>
          </a:extLst>
        </xdr:cNvPr>
        <xdr:cNvSpPr txBox="1"/>
      </xdr:nvSpPr>
      <xdr:spPr>
        <a:xfrm>
          <a:off x="533400" y="5610225"/>
          <a:ext cx="30384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0</xdr:colOff>
      <xdr:row>24</xdr:row>
      <xdr:rowOff>0</xdr:rowOff>
    </xdr:from>
    <xdr:ext cx="3019425" cy="662517"/>
    <xdr:sp macro="" textlink="">
      <xdr:nvSpPr>
        <xdr:cNvPr id="25" name="CuadroTexto 5">
          <a:extLst>
            <a:ext uri="{FF2B5EF4-FFF2-40B4-BE49-F238E27FC236}">
              <a16:creationId xmlns:a16="http://schemas.microsoft.com/office/drawing/2014/main" xmlns="" id="{00000000-0008-0000-1600-000019000000}"/>
            </a:ext>
          </a:extLst>
        </xdr:cNvPr>
        <xdr:cNvSpPr txBox="1"/>
      </xdr:nvSpPr>
      <xdr:spPr>
        <a:xfrm>
          <a:off x="4486275" y="5610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838200</xdr:colOff>
      <xdr:row>4</xdr:row>
      <xdr:rowOff>123825</xdr:rowOff>
    </xdr:from>
    <xdr:ext cx="2790824" cy="254557"/>
    <xdr:sp macro="" textlink="">
      <xdr:nvSpPr>
        <xdr:cNvPr id="26" name="25 CuadroTexto">
          <a:extLst>
            <a:ext uri="{FF2B5EF4-FFF2-40B4-BE49-F238E27FC236}">
              <a16:creationId xmlns:a16="http://schemas.microsoft.com/office/drawing/2014/main" xmlns="" id="{00000000-0008-0000-1600-00001A000000}"/>
            </a:ext>
          </a:extLst>
        </xdr:cNvPr>
        <xdr:cNvSpPr txBox="1"/>
      </xdr:nvSpPr>
      <xdr:spPr>
        <a:xfrm>
          <a:off x="5324475" y="9620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:__CUARTO___</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1</xdr:col>
      <xdr:colOff>733425</xdr:colOff>
      <xdr:row>4</xdr:row>
      <xdr:rowOff>142875</xdr:rowOff>
    </xdr:from>
    <xdr:ext cx="838200" cy="264560"/>
    <xdr:sp macro="" textlink="">
      <xdr:nvSpPr>
        <xdr:cNvPr id="12" name="5 CuadroTexto">
          <a:extLst>
            <a:ext uri="{FF2B5EF4-FFF2-40B4-BE49-F238E27FC236}">
              <a16:creationId xmlns:a16="http://schemas.microsoft.com/office/drawing/2014/main" xmlns="" id="{00000000-0008-0000-1700-00000C000000}"/>
            </a:ext>
          </a:extLst>
        </xdr:cNvPr>
        <xdr:cNvSpPr txBox="1"/>
      </xdr:nvSpPr>
      <xdr:spPr>
        <a:xfrm>
          <a:off x="3181350" y="971550"/>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MX" sz="1100"/>
            <a:t>(PESOS)</a:t>
          </a:r>
        </a:p>
      </xdr:txBody>
    </xdr:sp>
    <xdr:clientData/>
  </xdr:oneCellAnchor>
  <xdr:oneCellAnchor>
    <xdr:from>
      <xdr:col>1</xdr:col>
      <xdr:colOff>0</xdr:colOff>
      <xdr:row>4</xdr:row>
      <xdr:rowOff>142875</xdr:rowOff>
    </xdr:from>
    <xdr:ext cx="184731" cy="264560"/>
    <xdr:sp macro="" textlink="">
      <xdr:nvSpPr>
        <xdr:cNvPr id="13" name="1 CuadroTexto">
          <a:extLst>
            <a:ext uri="{FF2B5EF4-FFF2-40B4-BE49-F238E27FC236}">
              <a16:creationId xmlns:a16="http://schemas.microsoft.com/office/drawing/2014/main" xmlns="" id="{00000000-0008-0000-1700-00000D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xdr:row>
      <xdr:rowOff>142875</xdr:rowOff>
    </xdr:from>
    <xdr:ext cx="184731" cy="264560"/>
    <xdr:sp macro="" textlink="">
      <xdr:nvSpPr>
        <xdr:cNvPr id="14" name="1 CuadroTexto">
          <a:extLst>
            <a:ext uri="{FF2B5EF4-FFF2-40B4-BE49-F238E27FC236}">
              <a16:creationId xmlns:a16="http://schemas.microsoft.com/office/drawing/2014/main" xmlns="" id="{00000000-0008-0000-1700-00000E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xdr:row>
      <xdr:rowOff>142875</xdr:rowOff>
    </xdr:from>
    <xdr:ext cx="184731" cy="264560"/>
    <xdr:sp macro="" textlink="">
      <xdr:nvSpPr>
        <xdr:cNvPr id="15" name="1 CuadroTexto">
          <a:extLst>
            <a:ext uri="{FF2B5EF4-FFF2-40B4-BE49-F238E27FC236}">
              <a16:creationId xmlns:a16="http://schemas.microsoft.com/office/drawing/2014/main" xmlns="" id="{00000000-0008-0000-1700-00000F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700-000010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5</xdr:col>
      <xdr:colOff>0</xdr:colOff>
      <xdr:row>4</xdr:row>
      <xdr:rowOff>142875</xdr:rowOff>
    </xdr:from>
    <xdr:ext cx="184731" cy="264560"/>
    <xdr:sp macro="" textlink="">
      <xdr:nvSpPr>
        <xdr:cNvPr id="17" name="4 CuadroTexto">
          <a:extLst>
            <a:ext uri="{FF2B5EF4-FFF2-40B4-BE49-F238E27FC236}">
              <a16:creationId xmlns:a16="http://schemas.microsoft.com/office/drawing/2014/main" xmlns="" id="{00000000-0008-0000-1700-000011000000}"/>
            </a:ext>
          </a:extLst>
        </xdr:cNvPr>
        <xdr:cNvSpPr txBox="1"/>
      </xdr:nvSpPr>
      <xdr:spPr>
        <a:xfrm>
          <a:off x="54578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5</xdr:col>
      <xdr:colOff>22363</xdr:colOff>
      <xdr:row>0</xdr:row>
      <xdr:rowOff>49695</xdr:rowOff>
    </xdr:from>
    <xdr:ext cx="1478446" cy="254557"/>
    <xdr:sp macro="" textlink="">
      <xdr:nvSpPr>
        <xdr:cNvPr id="18" name="11 CuadroTexto">
          <a:extLst>
            <a:ext uri="{FF2B5EF4-FFF2-40B4-BE49-F238E27FC236}">
              <a16:creationId xmlns:a16="http://schemas.microsoft.com/office/drawing/2014/main" xmlns="" id="{00000000-0008-0000-1700-000012000000}"/>
            </a:ext>
          </a:extLst>
        </xdr:cNvPr>
        <xdr:cNvSpPr txBox="1"/>
      </xdr:nvSpPr>
      <xdr:spPr>
        <a:xfrm>
          <a:off x="5480188"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a:t>
          </a:r>
        </a:p>
      </xdr:txBody>
    </xdr:sp>
    <xdr:clientData/>
  </xdr:oneCellAnchor>
  <xdr:oneCellAnchor>
    <xdr:from>
      <xdr:col>0</xdr:col>
      <xdr:colOff>485775</xdr:colOff>
      <xdr:row>46</xdr:row>
      <xdr:rowOff>0</xdr:rowOff>
    </xdr:from>
    <xdr:ext cx="2733674" cy="638175"/>
    <xdr:sp macro="" textlink="">
      <xdr:nvSpPr>
        <xdr:cNvPr id="19" name="CuadroTexto 5">
          <a:extLst>
            <a:ext uri="{FF2B5EF4-FFF2-40B4-BE49-F238E27FC236}">
              <a16:creationId xmlns:a16="http://schemas.microsoft.com/office/drawing/2014/main" xmlns="" id="{00000000-0008-0000-1700-000013000000}"/>
            </a:ext>
          </a:extLst>
        </xdr:cNvPr>
        <xdr:cNvSpPr txBox="1"/>
      </xdr:nvSpPr>
      <xdr:spPr>
        <a:xfrm>
          <a:off x="485775" y="9963150"/>
          <a:ext cx="2733674" cy="638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628651</xdr:colOff>
      <xdr:row>46</xdr:row>
      <xdr:rowOff>0</xdr:rowOff>
    </xdr:from>
    <xdr:ext cx="3009900" cy="662517"/>
    <xdr:sp macro="" textlink="">
      <xdr:nvSpPr>
        <xdr:cNvPr id="20" name="CuadroTexto 5">
          <a:extLst>
            <a:ext uri="{FF2B5EF4-FFF2-40B4-BE49-F238E27FC236}">
              <a16:creationId xmlns:a16="http://schemas.microsoft.com/office/drawing/2014/main" xmlns="" id="{00000000-0008-0000-1700-000014000000}"/>
            </a:ext>
          </a:extLst>
        </xdr:cNvPr>
        <xdr:cNvSpPr txBox="1"/>
      </xdr:nvSpPr>
      <xdr:spPr>
        <a:xfrm>
          <a:off x="3829051" y="9963150"/>
          <a:ext cx="30099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219075</xdr:colOff>
      <xdr:row>4</xdr:row>
      <xdr:rowOff>152400</xdr:rowOff>
    </xdr:from>
    <xdr:ext cx="2790824" cy="254557"/>
    <xdr:sp macro="" textlink="">
      <xdr:nvSpPr>
        <xdr:cNvPr id="21" name="20 CuadroTexto">
          <a:extLst>
            <a:ext uri="{FF2B5EF4-FFF2-40B4-BE49-F238E27FC236}">
              <a16:creationId xmlns:a16="http://schemas.microsoft.com/office/drawing/2014/main" xmlns="" id="{00000000-0008-0000-1700-000015000000}"/>
            </a:ext>
          </a:extLst>
        </xdr:cNvPr>
        <xdr:cNvSpPr txBox="1"/>
      </xdr:nvSpPr>
      <xdr:spPr>
        <a:xfrm>
          <a:off x="4171950" y="9810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:__CUARTO___</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561975</xdr:colOff>
      <xdr:row>0</xdr:row>
      <xdr:rowOff>0</xdr:rowOff>
    </xdr:from>
    <xdr:ext cx="923924" cy="333375"/>
    <xdr:sp macro="" textlink="">
      <xdr:nvSpPr>
        <xdr:cNvPr id="2" name="1 CuadroTexto">
          <a:extLst>
            <a:ext uri="{FF2B5EF4-FFF2-40B4-BE49-F238E27FC236}">
              <a16:creationId xmlns:a16="http://schemas.microsoft.com/office/drawing/2014/main" xmlns="" id="{00000000-0008-0000-1800-000002000000}"/>
            </a:ext>
          </a:extLst>
        </xdr:cNvPr>
        <xdr:cNvSpPr txBox="1"/>
      </xdr:nvSpPr>
      <xdr:spPr>
        <a:xfrm>
          <a:off x="7924800" y="0"/>
          <a:ext cx="923924" cy="3333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ETCA-II-12</a:t>
          </a:r>
        </a:p>
      </xdr:txBody>
    </xdr:sp>
    <xdr:clientData/>
  </xdr:oneCellAnchor>
  <xdr:oneCellAnchor>
    <xdr:from>
      <xdr:col>1</xdr:col>
      <xdr:colOff>0</xdr:colOff>
      <xdr:row>83</xdr:row>
      <xdr:rowOff>0</xdr:rowOff>
    </xdr:from>
    <xdr:ext cx="3200400" cy="662517"/>
    <xdr:sp macro="" textlink="">
      <xdr:nvSpPr>
        <xdr:cNvPr id="4" name="CuadroTexto 5">
          <a:extLst>
            <a:ext uri="{FF2B5EF4-FFF2-40B4-BE49-F238E27FC236}">
              <a16:creationId xmlns:a16="http://schemas.microsoft.com/office/drawing/2014/main" xmlns="" id="{00000000-0008-0000-1800-000004000000}"/>
            </a:ext>
          </a:extLst>
        </xdr:cNvPr>
        <xdr:cNvSpPr txBox="1"/>
      </xdr:nvSpPr>
      <xdr:spPr>
        <a:xfrm>
          <a:off x="762000" y="166497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0</xdr:colOff>
      <xdr:row>83</xdr:row>
      <xdr:rowOff>0</xdr:rowOff>
    </xdr:from>
    <xdr:ext cx="3305175" cy="662517"/>
    <xdr:sp macro="" textlink="">
      <xdr:nvSpPr>
        <xdr:cNvPr id="5" name="CuadroTexto 5">
          <a:extLst>
            <a:ext uri="{FF2B5EF4-FFF2-40B4-BE49-F238E27FC236}">
              <a16:creationId xmlns:a16="http://schemas.microsoft.com/office/drawing/2014/main" xmlns="" id="{00000000-0008-0000-1800-000005000000}"/>
            </a:ext>
          </a:extLst>
        </xdr:cNvPr>
        <xdr:cNvSpPr txBox="1"/>
      </xdr:nvSpPr>
      <xdr:spPr>
        <a:xfrm>
          <a:off x="5076825" y="166497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4</xdr:col>
      <xdr:colOff>171450</xdr:colOff>
      <xdr:row>4</xdr:row>
      <xdr:rowOff>9525</xdr:rowOff>
    </xdr:from>
    <xdr:ext cx="2790824" cy="254557"/>
    <xdr:sp macro="" textlink="">
      <xdr:nvSpPr>
        <xdr:cNvPr id="7" name="6 CuadroTexto">
          <a:extLst>
            <a:ext uri="{FF2B5EF4-FFF2-40B4-BE49-F238E27FC236}">
              <a16:creationId xmlns:a16="http://schemas.microsoft.com/office/drawing/2014/main" xmlns="" id="{00000000-0008-0000-1800-000007000000}"/>
            </a:ext>
          </a:extLst>
        </xdr:cNvPr>
        <xdr:cNvSpPr txBox="1"/>
      </xdr:nvSpPr>
      <xdr:spPr>
        <a:xfrm>
          <a:off x="60293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:_CUARTO_</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7</xdr:col>
      <xdr:colOff>229621</xdr:colOff>
      <xdr:row>0</xdr:row>
      <xdr:rowOff>42522</xdr:rowOff>
    </xdr:from>
    <xdr:ext cx="1226791" cy="255134"/>
    <xdr:sp macro="" textlink="">
      <xdr:nvSpPr>
        <xdr:cNvPr id="3" name="2 CuadroTexto">
          <a:extLst>
            <a:ext uri="{FF2B5EF4-FFF2-40B4-BE49-F238E27FC236}">
              <a16:creationId xmlns:a16="http://schemas.microsoft.com/office/drawing/2014/main" xmlns="" id="{00000000-0008-0000-1900-00000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4</xdr:row>
      <xdr:rowOff>142875</xdr:rowOff>
    </xdr:from>
    <xdr:ext cx="184731" cy="264560"/>
    <xdr:sp macro="" textlink="">
      <xdr:nvSpPr>
        <xdr:cNvPr id="4" name="1 CuadroTexto">
          <a:extLst>
            <a:ext uri="{FF2B5EF4-FFF2-40B4-BE49-F238E27FC236}">
              <a16:creationId xmlns:a16="http://schemas.microsoft.com/office/drawing/2014/main" xmlns=""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4</xdr:row>
      <xdr:rowOff>142875</xdr:rowOff>
    </xdr:from>
    <xdr:ext cx="184731" cy="264560"/>
    <xdr:sp macro="" textlink="">
      <xdr:nvSpPr>
        <xdr:cNvPr id="5" name="4 CuadroTexto">
          <a:extLst>
            <a:ext uri="{FF2B5EF4-FFF2-40B4-BE49-F238E27FC236}">
              <a16:creationId xmlns:a16="http://schemas.microsoft.com/office/drawing/2014/main" xmlns="" id="{00000000-0008-0000-1900-000005000000}"/>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135</xdr:row>
      <xdr:rowOff>0</xdr:rowOff>
    </xdr:from>
    <xdr:ext cx="3200400" cy="662517"/>
    <xdr:sp macro="" textlink="">
      <xdr:nvSpPr>
        <xdr:cNvPr id="7" name="CuadroTexto 5">
          <a:extLst>
            <a:ext uri="{FF2B5EF4-FFF2-40B4-BE49-F238E27FC236}">
              <a16:creationId xmlns:a16="http://schemas.microsoft.com/office/drawing/2014/main" xmlns="" id="{00000000-0008-0000-1900-000007000000}"/>
            </a:ext>
          </a:extLst>
        </xdr:cNvPr>
        <xdr:cNvSpPr txBox="1"/>
      </xdr:nvSpPr>
      <xdr:spPr>
        <a:xfrm>
          <a:off x="695325" y="100203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4</xdr:col>
      <xdr:colOff>95251</xdr:colOff>
      <xdr:row>134</xdr:row>
      <xdr:rowOff>200024</xdr:rowOff>
    </xdr:from>
    <xdr:ext cx="2933699" cy="676275"/>
    <xdr:sp macro="" textlink="">
      <xdr:nvSpPr>
        <xdr:cNvPr id="9" name="CuadroTexto 5">
          <a:extLst>
            <a:ext uri="{FF2B5EF4-FFF2-40B4-BE49-F238E27FC236}">
              <a16:creationId xmlns:a16="http://schemas.microsoft.com/office/drawing/2014/main" xmlns="" id="{00000000-0008-0000-1900-000009000000}"/>
            </a:ext>
          </a:extLst>
        </xdr:cNvPr>
        <xdr:cNvSpPr txBox="1"/>
      </xdr:nvSpPr>
      <xdr:spPr>
        <a:xfrm>
          <a:off x="5133976" y="7820024"/>
          <a:ext cx="2933699"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5</xdr:col>
      <xdr:colOff>238125</xdr:colOff>
      <xdr:row>4</xdr:row>
      <xdr:rowOff>123825</xdr:rowOff>
    </xdr:from>
    <xdr:ext cx="2790824" cy="254557"/>
    <xdr:sp macro="" textlink="">
      <xdr:nvSpPr>
        <xdr:cNvPr id="10" name="9 CuadroTexto">
          <a:extLst>
            <a:ext uri="{FF2B5EF4-FFF2-40B4-BE49-F238E27FC236}">
              <a16:creationId xmlns:a16="http://schemas.microsoft.com/office/drawing/2014/main" xmlns="" id="{00000000-0008-0000-1900-00000A000000}"/>
            </a:ext>
          </a:extLst>
        </xdr:cNvPr>
        <xdr:cNvSpPr txBox="1"/>
      </xdr:nvSpPr>
      <xdr:spPr>
        <a:xfrm>
          <a:off x="6124575"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:__CUARTO__</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5</xdr:col>
      <xdr:colOff>457201</xdr:colOff>
      <xdr:row>0</xdr:row>
      <xdr:rowOff>21668</xdr:rowOff>
    </xdr:from>
    <xdr:ext cx="1087426" cy="254557"/>
    <xdr:sp macro="" textlink="">
      <xdr:nvSpPr>
        <xdr:cNvPr id="2" name="3 CuadroTexto">
          <a:extLst>
            <a:ext uri="{FF2B5EF4-FFF2-40B4-BE49-F238E27FC236}">
              <a16:creationId xmlns:a16="http://schemas.microsoft.com/office/drawing/2014/main" xmlns="" id="{00000000-0008-0000-1A00-000002000000}"/>
            </a:ext>
          </a:extLst>
        </xdr:cNvPr>
        <xdr:cNvSpPr txBox="1"/>
      </xdr:nvSpPr>
      <xdr:spPr>
        <a:xfrm>
          <a:off x="5753101" y="21668"/>
          <a:ext cx="10874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ETCA-II-14</a:t>
          </a:r>
        </a:p>
      </xdr:txBody>
    </xdr:sp>
    <xdr:clientData/>
  </xdr:oneCellAnchor>
  <xdr:oneCellAnchor>
    <xdr:from>
      <xdr:col>0</xdr:col>
      <xdr:colOff>0</xdr:colOff>
      <xdr:row>35</xdr:row>
      <xdr:rowOff>0</xdr:rowOff>
    </xdr:from>
    <xdr:ext cx="3200400" cy="662517"/>
    <xdr:sp macro="" textlink="">
      <xdr:nvSpPr>
        <xdr:cNvPr id="4" name="CuadroTexto 5">
          <a:extLst>
            <a:ext uri="{FF2B5EF4-FFF2-40B4-BE49-F238E27FC236}">
              <a16:creationId xmlns:a16="http://schemas.microsoft.com/office/drawing/2014/main" xmlns="" id="{00000000-0008-0000-1A00-000004000000}"/>
            </a:ext>
          </a:extLst>
        </xdr:cNvPr>
        <xdr:cNvSpPr txBox="1"/>
      </xdr:nvSpPr>
      <xdr:spPr>
        <a:xfrm>
          <a:off x="0" y="74676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0</xdr:colOff>
      <xdr:row>35</xdr:row>
      <xdr:rowOff>0</xdr:rowOff>
    </xdr:from>
    <xdr:ext cx="3305175" cy="662517"/>
    <xdr:sp macro="" textlink="">
      <xdr:nvSpPr>
        <xdr:cNvPr id="5" name="CuadroTexto 5">
          <a:extLst>
            <a:ext uri="{FF2B5EF4-FFF2-40B4-BE49-F238E27FC236}">
              <a16:creationId xmlns:a16="http://schemas.microsoft.com/office/drawing/2014/main" xmlns="" id="{00000000-0008-0000-1A00-000005000000}"/>
            </a:ext>
          </a:extLst>
        </xdr:cNvPr>
        <xdr:cNvSpPr txBox="1"/>
      </xdr:nvSpPr>
      <xdr:spPr>
        <a:xfrm>
          <a:off x="3771900" y="74676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3</xdr:col>
      <xdr:colOff>247650</xdr:colOff>
      <xdr:row>4</xdr:row>
      <xdr:rowOff>133350</xdr:rowOff>
    </xdr:from>
    <xdr:ext cx="2790824" cy="254557"/>
    <xdr:sp macro="" textlink="">
      <xdr:nvSpPr>
        <xdr:cNvPr id="7" name="6 CuadroTexto">
          <a:extLst>
            <a:ext uri="{FF2B5EF4-FFF2-40B4-BE49-F238E27FC236}">
              <a16:creationId xmlns:a16="http://schemas.microsoft.com/office/drawing/2014/main" xmlns="" id="{00000000-0008-0000-1A00-000007000000}"/>
            </a:ext>
          </a:extLst>
        </xdr:cNvPr>
        <xdr:cNvSpPr txBox="1"/>
      </xdr:nvSpPr>
      <xdr:spPr>
        <a:xfrm>
          <a:off x="4019550"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:__CUARTO___</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1B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2</xdr:col>
      <xdr:colOff>776459</xdr:colOff>
      <xdr:row>0</xdr:row>
      <xdr:rowOff>-27993</xdr:rowOff>
    </xdr:from>
    <xdr:ext cx="898003" cy="254557"/>
    <xdr:sp macro="" textlink="">
      <xdr:nvSpPr>
        <xdr:cNvPr id="4" name="3 CuadroTexto">
          <a:extLst>
            <a:ext uri="{FF2B5EF4-FFF2-40B4-BE49-F238E27FC236}">
              <a16:creationId xmlns:a16="http://schemas.microsoft.com/office/drawing/2014/main" xmlns="" id="{00000000-0008-0000-1B00-000004000000}"/>
            </a:ext>
          </a:extLst>
        </xdr:cNvPr>
        <xdr:cNvSpPr txBox="1"/>
      </xdr:nvSpPr>
      <xdr:spPr>
        <a:xfrm>
          <a:off x="6794527" y="-27993"/>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ETCA-II-15</a:t>
          </a:r>
        </a:p>
      </xdr:txBody>
    </xdr:sp>
    <xdr:clientData/>
  </xdr:oneCellAnchor>
  <xdr:oneCellAnchor>
    <xdr:from>
      <xdr:col>1</xdr:col>
      <xdr:colOff>0</xdr:colOff>
      <xdr:row>4</xdr:row>
      <xdr:rowOff>142875</xdr:rowOff>
    </xdr:from>
    <xdr:ext cx="184731" cy="264560"/>
    <xdr:sp macro="" textlink="">
      <xdr:nvSpPr>
        <xdr:cNvPr id="6" name="4 CuadroTexto">
          <a:extLst>
            <a:ext uri="{FF2B5EF4-FFF2-40B4-BE49-F238E27FC236}">
              <a16:creationId xmlns:a16="http://schemas.microsoft.com/office/drawing/2014/main" xmlns="" id="{00000000-0008-0000-1B00-000006000000}"/>
            </a:ext>
          </a:extLst>
        </xdr:cNvPr>
        <xdr:cNvSpPr txBox="1"/>
      </xdr:nvSpPr>
      <xdr:spPr>
        <a:xfrm>
          <a:off x="47339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3426892</xdr:colOff>
      <xdr:row>3</xdr:row>
      <xdr:rowOff>107793</xdr:rowOff>
    </xdr:from>
    <xdr:ext cx="647870" cy="239809"/>
    <xdr:sp macro="" textlink="">
      <xdr:nvSpPr>
        <xdr:cNvPr id="5" name="4 CuadroTexto">
          <a:extLst>
            <a:ext uri="{FF2B5EF4-FFF2-40B4-BE49-F238E27FC236}">
              <a16:creationId xmlns:a16="http://schemas.microsoft.com/office/drawing/2014/main" xmlns="" id="{00000000-0008-0000-1B00-000005000000}"/>
            </a:ext>
          </a:extLst>
        </xdr:cNvPr>
        <xdr:cNvSpPr txBox="1"/>
      </xdr:nvSpPr>
      <xdr:spPr>
        <a:xfrm>
          <a:off x="3426892" y="713929"/>
          <a:ext cx="647870"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(Pesos)</a:t>
          </a:r>
        </a:p>
      </xdr:txBody>
    </xdr:sp>
    <xdr:clientData/>
  </xdr:oneCellAnchor>
  <xdr:oneCellAnchor>
    <xdr:from>
      <xdr:col>1</xdr:col>
      <xdr:colOff>0</xdr:colOff>
      <xdr:row>3</xdr:row>
      <xdr:rowOff>142875</xdr:rowOff>
    </xdr:from>
    <xdr:ext cx="184731" cy="264560"/>
    <xdr:sp macro="" textlink="">
      <xdr:nvSpPr>
        <xdr:cNvPr id="7" name="4 CuadroTexto">
          <a:extLst>
            <a:ext uri="{FF2B5EF4-FFF2-40B4-BE49-F238E27FC236}">
              <a16:creationId xmlns:a16="http://schemas.microsoft.com/office/drawing/2014/main" xmlns="" id="{00000000-0008-0000-1B00-000007000000}"/>
            </a:ext>
          </a:extLst>
        </xdr:cNvPr>
        <xdr:cNvSpPr txBox="1"/>
      </xdr:nvSpPr>
      <xdr:spPr>
        <a:xfrm>
          <a:off x="4222750" y="9789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709083</xdr:colOff>
      <xdr:row>40</xdr:row>
      <xdr:rowOff>0</xdr:rowOff>
    </xdr:from>
    <xdr:ext cx="3143250" cy="662517"/>
    <xdr:sp macro="" textlink="">
      <xdr:nvSpPr>
        <xdr:cNvPr id="8" name="CuadroTexto 5">
          <a:extLst>
            <a:ext uri="{FF2B5EF4-FFF2-40B4-BE49-F238E27FC236}">
              <a16:creationId xmlns:a16="http://schemas.microsoft.com/office/drawing/2014/main" xmlns="" id="{00000000-0008-0000-1B00-000008000000}"/>
            </a:ext>
          </a:extLst>
        </xdr:cNvPr>
        <xdr:cNvSpPr txBox="1"/>
      </xdr:nvSpPr>
      <xdr:spPr>
        <a:xfrm>
          <a:off x="709083" y="9398000"/>
          <a:ext cx="314325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1</xdr:col>
      <xdr:colOff>0</xdr:colOff>
      <xdr:row>40</xdr:row>
      <xdr:rowOff>0</xdr:rowOff>
    </xdr:from>
    <xdr:ext cx="3019425" cy="662517"/>
    <xdr:sp macro="" textlink="">
      <xdr:nvSpPr>
        <xdr:cNvPr id="9" name="CuadroTexto 5">
          <a:extLst>
            <a:ext uri="{FF2B5EF4-FFF2-40B4-BE49-F238E27FC236}">
              <a16:creationId xmlns:a16="http://schemas.microsoft.com/office/drawing/2014/main" xmlns="" id="{00000000-0008-0000-1B00-000009000000}"/>
            </a:ext>
          </a:extLst>
        </xdr:cNvPr>
        <xdr:cNvSpPr txBox="1"/>
      </xdr:nvSpPr>
      <xdr:spPr>
        <a:xfrm>
          <a:off x="4222750" y="9154583"/>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1</xdr:col>
      <xdr:colOff>560917</xdr:colOff>
      <xdr:row>3</xdr:row>
      <xdr:rowOff>105834</xdr:rowOff>
    </xdr:from>
    <xdr:ext cx="2790824" cy="254557"/>
    <xdr:sp macro="" textlink="">
      <xdr:nvSpPr>
        <xdr:cNvPr id="10" name="9 CuadroTexto">
          <a:extLst>
            <a:ext uri="{FF2B5EF4-FFF2-40B4-BE49-F238E27FC236}">
              <a16:creationId xmlns:a16="http://schemas.microsoft.com/office/drawing/2014/main" xmlns="" id="{00000000-0008-0000-1B00-00000A000000}"/>
            </a:ext>
          </a:extLst>
        </xdr:cNvPr>
        <xdr:cNvSpPr txBox="1"/>
      </xdr:nvSpPr>
      <xdr:spPr>
        <a:xfrm>
          <a:off x="4783667" y="71966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:_CUARTO_</a:t>
          </a: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4</xdr:col>
      <xdr:colOff>115997</xdr:colOff>
      <xdr:row>0</xdr:row>
      <xdr:rowOff>-27993</xdr:rowOff>
    </xdr:from>
    <xdr:ext cx="898003" cy="254557"/>
    <xdr:sp macro="" textlink="">
      <xdr:nvSpPr>
        <xdr:cNvPr id="4" name="2 CuadroTexto">
          <a:extLst>
            <a:ext uri="{FF2B5EF4-FFF2-40B4-BE49-F238E27FC236}">
              <a16:creationId xmlns:a16="http://schemas.microsoft.com/office/drawing/2014/main" xmlns="" id="{00000000-0008-0000-1C00-000004000000}"/>
            </a:ext>
          </a:extLst>
        </xdr:cNvPr>
        <xdr:cNvSpPr txBox="1"/>
      </xdr:nvSpPr>
      <xdr:spPr>
        <a:xfrm>
          <a:off x="5545247" y="-27993"/>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ETCA-II-16</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C00-000005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34</xdr:row>
      <xdr:rowOff>0</xdr:rowOff>
    </xdr:from>
    <xdr:ext cx="3019425" cy="662517"/>
    <xdr:sp macro="" textlink="">
      <xdr:nvSpPr>
        <xdr:cNvPr id="7" name="CuadroTexto 5">
          <a:extLst>
            <a:ext uri="{FF2B5EF4-FFF2-40B4-BE49-F238E27FC236}">
              <a16:creationId xmlns:a16="http://schemas.microsoft.com/office/drawing/2014/main" xmlns="" id="{00000000-0008-0000-1C00-000007000000}"/>
            </a:ext>
          </a:extLst>
        </xdr:cNvPr>
        <xdr:cNvSpPr txBox="1"/>
      </xdr:nvSpPr>
      <xdr:spPr>
        <a:xfrm>
          <a:off x="285750" y="905827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400051</xdr:colOff>
      <xdr:row>34</xdr:row>
      <xdr:rowOff>0</xdr:rowOff>
    </xdr:from>
    <xdr:ext cx="2895599" cy="662517"/>
    <xdr:sp macro="" textlink="">
      <xdr:nvSpPr>
        <xdr:cNvPr id="9" name="CuadroTexto 5">
          <a:extLst>
            <a:ext uri="{FF2B5EF4-FFF2-40B4-BE49-F238E27FC236}">
              <a16:creationId xmlns:a16="http://schemas.microsoft.com/office/drawing/2014/main" xmlns="" id="{00000000-0008-0000-1C00-000009000000}"/>
            </a:ext>
          </a:extLst>
        </xdr:cNvPr>
        <xdr:cNvSpPr txBox="1"/>
      </xdr:nvSpPr>
      <xdr:spPr>
        <a:xfrm>
          <a:off x="3457576" y="9058275"/>
          <a:ext cx="2895599"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2</xdr:col>
      <xdr:colOff>514350</xdr:colOff>
      <xdr:row>3</xdr:row>
      <xdr:rowOff>152400</xdr:rowOff>
    </xdr:from>
    <xdr:ext cx="2790824" cy="254557"/>
    <xdr:sp macro="" textlink="">
      <xdr:nvSpPr>
        <xdr:cNvPr id="10" name="9 CuadroTexto">
          <a:extLst>
            <a:ext uri="{FF2B5EF4-FFF2-40B4-BE49-F238E27FC236}">
              <a16:creationId xmlns:a16="http://schemas.microsoft.com/office/drawing/2014/main" xmlns="" id="{00000000-0008-0000-1C00-00000A000000}"/>
            </a:ext>
          </a:extLst>
        </xdr:cNvPr>
        <xdr:cNvSpPr txBox="1"/>
      </xdr:nvSpPr>
      <xdr:spPr>
        <a:xfrm>
          <a:off x="3581400"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:_CUARTO_</a:t>
          </a: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xdr:col>
      <xdr:colOff>752055</xdr:colOff>
      <xdr:row>0</xdr:row>
      <xdr:rowOff>-27993</xdr:rowOff>
    </xdr:from>
    <xdr:ext cx="898003" cy="254557"/>
    <xdr:sp macro="" textlink="">
      <xdr:nvSpPr>
        <xdr:cNvPr id="4" name="2 CuadroTexto">
          <a:extLst>
            <a:ext uri="{FF2B5EF4-FFF2-40B4-BE49-F238E27FC236}">
              <a16:creationId xmlns:a16="http://schemas.microsoft.com/office/drawing/2014/main" xmlns="" id="{00000000-0008-0000-1D00-000004000000}"/>
            </a:ext>
          </a:extLst>
        </xdr:cNvPr>
        <xdr:cNvSpPr txBox="1"/>
      </xdr:nvSpPr>
      <xdr:spPr>
        <a:xfrm>
          <a:off x="5525138" y="-27993"/>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ETCA-II-17</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D00-000005000000}"/>
            </a:ext>
          </a:extLst>
        </xdr:cNvPr>
        <xdr:cNvSpPr txBox="1"/>
      </xdr:nvSpPr>
      <xdr:spPr>
        <a:xfrm>
          <a:off x="47910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322791</xdr:colOff>
      <xdr:row>35</xdr:row>
      <xdr:rowOff>42334</xdr:rowOff>
    </xdr:from>
    <xdr:ext cx="2973122" cy="609013"/>
    <xdr:sp macro="" textlink="">
      <xdr:nvSpPr>
        <xdr:cNvPr id="2" name="CuadroTexto 1">
          <a:extLst>
            <a:ext uri="{FF2B5EF4-FFF2-40B4-BE49-F238E27FC236}">
              <a16:creationId xmlns:a16="http://schemas.microsoft.com/office/drawing/2014/main" xmlns="" id="{00000000-0008-0000-1D00-000002000000}"/>
            </a:ext>
          </a:extLst>
        </xdr:cNvPr>
        <xdr:cNvSpPr txBox="1"/>
      </xdr:nvSpPr>
      <xdr:spPr>
        <a:xfrm>
          <a:off x="322791" y="8053917"/>
          <a:ext cx="2973122"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723900</xdr:colOff>
      <xdr:row>35</xdr:row>
      <xdr:rowOff>46565</xdr:rowOff>
    </xdr:from>
    <xdr:ext cx="2855141" cy="662517"/>
    <xdr:sp macro="" textlink="">
      <xdr:nvSpPr>
        <xdr:cNvPr id="6" name="CuadroTexto 5">
          <a:extLst>
            <a:ext uri="{FF2B5EF4-FFF2-40B4-BE49-F238E27FC236}">
              <a16:creationId xmlns:a16="http://schemas.microsoft.com/office/drawing/2014/main" xmlns="" id="{00000000-0008-0000-1D00-000006000000}"/>
            </a:ext>
          </a:extLst>
        </xdr:cNvPr>
        <xdr:cNvSpPr txBox="1"/>
      </xdr:nvSpPr>
      <xdr:spPr>
        <a:xfrm>
          <a:off x="4216400" y="8058148"/>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2</xdr:col>
      <xdr:colOff>582083</xdr:colOff>
      <xdr:row>3</xdr:row>
      <xdr:rowOff>201084</xdr:rowOff>
    </xdr:from>
    <xdr:ext cx="2790824" cy="254557"/>
    <xdr:sp macro="" textlink="">
      <xdr:nvSpPr>
        <xdr:cNvPr id="7" name="6 CuadroTexto">
          <a:extLst>
            <a:ext uri="{FF2B5EF4-FFF2-40B4-BE49-F238E27FC236}">
              <a16:creationId xmlns:a16="http://schemas.microsoft.com/office/drawing/2014/main" xmlns="" id="{00000000-0008-0000-1D00-000007000000}"/>
            </a:ext>
          </a:extLst>
        </xdr:cNvPr>
        <xdr:cNvSpPr txBox="1"/>
      </xdr:nvSpPr>
      <xdr:spPr>
        <a:xfrm>
          <a:off x="364066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:_CUARTO__</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200025</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300-000002000000}"/>
            </a:ext>
          </a:extLst>
        </xdr:cNvPr>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2</xdr:col>
      <xdr:colOff>200025</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0300-000005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2</xdr:col>
      <xdr:colOff>200025</xdr:colOff>
      <xdr:row>3</xdr:row>
      <xdr:rowOff>142875</xdr:rowOff>
    </xdr:from>
    <xdr:ext cx="184731" cy="264560"/>
    <xdr:sp macro="" textlink="">
      <xdr:nvSpPr>
        <xdr:cNvPr id="7" name="1 CuadroTexto">
          <a:extLst>
            <a:ext uri="{FF2B5EF4-FFF2-40B4-BE49-F238E27FC236}">
              <a16:creationId xmlns:a16="http://schemas.microsoft.com/office/drawing/2014/main" xmlns="" id="{00000000-0008-0000-0300-000007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3</xdr:col>
      <xdr:colOff>245349</xdr:colOff>
      <xdr:row>0</xdr:row>
      <xdr:rowOff>24338</xdr:rowOff>
    </xdr:from>
    <xdr:ext cx="858825" cy="254557"/>
    <xdr:sp macro="" textlink="">
      <xdr:nvSpPr>
        <xdr:cNvPr id="8" name="3 CuadroTexto">
          <a:extLst>
            <a:ext uri="{FF2B5EF4-FFF2-40B4-BE49-F238E27FC236}">
              <a16:creationId xmlns:a16="http://schemas.microsoft.com/office/drawing/2014/main" xmlns="" id="{00000000-0008-0000-0300-000008000000}"/>
            </a:ext>
          </a:extLst>
        </xdr:cNvPr>
        <xdr:cNvSpPr txBox="1"/>
      </xdr:nvSpPr>
      <xdr:spPr>
        <a:xfrm>
          <a:off x="8358917" y="24338"/>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ETCA-I-03</a:t>
          </a:r>
        </a:p>
      </xdr:txBody>
    </xdr:sp>
    <xdr:clientData/>
  </xdr:oneCellAnchor>
  <xdr:oneCellAnchor>
    <xdr:from>
      <xdr:col>1</xdr:col>
      <xdr:colOff>0</xdr:colOff>
      <xdr:row>69</xdr:row>
      <xdr:rowOff>0</xdr:rowOff>
    </xdr:from>
    <xdr:ext cx="3019425" cy="662517"/>
    <xdr:sp macro="" textlink="">
      <xdr:nvSpPr>
        <xdr:cNvPr id="10" name="CuadroTexto 5">
          <a:extLst>
            <a:ext uri="{FF2B5EF4-FFF2-40B4-BE49-F238E27FC236}">
              <a16:creationId xmlns:a16="http://schemas.microsoft.com/office/drawing/2014/main" xmlns="" id="{00000000-0008-0000-0300-00000A000000}"/>
            </a:ext>
          </a:extLst>
        </xdr:cNvPr>
        <xdr:cNvSpPr txBox="1"/>
      </xdr:nvSpPr>
      <xdr:spPr>
        <a:xfrm>
          <a:off x="105833" y="14911917"/>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GERENET</a:t>
          </a:r>
          <a:r>
            <a:rPr lang="es-MX" sz="1100" baseline="0"/>
            <a:t> DE ADMINISTRACION Y FINANZAS</a:t>
          </a:r>
          <a:endParaRPr lang="es-MX" sz="1100"/>
        </a:p>
      </xdr:txBody>
    </xdr:sp>
    <xdr:clientData/>
  </xdr:oneCellAnchor>
  <xdr:oneCellAnchor>
    <xdr:from>
      <xdr:col>1</xdr:col>
      <xdr:colOff>5820835</xdr:colOff>
      <xdr:row>69</xdr:row>
      <xdr:rowOff>0</xdr:rowOff>
    </xdr:from>
    <xdr:ext cx="2942165" cy="662517"/>
    <xdr:sp macro="" textlink="">
      <xdr:nvSpPr>
        <xdr:cNvPr id="11" name="CuadroTexto 5">
          <a:extLst>
            <a:ext uri="{FF2B5EF4-FFF2-40B4-BE49-F238E27FC236}">
              <a16:creationId xmlns:a16="http://schemas.microsoft.com/office/drawing/2014/main" xmlns="" id="{00000000-0008-0000-0300-00000B000000}"/>
            </a:ext>
          </a:extLst>
        </xdr:cNvPr>
        <xdr:cNvSpPr txBox="1"/>
      </xdr:nvSpPr>
      <xdr:spPr>
        <a:xfrm>
          <a:off x="5926668" y="14911917"/>
          <a:ext cx="294216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1</xdr:col>
      <xdr:colOff>6318250</xdr:colOff>
      <xdr:row>3</xdr:row>
      <xdr:rowOff>116416</xdr:rowOff>
    </xdr:from>
    <xdr:ext cx="2790824" cy="254557"/>
    <xdr:sp macro="" textlink="">
      <xdr:nvSpPr>
        <xdr:cNvPr id="9" name="8 CuadroTexto">
          <a:extLst>
            <a:ext uri="{FF2B5EF4-FFF2-40B4-BE49-F238E27FC236}">
              <a16:creationId xmlns:a16="http://schemas.microsoft.com/office/drawing/2014/main" xmlns="" id="{00000000-0008-0000-0300-000009000000}"/>
            </a:ext>
          </a:extLst>
        </xdr:cNvPr>
        <xdr:cNvSpPr txBox="1"/>
      </xdr:nvSpPr>
      <xdr:spPr>
        <a:xfrm>
          <a:off x="6434667" y="772583"/>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:_CUARTO__</a:t>
          </a: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7 CuadroTexto">
          <a:extLst>
            <a:ext uri="{FF2B5EF4-FFF2-40B4-BE49-F238E27FC236}">
              <a16:creationId xmlns:a16="http://schemas.microsoft.com/office/drawing/2014/main" xmlns="" id="{00000000-0008-0000-1E00-000002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476250</xdr:colOff>
      <xdr:row>0</xdr:row>
      <xdr:rowOff>93592</xdr:rowOff>
    </xdr:from>
    <xdr:ext cx="1638301" cy="496957"/>
    <xdr:sp macro="" textlink="">
      <xdr:nvSpPr>
        <xdr:cNvPr id="3" name="11 CuadroTexto">
          <a:extLst>
            <a:ext uri="{FF2B5EF4-FFF2-40B4-BE49-F238E27FC236}">
              <a16:creationId xmlns:a16="http://schemas.microsoft.com/office/drawing/2014/main" xmlns="" id="{00000000-0008-0000-1E00-000003000000}"/>
            </a:ext>
          </a:extLst>
        </xdr:cNvPr>
        <xdr:cNvSpPr txBox="1"/>
      </xdr:nvSpPr>
      <xdr:spPr>
        <a:xfrm>
          <a:off x="5981700" y="93592"/>
          <a:ext cx="1638301" cy="4969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ETCA-III-01</a:t>
          </a:r>
        </a:p>
      </xdr:txBody>
    </xdr:sp>
    <xdr:clientData/>
  </xdr:oneCellAnchor>
  <xdr:oneCellAnchor>
    <xdr:from>
      <xdr:col>1</xdr:col>
      <xdr:colOff>0</xdr:colOff>
      <xdr:row>3</xdr:row>
      <xdr:rowOff>142875</xdr:rowOff>
    </xdr:from>
    <xdr:ext cx="184731" cy="264560"/>
    <xdr:sp macro="" textlink="">
      <xdr:nvSpPr>
        <xdr:cNvPr id="4" name="5 CuadroTexto">
          <a:extLst>
            <a:ext uri="{FF2B5EF4-FFF2-40B4-BE49-F238E27FC236}">
              <a16:creationId xmlns:a16="http://schemas.microsoft.com/office/drawing/2014/main" xmlns="" id="{00000000-0008-0000-1E00-000004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1E00-000005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xdr:row>
      <xdr:rowOff>142875</xdr:rowOff>
    </xdr:from>
    <xdr:ext cx="184731" cy="264560"/>
    <xdr:sp macro="" textlink="">
      <xdr:nvSpPr>
        <xdr:cNvPr id="6" name="1 CuadroTexto">
          <a:extLst>
            <a:ext uri="{FF2B5EF4-FFF2-40B4-BE49-F238E27FC236}">
              <a16:creationId xmlns:a16="http://schemas.microsoft.com/office/drawing/2014/main" xmlns="" id="{00000000-0008-0000-1E00-000006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xdr:row>
      <xdr:rowOff>142875</xdr:rowOff>
    </xdr:from>
    <xdr:ext cx="184731" cy="264560"/>
    <xdr:sp macro="" textlink="">
      <xdr:nvSpPr>
        <xdr:cNvPr id="7" name="1 CuadroTexto">
          <a:extLst>
            <a:ext uri="{FF2B5EF4-FFF2-40B4-BE49-F238E27FC236}">
              <a16:creationId xmlns:a16="http://schemas.microsoft.com/office/drawing/2014/main" xmlns="" id="{00000000-0008-0000-1E00-000007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xdr:row>
      <xdr:rowOff>142875</xdr:rowOff>
    </xdr:from>
    <xdr:ext cx="184731" cy="264560"/>
    <xdr:sp macro="" textlink="">
      <xdr:nvSpPr>
        <xdr:cNvPr id="8" name="1 CuadroTexto">
          <a:extLst>
            <a:ext uri="{FF2B5EF4-FFF2-40B4-BE49-F238E27FC236}">
              <a16:creationId xmlns:a16="http://schemas.microsoft.com/office/drawing/2014/main" xmlns="" id="{00000000-0008-0000-1E00-000008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0</xdr:colOff>
      <xdr:row>41</xdr:row>
      <xdr:rowOff>0</xdr:rowOff>
    </xdr:from>
    <xdr:ext cx="2925416" cy="609013"/>
    <xdr:sp macro="" textlink="">
      <xdr:nvSpPr>
        <xdr:cNvPr id="10" name="CuadroTexto 1">
          <a:extLst>
            <a:ext uri="{FF2B5EF4-FFF2-40B4-BE49-F238E27FC236}">
              <a16:creationId xmlns:a16="http://schemas.microsoft.com/office/drawing/2014/main" xmlns="" id="{00000000-0008-0000-1E00-00000A000000}"/>
            </a:ext>
          </a:extLst>
        </xdr:cNvPr>
        <xdr:cNvSpPr txBox="1"/>
      </xdr:nvSpPr>
      <xdr:spPr>
        <a:xfrm>
          <a:off x="0" y="8953500"/>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0</xdr:colOff>
      <xdr:row>41</xdr:row>
      <xdr:rowOff>0</xdr:rowOff>
    </xdr:from>
    <xdr:ext cx="2855141" cy="662517"/>
    <xdr:sp macro="" textlink="">
      <xdr:nvSpPr>
        <xdr:cNvPr id="11" name="CuadroTexto 5">
          <a:extLst>
            <a:ext uri="{FF2B5EF4-FFF2-40B4-BE49-F238E27FC236}">
              <a16:creationId xmlns:a16="http://schemas.microsoft.com/office/drawing/2014/main" xmlns="" id="{00000000-0008-0000-1E00-00000B000000}"/>
            </a:ext>
          </a:extLst>
        </xdr:cNvPr>
        <xdr:cNvSpPr txBox="1"/>
      </xdr:nvSpPr>
      <xdr:spPr>
        <a:xfrm>
          <a:off x="3933825" y="8953500"/>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133350</xdr:colOff>
      <xdr:row>3</xdr:row>
      <xdr:rowOff>161925</xdr:rowOff>
    </xdr:from>
    <xdr:ext cx="2790824" cy="254557"/>
    <xdr:sp macro="" textlink="">
      <xdr:nvSpPr>
        <xdr:cNvPr id="12" name="11 CuadroTexto">
          <a:extLst>
            <a:ext uri="{FF2B5EF4-FFF2-40B4-BE49-F238E27FC236}">
              <a16:creationId xmlns:a16="http://schemas.microsoft.com/office/drawing/2014/main" xmlns="" id="{00000000-0008-0000-1E00-00000C000000}"/>
            </a:ext>
          </a:extLst>
        </xdr:cNvPr>
        <xdr:cNvSpPr txBox="1"/>
      </xdr:nvSpPr>
      <xdr:spPr>
        <a:xfrm>
          <a:off x="4886325"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:_CUARTO_</a:t>
          </a:r>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4</xdr:col>
      <xdr:colOff>259911</xdr:colOff>
      <xdr:row>0</xdr:row>
      <xdr:rowOff>-25876</xdr:rowOff>
    </xdr:from>
    <xdr:ext cx="937180" cy="254557"/>
    <xdr:sp macro="" textlink="">
      <xdr:nvSpPr>
        <xdr:cNvPr id="3" name="1 CuadroTexto">
          <a:extLst>
            <a:ext uri="{FF2B5EF4-FFF2-40B4-BE49-F238E27FC236}">
              <a16:creationId xmlns:a16="http://schemas.microsoft.com/office/drawing/2014/main" xmlns="" id="{00000000-0008-0000-1F00-000003000000}"/>
            </a:ext>
          </a:extLst>
        </xdr:cNvPr>
        <xdr:cNvSpPr txBox="1"/>
      </xdr:nvSpPr>
      <xdr:spPr>
        <a:xfrm>
          <a:off x="5805578" y="-25876"/>
          <a:ext cx="93718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ETCA-III-03</a:t>
          </a:r>
        </a:p>
      </xdr:txBody>
    </xdr:sp>
    <xdr:clientData/>
  </xdr:oneCellAnchor>
  <xdr:oneCellAnchor>
    <xdr:from>
      <xdr:col>1</xdr:col>
      <xdr:colOff>0</xdr:colOff>
      <xdr:row>41</xdr:row>
      <xdr:rowOff>0</xdr:rowOff>
    </xdr:from>
    <xdr:ext cx="2925416" cy="609013"/>
    <xdr:sp macro="" textlink="">
      <xdr:nvSpPr>
        <xdr:cNvPr id="4" name="CuadroTexto 1">
          <a:extLst>
            <a:ext uri="{FF2B5EF4-FFF2-40B4-BE49-F238E27FC236}">
              <a16:creationId xmlns:a16="http://schemas.microsoft.com/office/drawing/2014/main" xmlns="" id="{00000000-0008-0000-1F00-000004000000}"/>
            </a:ext>
          </a:extLst>
        </xdr:cNvPr>
        <xdr:cNvSpPr txBox="1"/>
      </xdr:nvSpPr>
      <xdr:spPr>
        <a:xfrm>
          <a:off x="127000" y="8784167"/>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0</xdr:colOff>
      <xdr:row>41</xdr:row>
      <xdr:rowOff>0</xdr:rowOff>
    </xdr:from>
    <xdr:ext cx="2855141" cy="662517"/>
    <xdr:sp macro="" textlink="">
      <xdr:nvSpPr>
        <xdr:cNvPr id="5" name="CuadroTexto 5">
          <a:extLst>
            <a:ext uri="{FF2B5EF4-FFF2-40B4-BE49-F238E27FC236}">
              <a16:creationId xmlns:a16="http://schemas.microsoft.com/office/drawing/2014/main" xmlns="" id="{00000000-0008-0000-1F00-000005000000}"/>
            </a:ext>
          </a:extLst>
        </xdr:cNvPr>
        <xdr:cNvSpPr txBox="1"/>
      </xdr:nvSpPr>
      <xdr:spPr>
        <a:xfrm>
          <a:off x="3831167" y="8784167"/>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169333</xdr:colOff>
      <xdr:row>3</xdr:row>
      <xdr:rowOff>179917</xdr:rowOff>
    </xdr:from>
    <xdr:ext cx="2790824" cy="254557"/>
    <xdr:sp macro="" textlink="">
      <xdr:nvSpPr>
        <xdr:cNvPr id="6" name="5 CuadroTexto">
          <a:extLst>
            <a:ext uri="{FF2B5EF4-FFF2-40B4-BE49-F238E27FC236}">
              <a16:creationId xmlns:a16="http://schemas.microsoft.com/office/drawing/2014/main" xmlns="" id="{00000000-0008-0000-1F00-000006000000}"/>
            </a:ext>
          </a:extLst>
        </xdr:cNvPr>
        <xdr:cNvSpPr txBox="1"/>
      </xdr:nvSpPr>
      <xdr:spPr>
        <a:xfrm>
          <a:off x="4000500" y="81491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:_CUARTO_</a:t>
          </a:r>
        </a:p>
      </xdr:txBody>
    </xdr:sp>
    <xdr:clientData/>
  </xdr:oneCellAnchor>
  <xdr:twoCellAnchor>
    <xdr:from>
      <xdr:col>1</xdr:col>
      <xdr:colOff>1121855</xdr:colOff>
      <xdr:row>14</xdr:row>
      <xdr:rowOff>21167</xdr:rowOff>
    </xdr:from>
    <xdr:to>
      <xdr:col>4</xdr:col>
      <xdr:colOff>170413</xdr:colOff>
      <xdr:row>15</xdr:row>
      <xdr:rowOff>200025</xdr:rowOff>
    </xdr:to>
    <xdr:sp macro="" textlink="">
      <xdr:nvSpPr>
        <xdr:cNvPr id="7" name="6 CuadroTexto">
          <a:extLst>
            <a:ext uri="{FF2B5EF4-FFF2-40B4-BE49-F238E27FC236}">
              <a16:creationId xmlns:a16="http://schemas.microsoft.com/office/drawing/2014/main" xmlns="" id="{00000000-0008-0000-1F00-000007000000}"/>
            </a:ext>
          </a:extLst>
        </xdr:cNvPr>
        <xdr:cNvSpPr txBox="1"/>
      </xdr:nvSpPr>
      <xdr:spPr>
        <a:xfrm>
          <a:off x="1248855" y="3175000"/>
          <a:ext cx="4467225"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1100" b="1"/>
            <a:t>NO APLICA POR QUE EN ESTE EJERCICIO NO SE REALIZO OBRA PUBLICA</a:t>
          </a:r>
        </a:p>
      </xdr:txBody>
    </xdr:sp>
    <xdr:clientData/>
  </xdr:twoCellAnchor>
</xdr:wsDr>
</file>

<file path=xl/drawings/drawing32.xml><?xml version="1.0" encoding="utf-8"?>
<xdr:wsDr xmlns:xdr="http://schemas.openxmlformats.org/drawingml/2006/spreadsheetDrawing" xmlns:a="http://schemas.openxmlformats.org/drawingml/2006/main">
  <xdr:oneCellAnchor>
    <xdr:from>
      <xdr:col>0</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2000-00000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 name="2 CuadroTexto">
          <a:extLst>
            <a:ext uri="{FF2B5EF4-FFF2-40B4-BE49-F238E27FC236}">
              <a16:creationId xmlns:a16="http://schemas.microsoft.com/office/drawing/2014/main" xmlns="" id="{00000000-0008-0000-2000-00000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 name="3 CuadroTexto">
          <a:extLst>
            <a:ext uri="{FF2B5EF4-FFF2-40B4-BE49-F238E27FC236}">
              <a16:creationId xmlns:a16="http://schemas.microsoft.com/office/drawing/2014/main" xmlns="" id="{00000000-0008-0000-2000-00000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 name="4 CuadroTexto">
          <a:extLst>
            <a:ext uri="{FF2B5EF4-FFF2-40B4-BE49-F238E27FC236}">
              <a16:creationId xmlns:a16="http://schemas.microsoft.com/office/drawing/2014/main" xmlns="" id="{00000000-0008-0000-2000-00000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 name="5 CuadroTexto">
          <a:extLst>
            <a:ext uri="{FF2B5EF4-FFF2-40B4-BE49-F238E27FC236}">
              <a16:creationId xmlns:a16="http://schemas.microsoft.com/office/drawing/2014/main" xmlns="" id="{00000000-0008-0000-2000-00000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 name="6 CuadroTexto">
          <a:extLst>
            <a:ext uri="{FF2B5EF4-FFF2-40B4-BE49-F238E27FC236}">
              <a16:creationId xmlns:a16="http://schemas.microsoft.com/office/drawing/2014/main" xmlns="" id="{00000000-0008-0000-2000-00000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 name="7 CuadroTexto">
          <a:extLst>
            <a:ext uri="{FF2B5EF4-FFF2-40B4-BE49-F238E27FC236}">
              <a16:creationId xmlns:a16="http://schemas.microsoft.com/office/drawing/2014/main" xmlns="" id="{00000000-0008-0000-2000-00000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 name="8 CuadroTexto">
          <a:extLst>
            <a:ext uri="{FF2B5EF4-FFF2-40B4-BE49-F238E27FC236}">
              <a16:creationId xmlns:a16="http://schemas.microsoft.com/office/drawing/2014/main" xmlns="" id="{00000000-0008-0000-2000-00000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 name="9 CuadroTexto">
          <a:extLst>
            <a:ext uri="{FF2B5EF4-FFF2-40B4-BE49-F238E27FC236}">
              <a16:creationId xmlns:a16="http://schemas.microsoft.com/office/drawing/2014/main" xmlns="" id="{00000000-0008-0000-2000-00000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 name="10 CuadroTexto">
          <a:extLst>
            <a:ext uri="{FF2B5EF4-FFF2-40B4-BE49-F238E27FC236}">
              <a16:creationId xmlns:a16="http://schemas.microsoft.com/office/drawing/2014/main" xmlns="" id="{00000000-0008-0000-2000-00000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 name="11 CuadroTexto">
          <a:extLst>
            <a:ext uri="{FF2B5EF4-FFF2-40B4-BE49-F238E27FC236}">
              <a16:creationId xmlns:a16="http://schemas.microsoft.com/office/drawing/2014/main" xmlns="" id="{00000000-0008-0000-2000-00000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 name="12 CuadroTexto">
          <a:extLst>
            <a:ext uri="{FF2B5EF4-FFF2-40B4-BE49-F238E27FC236}">
              <a16:creationId xmlns:a16="http://schemas.microsoft.com/office/drawing/2014/main" xmlns="" id="{00000000-0008-0000-2000-00000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 name="13 CuadroTexto">
          <a:extLst>
            <a:ext uri="{FF2B5EF4-FFF2-40B4-BE49-F238E27FC236}">
              <a16:creationId xmlns:a16="http://schemas.microsoft.com/office/drawing/2014/main" xmlns="" id="{00000000-0008-0000-2000-00000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 name="14 CuadroTexto">
          <a:extLst>
            <a:ext uri="{FF2B5EF4-FFF2-40B4-BE49-F238E27FC236}">
              <a16:creationId xmlns:a16="http://schemas.microsoft.com/office/drawing/2014/main" xmlns="" id="{00000000-0008-0000-2000-00000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 name="15 CuadroTexto">
          <a:extLst>
            <a:ext uri="{FF2B5EF4-FFF2-40B4-BE49-F238E27FC236}">
              <a16:creationId xmlns:a16="http://schemas.microsoft.com/office/drawing/2014/main" xmlns="" id="{00000000-0008-0000-2000-00001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 name="16 CuadroTexto">
          <a:extLst>
            <a:ext uri="{FF2B5EF4-FFF2-40B4-BE49-F238E27FC236}">
              <a16:creationId xmlns:a16="http://schemas.microsoft.com/office/drawing/2014/main" xmlns="" id="{00000000-0008-0000-2000-00001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 name="17 CuadroTexto">
          <a:extLst>
            <a:ext uri="{FF2B5EF4-FFF2-40B4-BE49-F238E27FC236}">
              <a16:creationId xmlns:a16="http://schemas.microsoft.com/office/drawing/2014/main" xmlns="" id="{00000000-0008-0000-2000-00001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 name="18 CuadroTexto">
          <a:extLst>
            <a:ext uri="{FF2B5EF4-FFF2-40B4-BE49-F238E27FC236}">
              <a16:creationId xmlns:a16="http://schemas.microsoft.com/office/drawing/2014/main" xmlns="" id="{00000000-0008-0000-2000-00001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 name="19 CuadroTexto">
          <a:extLst>
            <a:ext uri="{FF2B5EF4-FFF2-40B4-BE49-F238E27FC236}">
              <a16:creationId xmlns:a16="http://schemas.microsoft.com/office/drawing/2014/main" xmlns="" id="{00000000-0008-0000-2000-00001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 name="20 CuadroTexto">
          <a:extLst>
            <a:ext uri="{FF2B5EF4-FFF2-40B4-BE49-F238E27FC236}">
              <a16:creationId xmlns:a16="http://schemas.microsoft.com/office/drawing/2014/main" xmlns="" id="{00000000-0008-0000-2000-00001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 name="21 CuadroTexto">
          <a:extLst>
            <a:ext uri="{FF2B5EF4-FFF2-40B4-BE49-F238E27FC236}">
              <a16:creationId xmlns:a16="http://schemas.microsoft.com/office/drawing/2014/main" xmlns="" id="{00000000-0008-0000-2000-00001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 name="22 CuadroTexto">
          <a:extLst>
            <a:ext uri="{FF2B5EF4-FFF2-40B4-BE49-F238E27FC236}">
              <a16:creationId xmlns:a16="http://schemas.microsoft.com/office/drawing/2014/main" xmlns="" id="{00000000-0008-0000-2000-00001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 name="23 CuadroTexto">
          <a:extLst>
            <a:ext uri="{FF2B5EF4-FFF2-40B4-BE49-F238E27FC236}">
              <a16:creationId xmlns:a16="http://schemas.microsoft.com/office/drawing/2014/main" xmlns="" id="{00000000-0008-0000-2000-00001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 name="24 CuadroTexto">
          <a:extLst>
            <a:ext uri="{FF2B5EF4-FFF2-40B4-BE49-F238E27FC236}">
              <a16:creationId xmlns:a16="http://schemas.microsoft.com/office/drawing/2014/main" xmlns="" id="{00000000-0008-0000-2000-00001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 name="25 CuadroTexto">
          <a:extLst>
            <a:ext uri="{FF2B5EF4-FFF2-40B4-BE49-F238E27FC236}">
              <a16:creationId xmlns:a16="http://schemas.microsoft.com/office/drawing/2014/main" xmlns="" id="{00000000-0008-0000-2000-00001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 name="26 CuadroTexto">
          <a:extLst>
            <a:ext uri="{FF2B5EF4-FFF2-40B4-BE49-F238E27FC236}">
              <a16:creationId xmlns:a16="http://schemas.microsoft.com/office/drawing/2014/main" xmlns="" id="{00000000-0008-0000-2000-00001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 name="27 CuadroTexto">
          <a:extLst>
            <a:ext uri="{FF2B5EF4-FFF2-40B4-BE49-F238E27FC236}">
              <a16:creationId xmlns:a16="http://schemas.microsoft.com/office/drawing/2014/main" xmlns="" id="{00000000-0008-0000-2000-00001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 name="28 CuadroTexto">
          <a:extLst>
            <a:ext uri="{FF2B5EF4-FFF2-40B4-BE49-F238E27FC236}">
              <a16:creationId xmlns:a16="http://schemas.microsoft.com/office/drawing/2014/main" xmlns="" id="{00000000-0008-0000-2000-00001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 name="29 CuadroTexto">
          <a:extLst>
            <a:ext uri="{FF2B5EF4-FFF2-40B4-BE49-F238E27FC236}">
              <a16:creationId xmlns:a16="http://schemas.microsoft.com/office/drawing/2014/main" xmlns="" id="{00000000-0008-0000-2000-00001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 name="30 CuadroTexto">
          <a:extLst>
            <a:ext uri="{FF2B5EF4-FFF2-40B4-BE49-F238E27FC236}">
              <a16:creationId xmlns:a16="http://schemas.microsoft.com/office/drawing/2014/main" xmlns="" id="{00000000-0008-0000-2000-00001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 name="31 CuadroTexto">
          <a:extLst>
            <a:ext uri="{FF2B5EF4-FFF2-40B4-BE49-F238E27FC236}">
              <a16:creationId xmlns:a16="http://schemas.microsoft.com/office/drawing/2014/main" xmlns="" id="{00000000-0008-0000-2000-00002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 name="32 CuadroTexto">
          <a:extLst>
            <a:ext uri="{FF2B5EF4-FFF2-40B4-BE49-F238E27FC236}">
              <a16:creationId xmlns:a16="http://schemas.microsoft.com/office/drawing/2014/main" xmlns="" id="{00000000-0008-0000-2000-00002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 name="33 CuadroTexto">
          <a:extLst>
            <a:ext uri="{FF2B5EF4-FFF2-40B4-BE49-F238E27FC236}">
              <a16:creationId xmlns:a16="http://schemas.microsoft.com/office/drawing/2014/main" xmlns="" id="{00000000-0008-0000-2000-00002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 name="34 CuadroTexto">
          <a:extLst>
            <a:ext uri="{FF2B5EF4-FFF2-40B4-BE49-F238E27FC236}">
              <a16:creationId xmlns:a16="http://schemas.microsoft.com/office/drawing/2014/main" xmlns="" id="{00000000-0008-0000-2000-00002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 name="35 CuadroTexto">
          <a:extLst>
            <a:ext uri="{FF2B5EF4-FFF2-40B4-BE49-F238E27FC236}">
              <a16:creationId xmlns:a16="http://schemas.microsoft.com/office/drawing/2014/main" xmlns="" id="{00000000-0008-0000-2000-00002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 name="36 CuadroTexto">
          <a:extLst>
            <a:ext uri="{FF2B5EF4-FFF2-40B4-BE49-F238E27FC236}">
              <a16:creationId xmlns:a16="http://schemas.microsoft.com/office/drawing/2014/main" xmlns="" id="{00000000-0008-0000-2000-00002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 name="37 CuadroTexto">
          <a:extLst>
            <a:ext uri="{FF2B5EF4-FFF2-40B4-BE49-F238E27FC236}">
              <a16:creationId xmlns:a16="http://schemas.microsoft.com/office/drawing/2014/main" xmlns="" id="{00000000-0008-0000-2000-00002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 name="38 CuadroTexto">
          <a:extLst>
            <a:ext uri="{FF2B5EF4-FFF2-40B4-BE49-F238E27FC236}">
              <a16:creationId xmlns:a16="http://schemas.microsoft.com/office/drawing/2014/main" xmlns="" id="{00000000-0008-0000-2000-00002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 name="39 CuadroTexto">
          <a:extLst>
            <a:ext uri="{FF2B5EF4-FFF2-40B4-BE49-F238E27FC236}">
              <a16:creationId xmlns:a16="http://schemas.microsoft.com/office/drawing/2014/main" xmlns="" id="{00000000-0008-0000-2000-00002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 name="40 CuadroTexto">
          <a:extLst>
            <a:ext uri="{FF2B5EF4-FFF2-40B4-BE49-F238E27FC236}">
              <a16:creationId xmlns:a16="http://schemas.microsoft.com/office/drawing/2014/main" xmlns="" id="{00000000-0008-0000-2000-00002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 name="41 CuadroTexto">
          <a:extLst>
            <a:ext uri="{FF2B5EF4-FFF2-40B4-BE49-F238E27FC236}">
              <a16:creationId xmlns:a16="http://schemas.microsoft.com/office/drawing/2014/main" xmlns="" id="{00000000-0008-0000-2000-00002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 name="42 CuadroTexto">
          <a:extLst>
            <a:ext uri="{FF2B5EF4-FFF2-40B4-BE49-F238E27FC236}">
              <a16:creationId xmlns:a16="http://schemas.microsoft.com/office/drawing/2014/main" xmlns="" id="{00000000-0008-0000-2000-00002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 name="43 CuadroTexto">
          <a:extLst>
            <a:ext uri="{FF2B5EF4-FFF2-40B4-BE49-F238E27FC236}">
              <a16:creationId xmlns:a16="http://schemas.microsoft.com/office/drawing/2014/main" xmlns="" id="{00000000-0008-0000-2000-00002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 name="44 CuadroTexto">
          <a:extLst>
            <a:ext uri="{FF2B5EF4-FFF2-40B4-BE49-F238E27FC236}">
              <a16:creationId xmlns:a16="http://schemas.microsoft.com/office/drawing/2014/main" xmlns="" id="{00000000-0008-0000-2000-00002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 name="45 CuadroTexto">
          <a:extLst>
            <a:ext uri="{FF2B5EF4-FFF2-40B4-BE49-F238E27FC236}">
              <a16:creationId xmlns:a16="http://schemas.microsoft.com/office/drawing/2014/main" xmlns="" id="{00000000-0008-0000-2000-00002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 name="46 CuadroTexto">
          <a:extLst>
            <a:ext uri="{FF2B5EF4-FFF2-40B4-BE49-F238E27FC236}">
              <a16:creationId xmlns:a16="http://schemas.microsoft.com/office/drawing/2014/main" xmlns="" id="{00000000-0008-0000-2000-00002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 name="47 CuadroTexto">
          <a:extLst>
            <a:ext uri="{FF2B5EF4-FFF2-40B4-BE49-F238E27FC236}">
              <a16:creationId xmlns:a16="http://schemas.microsoft.com/office/drawing/2014/main" xmlns="" id="{00000000-0008-0000-2000-00003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 name="48 CuadroTexto">
          <a:extLst>
            <a:ext uri="{FF2B5EF4-FFF2-40B4-BE49-F238E27FC236}">
              <a16:creationId xmlns:a16="http://schemas.microsoft.com/office/drawing/2014/main" xmlns="" id="{00000000-0008-0000-2000-00003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 name="49 CuadroTexto">
          <a:extLst>
            <a:ext uri="{FF2B5EF4-FFF2-40B4-BE49-F238E27FC236}">
              <a16:creationId xmlns:a16="http://schemas.microsoft.com/office/drawing/2014/main" xmlns="" id="{00000000-0008-0000-2000-00003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 name="50 CuadroTexto">
          <a:extLst>
            <a:ext uri="{FF2B5EF4-FFF2-40B4-BE49-F238E27FC236}">
              <a16:creationId xmlns:a16="http://schemas.microsoft.com/office/drawing/2014/main" xmlns="" id="{00000000-0008-0000-2000-00003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 name="51 CuadroTexto">
          <a:extLst>
            <a:ext uri="{FF2B5EF4-FFF2-40B4-BE49-F238E27FC236}">
              <a16:creationId xmlns:a16="http://schemas.microsoft.com/office/drawing/2014/main" xmlns="" id="{00000000-0008-0000-2000-00003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 name="52 CuadroTexto">
          <a:extLst>
            <a:ext uri="{FF2B5EF4-FFF2-40B4-BE49-F238E27FC236}">
              <a16:creationId xmlns:a16="http://schemas.microsoft.com/office/drawing/2014/main" xmlns="" id="{00000000-0008-0000-2000-00003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 name="53 CuadroTexto">
          <a:extLst>
            <a:ext uri="{FF2B5EF4-FFF2-40B4-BE49-F238E27FC236}">
              <a16:creationId xmlns:a16="http://schemas.microsoft.com/office/drawing/2014/main" xmlns="" id="{00000000-0008-0000-2000-00003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 name="54 CuadroTexto">
          <a:extLst>
            <a:ext uri="{FF2B5EF4-FFF2-40B4-BE49-F238E27FC236}">
              <a16:creationId xmlns:a16="http://schemas.microsoft.com/office/drawing/2014/main" xmlns="" id="{00000000-0008-0000-2000-00003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 name="55 CuadroTexto">
          <a:extLst>
            <a:ext uri="{FF2B5EF4-FFF2-40B4-BE49-F238E27FC236}">
              <a16:creationId xmlns:a16="http://schemas.microsoft.com/office/drawing/2014/main" xmlns="" id="{00000000-0008-0000-2000-00003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7" name="56 CuadroTexto">
          <a:extLst>
            <a:ext uri="{FF2B5EF4-FFF2-40B4-BE49-F238E27FC236}">
              <a16:creationId xmlns:a16="http://schemas.microsoft.com/office/drawing/2014/main" xmlns="" id="{00000000-0008-0000-2000-00003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8" name="57 CuadroTexto">
          <a:extLst>
            <a:ext uri="{FF2B5EF4-FFF2-40B4-BE49-F238E27FC236}">
              <a16:creationId xmlns:a16="http://schemas.microsoft.com/office/drawing/2014/main" xmlns="" id="{00000000-0008-0000-2000-00003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9" name="58 CuadroTexto">
          <a:extLst>
            <a:ext uri="{FF2B5EF4-FFF2-40B4-BE49-F238E27FC236}">
              <a16:creationId xmlns:a16="http://schemas.microsoft.com/office/drawing/2014/main" xmlns="" id="{00000000-0008-0000-2000-00003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0" name="59 CuadroTexto">
          <a:extLst>
            <a:ext uri="{FF2B5EF4-FFF2-40B4-BE49-F238E27FC236}">
              <a16:creationId xmlns:a16="http://schemas.microsoft.com/office/drawing/2014/main" xmlns="" id="{00000000-0008-0000-2000-00003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1" name="60 CuadroTexto">
          <a:extLst>
            <a:ext uri="{FF2B5EF4-FFF2-40B4-BE49-F238E27FC236}">
              <a16:creationId xmlns:a16="http://schemas.microsoft.com/office/drawing/2014/main" xmlns="" id="{00000000-0008-0000-2000-00003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2" name="61 CuadroTexto">
          <a:extLst>
            <a:ext uri="{FF2B5EF4-FFF2-40B4-BE49-F238E27FC236}">
              <a16:creationId xmlns:a16="http://schemas.microsoft.com/office/drawing/2014/main" xmlns="" id="{00000000-0008-0000-2000-00003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3" name="62 CuadroTexto">
          <a:extLst>
            <a:ext uri="{FF2B5EF4-FFF2-40B4-BE49-F238E27FC236}">
              <a16:creationId xmlns:a16="http://schemas.microsoft.com/office/drawing/2014/main" xmlns="" id="{00000000-0008-0000-2000-00003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4" name="63 CuadroTexto">
          <a:extLst>
            <a:ext uri="{FF2B5EF4-FFF2-40B4-BE49-F238E27FC236}">
              <a16:creationId xmlns:a16="http://schemas.microsoft.com/office/drawing/2014/main" xmlns="" id="{00000000-0008-0000-2000-00004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5" name="64 CuadroTexto">
          <a:extLst>
            <a:ext uri="{FF2B5EF4-FFF2-40B4-BE49-F238E27FC236}">
              <a16:creationId xmlns:a16="http://schemas.microsoft.com/office/drawing/2014/main" xmlns="" id="{00000000-0008-0000-2000-00004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6" name="65 CuadroTexto">
          <a:extLst>
            <a:ext uri="{FF2B5EF4-FFF2-40B4-BE49-F238E27FC236}">
              <a16:creationId xmlns:a16="http://schemas.microsoft.com/office/drawing/2014/main" xmlns="" id="{00000000-0008-0000-2000-00004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7" name="66 CuadroTexto">
          <a:extLst>
            <a:ext uri="{FF2B5EF4-FFF2-40B4-BE49-F238E27FC236}">
              <a16:creationId xmlns:a16="http://schemas.microsoft.com/office/drawing/2014/main" xmlns="" id="{00000000-0008-0000-2000-00004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8" name="67 CuadroTexto">
          <a:extLst>
            <a:ext uri="{FF2B5EF4-FFF2-40B4-BE49-F238E27FC236}">
              <a16:creationId xmlns:a16="http://schemas.microsoft.com/office/drawing/2014/main" xmlns="" id="{00000000-0008-0000-2000-00004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9" name="68 CuadroTexto">
          <a:extLst>
            <a:ext uri="{FF2B5EF4-FFF2-40B4-BE49-F238E27FC236}">
              <a16:creationId xmlns:a16="http://schemas.microsoft.com/office/drawing/2014/main" xmlns="" id="{00000000-0008-0000-2000-00004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0" name="69 CuadroTexto">
          <a:extLst>
            <a:ext uri="{FF2B5EF4-FFF2-40B4-BE49-F238E27FC236}">
              <a16:creationId xmlns:a16="http://schemas.microsoft.com/office/drawing/2014/main" xmlns="" id="{00000000-0008-0000-2000-00004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1" name="70 CuadroTexto">
          <a:extLst>
            <a:ext uri="{FF2B5EF4-FFF2-40B4-BE49-F238E27FC236}">
              <a16:creationId xmlns:a16="http://schemas.microsoft.com/office/drawing/2014/main" xmlns="" id="{00000000-0008-0000-2000-00004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2" name="71 CuadroTexto">
          <a:extLst>
            <a:ext uri="{FF2B5EF4-FFF2-40B4-BE49-F238E27FC236}">
              <a16:creationId xmlns:a16="http://schemas.microsoft.com/office/drawing/2014/main" xmlns="" id="{00000000-0008-0000-2000-00004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3" name="72 CuadroTexto">
          <a:extLst>
            <a:ext uri="{FF2B5EF4-FFF2-40B4-BE49-F238E27FC236}">
              <a16:creationId xmlns:a16="http://schemas.microsoft.com/office/drawing/2014/main" xmlns="" id="{00000000-0008-0000-2000-00004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4" name="73 CuadroTexto">
          <a:extLst>
            <a:ext uri="{FF2B5EF4-FFF2-40B4-BE49-F238E27FC236}">
              <a16:creationId xmlns:a16="http://schemas.microsoft.com/office/drawing/2014/main" xmlns="" id="{00000000-0008-0000-2000-00004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5" name="74 CuadroTexto">
          <a:extLst>
            <a:ext uri="{FF2B5EF4-FFF2-40B4-BE49-F238E27FC236}">
              <a16:creationId xmlns:a16="http://schemas.microsoft.com/office/drawing/2014/main" xmlns="" id="{00000000-0008-0000-2000-00004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6" name="75 CuadroTexto">
          <a:extLst>
            <a:ext uri="{FF2B5EF4-FFF2-40B4-BE49-F238E27FC236}">
              <a16:creationId xmlns:a16="http://schemas.microsoft.com/office/drawing/2014/main" xmlns="" id="{00000000-0008-0000-2000-00004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7" name="76 CuadroTexto">
          <a:extLst>
            <a:ext uri="{FF2B5EF4-FFF2-40B4-BE49-F238E27FC236}">
              <a16:creationId xmlns:a16="http://schemas.microsoft.com/office/drawing/2014/main" xmlns="" id="{00000000-0008-0000-2000-00004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8" name="77 CuadroTexto">
          <a:extLst>
            <a:ext uri="{FF2B5EF4-FFF2-40B4-BE49-F238E27FC236}">
              <a16:creationId xmlns:a16="http://schemas.microsoft.com/office/drawing/2014/main" xmlns="" id="{00000000-0008-0000-2000-00004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9" name="78 CuadroTexto">
          <a:extLst>
            <a:ext uri="{FF2B5EF4-FFF2-40B4-BE49-F238E27FC236}">
              <a16:creationId xmlns:a16="http://schemas.microsoft.com/office/drawing/2014/main" xmlns="" id="{00000000-0008-0000-2000-00004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0" name="79 CuadroTexto">
          <a:extLst>
            <a:ext uri="{FF2B5EF4-FFF2-40B4-BE49-F238E27FC236}">
              <a16:creationId xmlns:a16="http://schemas.microsoft.com/office/drawing/2014/main" xmlns="" id="{00000000-0008-0000-2000-00005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1" name="80 CuadroTexto">
          <a:extLst>
            <a:ext uri="{FF2B5EF4-FFF2-40B4-BE49-F238E27FC236}">
              <a16:creationId xmlns:a16="http://schemas.microsoft.com/office/drawing/2014/main" xmlns="" id="{00000000-0008-0000-2000-00005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2" name="81 CuadroTexto">
          <a:extLst>
            <a:ext uri="{FF2B5EF4-FFF2-40B4-BE49-F238E27FC236}">
              <a16:creationId xmlns:a16="http://schemas.microsoft.com/office/drawing/2014/main" xmlns="" id="{00000000-0008-0000-2000-00005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3" name="82 CuadroTexto">
          <a:extLst>
            <a:ext uri="{FF2B5EF4-FFF2-40B4-BE49-F238E27FC236}">
              <a16:creationId xmlns:a16="http://schemas.microsoft.com/office/drawing/2014/main" xmlns="" id="{00000000-0008-0000-2000-00005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4" name="83 CuadroTexto">
          <a:extLst>
            <a:ext uri="{FF2B5EF4-FFF2-40B4-BE49-F238E27FC236}">
              <a16:creationId xmlns:a16="http://schemas.microsoft.com/office/drawing/2014/main" xmlns="" id="{00000000-0008-0000-2000-00005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5" name="84 CuadroTexto">
          <a:extLst>
            <a:ext uri="{FF2B5EF4-FFF2-40B4-BE49-F238E27FC236}">
              <a16:creationId xmlns:a16="http://schemas.microsoft.com/office/drawing/2014/main" xmlns="" id="{00000000-0008-0000-2000-00005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6" name="85 CuadroTexto">
          <a:extLst>
            <a:ext uri="{FF2B5EF4-FFF2-40B4-BE49-F238E27FC236}">
              <a16:creationId xmlns:a16="http://schemas.microsoft.com/office/drawing/2014/main" xmlns="" id="{00000000-0008-0000-2000-00005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7" name="86 CuadroTexto">
          <a:extLst>
            <a:ext uri="{FF2B5EF4-FFF2-40B4-BE49-F238E27FC236}">
              <a16:creationId xmlns:a16="http://schemas.microsoft.com/office/drawing/2014/main" xmlns="" id="{00000000-0008-0000-2000-00005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8" name="87 CuadroTexto">
          <a:extLst>
            <a:ext uri="{FF2B5EF4-FFF2-40B4-BE49-F238E27FC236}">
              <a16:creationId xmlns:a16="http://schemas.microsoft.com/office/drawing/2014/main" xmlns="" id="{00000000-0008-0000-2000-00005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9" name="88 CuadroTexto">
          <a:extLst>
            <a:ext uri="{FF2B5EF4-FFF2-40B4-BE49-F238E27FC236}">
              <a16:creationId xmlns:a16="http://schemas.microsoft.com/office/drawing/2014/main" xmlns="" id="{00000000-0008-0000-2000-00005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0" name="89 CuadroTexto">
          <a:extLst>
            <a:ext uri="{FF2B5EF4-FFF2-40B4-BE49-F238E27FC236}">
              <a16:creationId xmlns:a16="http://schemas.microsoft.com/office/drawing/2014/main" xmlns="" id="{00000000-0008-0000-2000-00005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1" name="90 CuadroTexto">
          <a:extLst>
            <a:ext uri="{FF2B5EF4-FFF2-40B4-BE49-F238E27FC236}">
              <a16:creationId xmlns:a16="http://schemas.microsoft.com/office/drawing/2014/main" xmlns="" id="{00000000-0008-0000-2000-00005B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2" name="91 CuadroTexto">
          <a:extLst>
            <a:ext uri="{FF2B5EF4-FFF2-40B4-BE49-F238E27FC236}">
              <a16:creationId xmlns:a16="http://schemas.microsoft.com/office/drawing/2014/main" xmlns="" id="{00000000-0008-0000-2000-00005C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3" name="92 CuadroTexto">
          <a:extLst>
            <a:ext uri="{FF2B5EF4-FFF2-40B4-BE49-F238E27FC236}">
              <a16:creationId xmlns:a16="http://schemas.microsoft.com/office/drawing/2014/main" xmlns="" id="{00000000-0008-0000-2000-00005D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4" name="93 CuadroTexto">
          <a:extLst>
            <a:ext uri="{FF2B5EF4-FFF2-40B4-BE49-F238E27FC236}">
              <a16:creationId xmlns:a16="http://schemas.microsoft.com/office/drawing/2014/main" xmlns="" id="{00000000-0008-0000-2000-00005E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5" name="94 CuadroTexto">
          <a:extLst>
            <a:ext uri="{FF2B5EF4-FFF2-40B4-BE49-F238E27FC236}">
              <a16:creationId xmlns:a16="http://schemas.microsoft.com/office/drawing/2014/main" xmlns="" id="{00000000-0008-0000-2000-00005F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6" name="95 CuadroTexto">
          <a:extLst>
            <a:ext uri="{FF2B5EF4-FFF2-40B4-BE49-F238E27FC236}">
              <a16:creationId xmlns:a16="http://schemas.microsoft.com/office/drawing/2014/main" xmlns="" id="{00000000-0008-0000-2000-000060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7" name="96 CuadroTexto">
          <a:extLst>
            <a:ext uri="{FF2B5EF4-FFF2-40B4-BE49-F238E27FC236}">
              <a16:creationId xmlns:a16="http://schemas.microsoft.com/office/drawing/2014/main" xmlns="" id="{00000000-0008-0000-2000-000061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8" name="97 CuadroTexto">
          <a:extLst>
            <a:ext uri="{FF2B5EF4-FFF2-40B4-BE49-F238E27FC236}">
              <a16:creationId xmlns:a16="http://schemas.microsoft.com/office/drawing/2014/main" xmlns="" id="{00000000-0008-0000-2000-000062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9" name="98 CuadroTexto">
          <a:extLst>
            <a:ext uri="{FF2B5EF4-FFF2-40B4-BE49-F238E27FC236}">
              <a16:creationId xmlns:a16="http://schemas.microsoft.com/office/drawing/2014/main" xmlns="" id="{00000000-0008-0000-2000-000063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0" name="99 CuadroTexto">
          <a:extLst>
            <a:ext uri="{FF2B5EF4-FFF2-40B4-BE49-F238E27FC236}">
              <a16:creationId xmlns:a16="http://schemas.microsoft.com/office/drawing/2014/main" xmlns="" id="{00000000-0008-0000-2000-000064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1" name="100 CuadroTexto">
          <a:extLst>
            <a:ext uri="{FF2B5EF4-FFF2-40B4-BE49-F238E27FC236}">
              <a16:creationId xmlns:a16="http://schemas.microsoft.com/office/drawing/2014/main" xmlns="" id="{00000000-0008-0000-2000-000065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2" name="101 CuadroTexto">
          <a:extLst>
            <a:ext uri="{FF2B5EF4-FFF2-40B4-BE49-F238E27FC236}">
              <a16:creationId xmlns:a16="http://schemas.microsoft.com/office/drawing/2014/main" xmlns="" id="{00000000-0008-0000-2000-0000660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3" name="102 CuadroTexto">
          <a:extLst>
            <a:ext uri="{FF2B5EF4-FFF2-40B4-BE49-F238E27FC236}">
              <a16:creationId xmlns:a16="http://schemas.microsoft.com/office/drawing/2014/main" xmlns="" id="{00000000-0008-0000-2000-00006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4" name="103 CuadroTexto">
          <a:extLst>
            <a:ext uri="{FF2B5EF4-FFF2-40B4-BE49-F238E27FC236}">
              <a16:creationId xmlns:a16="http://schemas.microsoft.com/office/drawing/2014/main" xmlns="" id="{00000000-0008-0000-2000-00006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5" name="104 CuadroTexto">
          <a:extLst>
            <a:ext uri="{FF2B5EF4-FFF2-40B4-BE49-F238E27FC236}">
              <a16:creationId xmlns:a16="http://schemas.microsoft.com/office/drawing/2014/main" xmlns="" id="{00000000-0008-0000-2000-00006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6" name="105 CuadroTexto">
          <a:extLst>
            <a:ext uri="{FF2B5EF4-FFF2-40B4-BE49-F238E27FC236}">
              <a16:creationId xmlns:a16="http://schemas.microsoft.com/office/drawing/2014/main" xmlns="" id="{00000000-0008-0000-2000-00006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7" name="106 CuadroTexto">
          <a:extLst>
            <a:ext uri="{FF2B5EF4-FFF2-40B4-BE49-F238E27FC236}">
              <a16:creationId xmlns:a16="http://schemas.microsoft.com/office/drawing/2014/main" xmlns="" id="{00000000-0008-0000-2000-00006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8" name="107 CuadroTexto">
          <a:extLst>
            <a:ext uri="{FF2B5EF4-FFF2-40B4-BE49-F238E27FC236}">
              <a16:creationId xmlns:a16="http://schemas.microsoft.com/office/drawing/2014/main" xmlns="" id="{00000000-0008-0000-2000-00006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9" name="108 CuadroTexto">
          <a:extLst>
            <a:ext uri="{FF2B5EF4-FFF2-40B4-BE49-F238E27FC236}">
              <a16:creationId xmlns:a16="http://schemas.microsoft.com/office/drawing/2014/main" xmlns="" id="{00000000-0008-0000-2000-00006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0" name="109 CuadroTexto">
          <a:extLst>
            <a:ext uri="{FF2B5EF4-FFF2-40B4-BE49-F238E27FC236}">
              <a16:creationId xmlns:a16="http://schemas.microsoft.com/office/drawing/2014/main" xmlns="" id="{00000000-0008-0000-2000-00006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1" name="110 CuadroTexto">
          <a:extLst>
            <a:ext uri="{FF2B5EF4-FFF2-40B4-BE49-F238E27FC236}">
              <a16:creationId xmlns:a16="http://schemas.microsoft.com/office/drawing/2014/main" xmlns="" id="{00000000-0008-0000-2000-00006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2" name="111 CuadroTexto">
          <a:extLst>
            <a:ext uri="{FF2B5EF4-FFF2-40B4-BE49-F238E27FC236}">
              <a16:creationId xmlns:a16="http://schemas.microsoft.com/office/drawing/2014/main" xmlns="" id="{00000000-0008-0000-2000-00007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3" name="112 CuadroTexto">
          <a:extLst>
            <a:ext uri="{FF2B5EF4-FFF2-40B4-BE49-F238E27FC236}">
              <a16:creationId xmlns:a16="http://schemas.microsoft.com/office/drawing/2014/main" xmlns="" id="{00000000-0008-0000-2000-00007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4" name="113 CuadroTexto">
          <a:extLst>
            <a:ext uri="{FF2B5EF4-FFF2-40B4-BE49-F238E27FC236}">
              <a16:creationId xmlns:a16="http://schemas.microsoft.com/office/drawing/2014/main" xmlns="" id="{00000000-0008-0000-2000-00007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5" name="114 CuadroTexto">
          <a:extLst>
            <a:ext uri="{FF2B5EF4-FFF2-40B4-BE49-F238E27FC236}">
              <a16:creationId xmlns:a16="http://schemas.microsoft.com/office/drawing/2014/main" xmlns="" id="{00000000-0008-0000-2000-00007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6" name="115 CuadroTexto">
          <a:extLst>
            <a:ext uri="{FF2B5EF4-FFF2-40B4-BE49-F238E27FC236}">
              <a16:creationId xmlns:a16="http://schemas.microsoft.com/office/drawing/2014/main" xmlns="" id="{00000000-0008-0000-2000-00007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7" name="116 CuadroTexto">
          <a:extLst>
            <a:ext uri="{FF2B5EF4-FFF2-40B4-BE49-F238E27FC236}">
              <a16:creationId xmlns:a16="http://schemas.microsoft.com/office/drawing/2014/main" xmlns="" id="{00000000-0008-0000-2000-00007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8" name="117 CuadroTexto">
          <a:extLst>
            <a:ext uri="{FF2B5EF4-FFF2-40B4-BE49-F238E27FC236}">
              <a16:creationId xmlns:a16="http://schemas.microsoft.com/office/drawing/2014/main" xmlns="" id="{00000000-0008-0000-2000-00007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9" name="118 CuadroTexto">
          <a:extLst>
            <a:ext uri="{FF2B5EF4-FFF2-40B4-BE49-F238E27FC236}">
              <a16:creationId xmlns:a16="http://schemas.microsoft.com/office/drawing/2014/main" xmlns="" id="{00000000-0008-0000-2000-00007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0" name="119 CuadroTexto">
          <a:extLst>
            <a:ext uri="{FF2B5EF4-FFF2-40B4-BE49-F238E27FC236}">
              <a16:creationId xmlns:a16="http://schemas.microsoft.com/office/drawing/2014/main" xmlns="" id="{00000000-0008-0000-2000-00007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1" name="120 CuadroTexto">
          <a:extLst>
            <a:ext uri="{FF2B5EF4-FFF2-40B4-BE49-F238E27FC236}">
              <a16:creationId xmlns:a16="http://schemas.microsoft.com/office/drawing/2014/main" xmlns="" id="{00000000-0008-0000-2000-00007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2" name="121 CuadroTexto">
          <a:extLst>
            <a:ext uri="{FF2B5EF4-FFF2-40B4-BE49-F238E27FC236}">
              <a16:creationId xmlns:a16="http://schemas.microsoft.com/office/drawing/2014/main" xmlns="" id="{00000000-0008-0000-2000-00007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3" name="122 CuadroTexto">
          <a:extLst>
            <a:ext uri="{FF2B5EF4-FFF2-40B4-BE49-F238E27FC236}">
              <a16:creationId xmlns:a16="http://schemas.microsoft.com/office/drawing/2014/main" xmlns="" id="{00000000-0008-0000-2000-00007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4" name="123 CuadroTexto">
          <a:extLst>
            <a:ext uri="{FF2B5EF4-FFF2-40B4-BE49-F238E27FC236}">
              <a16:creationId xmlns:a16="http://schemas.microsoft.com/office/drawing/2014/main" xmlns="" id="{00000000-0008-0000-2000-00007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5" name="124 CuadroTexto">
          <a:extLst>
            <a:ext uri="{FF2B5EF4-FFF2-40B4-BE49-F238E27FC236}">
              <a16:creationId xmlns:a16="http://schemas.microsoft.com/office/drawing/2014/main" xmlns="" id="{00000000-0008-0000-2000-00007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6" name="125 CuadroTexto">
          <a:extLst>
            <a:ext uri="{FF2B5EF4-FFF2-40B4-BE49-F238E27FC236}">
              <a16:creationId xmlns:a16="http://schemas.microsoft.com/office/drawing/2014/main" xmlns="" id="{00000000-0008-0000-2000-00007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7" name="126 CuadroTexto">
          <a:extLst>
            <a:ext uri="{FF2B5EF4-FFF2-40B4-BE49-F238E27FC236}">
              <a16:creationId xmlns:a16="http://schemas.microsoft.com/office/drawing/2014/main" xmlns="" id="{00000000-0008-0000-2000-00007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8" name="127 CuadroTexto">
          <a:extLst>
            <a:ext uri="{FF2B5EF4-FFF2-40B4-BE49-F238E27FC236}">
              <a16:creationId xmlns:a16="http://schemas.microsoft.com/office/drawing/2014/main" xmlns="" id="{00000000-0008-0000-2000-00008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9" name="128 CuadroTexto">
          <a:extLst>
            <a:ext uri="{FF2B5EF4-FFF2-40B4-BE49-F238E27FC236}">
              <a16:creationId xmlns:a16="http://schemas.microsoft.com/office/drawing/2014/main" xmlns="" id="{00000000-0008-0000-2000-00008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0" name="129 CuadroTexto">
          <a:extLst>
            <a:ext uri="{FF2B5EF4-FFF2-40B4-BE49-F238E27FC236}">
              <a16:creationId xmlns:a16="http://schemas.microsoft.com/office/drawing/2014/main" xmlns="" id="{00000000-0008-0000-2000-00008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1" name="130 CuadroTexto">
          <a:extLst>
            <a:ext uri="{FF2B5EF4-FFF2-40B4-BE49-F238E27FC236}">
              <a16:creationId xmlns:a16="http://schemas.microsoft.com/office/drawing/2014/main" xmlns="" id="{00000000-0008-0000-2000-00008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2" name="131 CuadroTexto">
          <a:extLst>
            <a:ext uri="{FF2B5EF4-FFF2-40B4-BE49-F238E27FC236}">
              <a16:creationId xmlns:a16="http://schemas.microsoft.com/office/drawing/2014/main" xmlns="" id="{00000000-0008-0000-2000-00008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3" name="132 CuadroTexto">
          <a:extLst>
            <a:ext uri="{FF2B5EF4-FFF2-40B4-BE49-F238E27FC236}">
              <a16:creationId xmlns:a16="http://schemas.microsoft.com/office/drawing/2014/main" xmlns="" id="{00000000-0008-0000-2000-00008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4" name="133 CuadroTexto">
          <a:extLst>
            <a:ext uri="{FF2B5EF4-FFF2-40B4-BE49-F238E27FC236}">
              <a16:creationId xmlns:a16="http://schemas.microsoft.com/office/drawing/2014/main" xmlns="" id="{00000000-0008-0000-2000-00008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5" name="134 CuadroTexto">
          <a:extLst>
            <a:ext uri="{FF2B5EF4-FFF2-40B4-BE49-F238E27FC236}">
              <a16:creationId xmlns:a16="http://schemas.microsoft.com/office/drawing/2014/main" xmlns="" id="{00000000-0008-0000-2000-00008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6" name="135 CuadroTexto">
          <a:extLst>
            <a:ext uri="{FF2B5EF4-FFF2-40B4-BE49-F238E27FC236}">
              <a16:creationId xmlns:a16="http://schemas.microsoft.com/office/drawing/2014/main" xmlns="" id="{00000000-0008-0000-2000-00008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7" name="136 CuadroTexto">
          <a:extLst>
            <a:ext uri="{FF2B5EF4-FFF2-40B4-BE49-F238E27FC236}">
              <a16:creationId xmlns:a16="http://schemas.microsoft.com/office/drawing/2014/main" xmlns="" id="{00000000-0008-0000-2000-00008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8" name="137 CuadroTexto">
          <a:extLst>
            <a:ext uri="{FF2B5EF4-FFF2-40B4-BE49-F238E27FC236}">
              <a16:creationId xmlns:a16="http://schemas.microsoft.com/office/drawing/2014/main" xmlns="" id="{00000000-0008-0000-2000-00008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9" name="138 CuadroTexto">
          <a:extLst>
            <a:ext uri="{FF2B5EF4-FFF2-40B4-BE49-F238E27FC236}">
              <a16:creationId xmlns:a16="http://schemas.microsoft.com/office/drawing/2014/main" xmlns="" id="{00000000-0008-0000-2000-00008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0" name="139 CuadroTexto">
          <a:extLst>
            <a:ext uri="{FF2B5EF4-FFF2-40B4-BE49-F238E27FC236}">
              <a16:creationId xmlns:a16="http://schemas.microsoft.com/office/drawing/2014/main" xmlns="" id="{00000000-0008-0000-2000-00008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1" name="140 CuadroTexto">
          <a:extLst>
            <a:ext uri="{FF2B5EF4-FFF2-40B4-BE49-F238E27FC236}">
              <a16:creationId xmlns:a16="http://schemas.microsoft.com/office/drawing/2014/main" xmlns="" id="{00000000-0008-0000-2000-00008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2" name="141 CuadroTexto">
          <a:extLst>
            <a:ext uri="{FF2B5EF4-FFF2-40B4-BE49-F238E27FC236}">
              <a16:creationId xmlns:a16="http://schemas.microsoft.com/office/drawing/2014/main" xmlns="" id="{00000000-0008-0000-2000-00008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3" name="142 CuadroTexto">
          <a:extLst>
            <a:ext uri="{FF2B5EF4-FFF2-40B4-BE49-F238E27FC236}">
              <a16:creationId xmlns:a16="http://schemas.microsoft.com/office/drawing/2014/main" xmlns="" id="{00000000-0008-0000-2000-00008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4" name="143 CuadroTexto">
          <a:extLst>
            <a:ext uri="{FF2B5EF4-FFF2-40B4-BE49-F238E27FC236}">
              <a16:creationId xmlns:a16="http://schemas.microsoft.com/office/drawing/2014/main" xmlns="" id="{00000000-0008-0000-2000-00009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5" name="144 CuadroTexto">
          <a:extLst>
            <a:ext uri="{FF2B5EF4-FFF2-40B4-BE49-F238E27FC236}">
              <a16:creationId xmlns:a16="http://schemas.microsoft.com/office/drawing/2014/main" xmlns="" id="{00000000-0008-0000-2000-00009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6" name="145 CuadroTexto">
          <a:extLst>
            <a:ext uri="{FF2B5EF4-FFF2-40B4-BE49-F238E27FC236}">
              <a16:creationId xmlns:a16="http://schemas.microsoft.com/office/drawing/2014/main" xmlns="" id="{00000000-0008-0000-2000-00009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7" name="146 CuadroTexto">
          <a:extLst>
            <a:ext uri="{FF2B5EF4-FFF2-40B4-BE49-F238E27FC236}">
              <a16:creationId xmlns:a16="http://schemas.microsoft.com/office/drawing/2014/main" xmlns="" id="{00000000-0008-0000-2000-00009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8" name="147 CuadroTexto">
          <a:extLst>
            <a:ext uri="{FF2B5EF4-FFF2-40B4-BE49-F238E27FC236}">
              <a16:creationId xmlns:a16="http://schemas.microsoft.com/office/drawing/2014/main" xmlns="" id="{00000000-0008-0000-2000-00009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9" name="148 CuadroTexto">
          <a:extLst>
            <a:ext uri="{FF2B5EF4-FFF2-40B4-BE49-F238E27FC236}">
              <a16:creationId xmlns:a16="http://schemas.microsoft.com/office/drawing/2014/main" xmlns="" id="{00000000-0008-0000-2000-00009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0" name="149 CuadroTexto">
          <a:extLst>
            <a:ext uri="{FF2B5EF4-FFF2-40B4-BE49-F238E27FC236}">
              <a16:creationId xmlns:a16="http://schemas.microsoft.com/office/drawing/2014/main" xmlns="" id="{00000000-0008-0000-2000-00009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1" name="150 CuadroTexto">
          <a:extLst>
            <a:ext uri="{FF2B5EF4-FFF2-40B4-BE49-F238E27FC236}">
              <a16:creationId xmlns:a16="http://schemas.microsoft.com/office/drawing/2014/main" xmlns="" id="{00000000-0008-0000-2000-00009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2" name="151 CuadroTexto">
          <a:extLst>
            <a:ext uri="{FF2B5EF4-FFF2-40B4-BE49-F238E27FC236}">
              <a16:creationId xmlns:a16="http://schemas.microsoft.com/office/drawing/2014/main" xmlns="" id="{00000000-0008-0000-2000-00009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3" name="152 CuadroTexto">
          <a:extLst>
            <a:ext uri="{FF2B5EF4-FFF2-40B4-BE49-F238E27FC236}">
              <a16:creationId xmlns:a16="http://schemas.microsoft.com/office/drawing/2014/main" xmlns="" id="{00000000-0008-0000-2000-00009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4" name="153 CuadroTexto">
          <a:extLst>
            <a:ext uri="{FF2B5EF4-FFF2-40B4-BE49-F238E27FC236}">
              <a16:creationId xmlns:a16="http://schemas.microsoft.com/office/drawing/2014/main" xmlns="" id="{00000000-0008-0000-2000-00009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5" name="154 CuadroTexto">
          <a:extLst>
            <a:ext uri="{FF2B5EF4-FFF2-40B4-BE49-F238E27FC236}">
              <a16:creationId xmlns:a16="http://schemas.microsoft.com/office/drawing/2014/main" xmlns="" id="{00000000-0008-0000-2000-00009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6" name="155 CuadroTexto">
          <a:extLst>
            <a:ext uri="{FF2B5EF4-FFF2-40B4-BE49-F238E27FC236}">
              <a16:creationId xmlns:a16="http://schemas.microsoft.com/office/drawing/2014/main" xmlns="" id="{00000000-0008-0000-2000-00009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7" name="156 CuadroTexto">
          <a:extLst>
            <a:ext uri="{FF2B5EF4-FFF2-40B4-BE49-F238E27FC236}">
              <a16:creationId xmlns:a16="http://schemas.microsoft.com/office/drawing/2014/main" xmlns="" id="{00000000-0008-0000-2000-00009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8" name="157 CuadroTexto">
          <a:extLst>
            <a:ext uri="{FF2B5EF4-FFF2-40B4-BE49-F238E27FC236}">
              <a16:creationId xmlns:a16="http://schemas.microsoft.com/office/drawing/2014/main" xmlns="" id="{00000000-0008-0000-2000-00009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9" name="158 CuadroTexto">
          <a:extLst>
            <a:ext uri="{FF2B5EF4-FFF2-40B4-BE49-F238E27FC236}">
              <a16:creationId xmlns:a16="http://schemas.microsoft.com/office/drawing/2014/main" xmlns="" id="{00000000-0008-0000-2000-00009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0" name="159 CuadroTexto">
          <a:extLst>
            <a:ext uri="{FF2B5EF4-FFF2-40B4-BE49-F238E27FC236}">
              <a16:creationId xmlns:a16="http://schemas.microsoft.com/office/drawing/2014/main" xmlns="" id="{00000000-0008-0000-2000-0000A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1" name="160 CuadroTexto">
          <a:extLst>
            <a:ext uri="{FF2B5EF4-FFF2-40B4-BE49-F238E27FC236}">
              <a16:creationId xmlns:a16="http://schemas.microsoft.com/office/drawing/2014/main" xmlns="" id="{00000000-0008-0000-2000-0000A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2" name="161 CuadroTexto">
          <a:extLst>
            <a:ext uri="{FF2B5EF4-FFF2-40B4-BE49-F238E27FC236}">
              <a16:creationId xmlns:a16="http://schemas.microsoft.com/office/drawing/2014/main" xmlns="" id="{00000000-0008-0000-2000-0000A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3" name="162 CuadroTexto">
          <a:extLst>
            <a:ext uri="{FF2B5EF4-FFF2-40B4-BE49-F238E27FC236}">
              <a16:creationId xmlns:a16="http://schemas.microsoft.com/office/drawing/2014/main" xmlns="" id="{00000000-0008-0000-2000-0000A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4" name="163 CuadroTexto">
          <a:extLst>
            <a:ext uri="{FF2B5EF4-FFF2-40B4-BE49-F238E27FC236}">
              <a16:creationId xmlns:a16="http://schemas.microsoft.com/office/drawing/2014/main" xmlns="" id="{00000000-0008-0000-2000-0000A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5" name="164 CuadroTexto">
          <a:extLst>
            <a:ext uri="{FF2B5EF4-FFF2-40B4-BE49-F238E27FC236}">
              <a16:creationId xmlns:a16="http://schemas.microsoft.com/office/drawing/2014/main" xmlns="" id="{00000000-0008-0000-2000-0000A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6" name="165 CuadroTexto">
          <a:extLst>
            <a:ext uri="{FF2B5EF4-FFF2-40B4-BE49-F238E27FC236}">
              <a16:creationId xmlns:a16="http://schemas.microsoft.com/office/drawing/2014/main" xmlns="" id="{00000000-0008-0000-2000-0000A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7" name="166 CuadroTexto">
          <a:extLst>
            <a:ext uri="{FF2B5EF4-FFF2-40B4-BE49-F238E27FC236}">
              <a16:creationId xmlns:a16="http://schemas.microsoft.com/office/drawing/2014/main" xmlns="" id="{00000000-0008-0000-2000-0000A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8" name="167 CuadroTexto">
          <a:extLst>
            <a:ext uri="{FF2B5EF4-FFF2-40B4-BE49-F238E27FC236}">
              <a16:creationId xmlns:a16="http://schemas.microsoft.com/office/drawing/2014/main" xmlns="" id="{00000000-0008-0000-2000-0000A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9" name="168 CuadroTexto">
          <a:extLst>
            <a:ext uri="{FF2B5EF4-FFF2-40B4-BE49-F238E27FC236}">
              <a16:creationId xmlns:a16="http://schemas.microsoft.com/office/drawing/2014/main" xmlns="" id="{00000000-0008-0000-2000-0000A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0" name="169 CuadroTexto">
          <a:extLst>
            <a:ext uri="{FF2B5EF4-FFF2-40B4-BE49-F238E27FC236}">
              <a16:creationId xmlns:a16="http://schemas.microsoft.com/office/drawing/2014/main" xmlns="" id="{00000000-0008-0000-2000-0000A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1" name="170 CuadroTexto">
          <a:extLst>
            <a:ext uri="{FF2B5EF4-FFF2-40B4-BE49-F238E27FC236}">
              <a16:creationId xmlns:a16="http://schemas.microsoft.com/office/drawing/2014/main" xmlns="" id="{00000000-0008-0000-2000-0000A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2" name="171 CuadroTexto">
          <a:extLst>
            <a:ext uri="{FF2B5EF4-FFF2-40B4-BE49-F238E27FC236}">
              <a16:creationId xmlns:a16="http://schemas.microsoft.com/office/drawing/2014/main" xmlns="" id="{00000000-0008-0000-2000-0000A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3" name="172 CuadroTexto">
          <a:extLst>
            <a:ext uri="{FF2B5EF4-FFF2-40B4-BE49-F238E27FC236}">
              <a16:creationId xmlns:a16="http://schemas.microsoft.com/office/drawing/2014/main" xmlns="" id="{00000000-0008-0000-2000-0000A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4" name="173 CuadroTexto">
          <a:extLst>
            <a:ext uri="{FF2B5EF4-FFF2-40B4-BE49-F238E27FC236}">
              <a16:creationId xmlns:a16="http://schemas.microsoft.com/office/drawing/2014/main" xmlns="" id="{00000000-0008-0000-2000-0000A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5" name="174 CuadroTexto">
          <a:extLst>
            <a:ext uri="{FF2B5EF4-FFF2-40B4-BE49-F238E27FC236}">
              <a16:creationId xmlns:a16="http://schemas.microsoft.com/office/drawing/2014/main" xmlns="" id="{00000000-0008-0000-2000-0000A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6" name="175 CuadroTexto">
          <a:extLst>
            <a:ext uri="{FF2B5EF4-FFF2-40B4-BE49-F238E27FC236}">
              <a16:creationId xmlns:a16="http://schemas.microsoft.com/office/drawing/2014/main" xmlns="" id="{00000000-0008-0000-2000-0000B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7" name="176 CuadroTexto">
          <a:extLst>
            <a:ext uri="{FF2B5EF4-FFF2-40B4-BE49-F238E27FC236}">
              <a16:creationId xmlns:a16="http://schemas.microsoft.com/office/drawing/2014/main" xmlns="" id="{00000000-0008-0000-2000-0000B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8" name="177 CuadroTexto">
          <a:extLst>
            <a:ext uri="{FF2B5EF4-FFF2-40B4-BE49-F238E27FC236}">
              <a16:creationId xmlns:a16="http://schemas.microsoft.com/office/drawing/2014/main" xmlns="" id="{00000000-0008-0000-2000-0000B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9" name="178 CuadroTexto">
          <a:extLst>
            <a:ext uri="{FF2B5EF4-FFF2-40B4-BE49-F238E27FC236}">
              <a16:creationId xmlns:a16="http://schemas.microsoft.com/office/drawing/2014/main" xmlns="" id="{00000000-0008-0000-2000-0000B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0" name="179 CuadroTexto">
          <a:extLst>
            <a:ext uri="{FF2B5EF4-FFF2-40B4-BE49-F238E27FC236}">
              <a16:creationId xmlns:a16="http://schemas.microsoft.com/office/drawing/2014/main" xmlns="" id="{00000000-0008-0000-2000-0000B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1" name="180 CuadroTexto">
          <a:extLst>
            <a:ext uri="{FF2B5EF4-FFF2-40B4-BE49-F238E27FC236}">
              <a16:creationId xmlns:a16="http://schemas.microsoft.com/office/drawing/2014/main" xmlns="" id="{00000000-0008-0000-2000-0000B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2" name="181 CuadroTexto">
          <a:extLst>
            <a:ext uri="{FF2B5EF4-FFF2-40B4-BE49-F238E27FC236}">
              <a16:creationId xmlns:a16="http://schemas.microsoft.com/office/drawing/2014/main" xmlns="" id="{00000000-0008-0000-2000-0000B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3" name="182 CuadroTexto">
          <a:extLst>
            <a:ext uri="{FF2B5EF4-FFF2-40B4-BE49-F238E27FC236}">
              <a16:creationId xmlns:a16="http://schemas.microsoft.com/office/drawing/2014/main" xmlns="" id="{00000000-0008-0000-2000-0000B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4" name="183 CuadroTexto">
          <a:extLst>
            <a:ext uri="{FF2B5EF4-FFF2-40B4-BE49-F238E27FC236}">
              <a16:creationId xmlns:a16="http://schemas.microsoft.com/office/drawing/2014/main" xmlns="" id="{00000000-0008-0000-2000-0000B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5" name="184 CuadroTexto">
          <a:extLst>
            <a:ext uri="{FF2B5EF4-FFF2-40B4-BE49-F238E27FC236}">
              <a16:creationId xmlns:a16="http://schemas.microsoft.com/office/drawing/2014/main" xmlns="" id="{00000000-0008-0000-2000-0000B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6" name="185 CuadroTexto">
          <a:extLst>
            <a:ext uri="{FF2B5EF4-FFF2-40B4-BE49-F238E27FC236}">
              <a16:creationId xmlns:a16="http://schemas.microsoft.com/office/drawing/2014/main" xmlns="" id="{00000000-0008-0000-2000-0000B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7" name="186 CuadroTexto">
          <a:extLst>
            <a:ext uri="{FF2B5EF4-FFF2-40B4-BE49-F238E27FC236}">
              <a16:creationId xmlns:a16="http://schemas.microsoft.com/office/drawing/2014/main" xmlns="" id="{00000000-0008-0000-2000-0000B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8" name="187 CuadroTexto">
          <a:extLst>
            <a:ext uri="{FF2B5EF4-FFF2-40B4-BE49-F238E27FC236}">
              <a16:creationId xmlns:a16="http://schemas.microsoft.com/office/drawing/2014/main" xmlns="" id="{00000000-0008-0000-2000-0000B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9" name="188 CuadroTexto">
          <a:extLst>
            <a:ext uri="{FF2B5EF4-FFF2-40B4-BE49-F238E27FC236}">
              <a16:creationId xmlns:a16="http://schemas.microsoft.com/office/drawing/2014/main" xmlns="" id="{00000000-0008-0000-2000-0000B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0" name="189 CuadroTexto">
          <a:extLst>
            <a:ext uri="{FF2B5EF4-FFF2-40B4-BE49-F238E27FC236}">
              <a16:creationId xmlns:a16="http://schemas.microsoft.com/office/drawing/2014/main" xmlns="" id="{00000000-0008-0000-2000-0000B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1" name="190 CuadroTexto">
          <a:extLst>
            <a:ext uri="{FF2B5EF4-FFF2-40B4-BE49-F238E27FC236}">
              <a16:creationId xmlns:a16="http://schemas.microsoft.com/office/drawing/2014/main" xmlns="" id="{00000000-0008-0000-2000-0000B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2" name="191 CuadroTexto">
          <a:extLst>
            <a:ext uri="{FF2B5EF4-FFF2-40B4-BE49-F238E27FC236}">
              <a16:creationId xmlns:a16="http://schemas.microsoft.com/office/drawing/2014/main" xmlns="" id="{00000000-0008-0000-2000-0000C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3" name="192 CuadroTexto">
          <a:extLst>
            <a:ext uri="{FF2B5EF4-FFF2-40B4-BE49-F238E27FC236}">
              <a16:creationId xmlns:a16="http://schemas.microsoft.com/office/drawing/2014/main" xmlns="" id="{00000000-0008-0000-2000-0000C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4" name="193 CuadroTexto">
          <a:extLst>
            <a:ext uri="{FF2B5EF4-FFF2-40B4-BE49-F238E27FC236}">
              <a16:creationId xmlns:a16="http://schemas.microsoft.com/office/drawing/2014/main" xmlns="" id="{00000000-0008-0000-2000-0000C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5" name="194 CuadroTexto">
          <a:extLst>
            <a:ext uri="{FF2B5EF4-FFF2-40B4-BE49-F238E27FC236}">
              <a16:creationId xmlns:a16="http://schemas.microsoft.com/office/drawing/2014/main" xmlns="" id="{00000000-0008-0000-2000-0000C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6" name="195 CuadroTexto">
          <a:extLst>
            <a:ext uri="{FF2B5EF4-FFF2-40B4-BE49-F238E27FC236}">
              <a16:creationId xmlns:a16="http://schemas.microsoft.com/office/drawing/2014/main" xmlns="" id="{00000000-0008-0000-2000-0000C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7" name="196 CuadroTexto">
          <a:extLst>
            <a:ext uri="{FF2B5EF4-FFF2-40B4-BE49-F238E27FC236}">
              <a16:creationId xmlns:a16="http://schemas.microsoft.com/office/drawing/2014/main" xmlns="" id="{00000000-0008-0000-2000-0000C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8" name="197 CuadroTexto">
          <a:extLst>
            <a:ext uri="{FF2B5EF4-FFF2-40B4-BE49-F238E27FC236}">
              <a16:creationId xmlns:a16="http://schemas.microsoft.com/office/drawing/2014/main" xmlns="" id="{00000000-0008-0000-2000-0000C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9" name="198 CuadroTexto">
          <a:extLst>
            <a:ext uri="{FF2B5EF4-FFF2-40B4-BE49-F238E27FC236}">
              <a16:creationId xmlns:a16="http://schemas.microsoft.com/office/drawing/2014/main" xmlns="" id="{00000000-0008-0000-2000-0000C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0" name="199 CuadroTexto">
          <a:extLst>
            <a:ext uri="{FF2B5EF4-FFF2-40B4-BE49-F238E27FC236}">
              <a16:creationId xmlns:a16="http://schemas.microsoft.com/office/drawing/2014/main" xmlns="" id="{00000000-0008-0000-2000-0000C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1" name="200 CuadroTexto">
          <a:extLst>
            <a:ext uri="{FF2B5EF4-FFF2-40B4-BE49-F238E27FC236}">
              <a16:creationId xmlns:a16="http://schemas.microsoft.com/office/drawing/2014/main" xmlns="" id="{00000000-0008-0000-2000-0000C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2" name="201 CuadroTexto">
          <a:extLst>
            <a:ext uri="{FF2B5EF4-FFF2-40B4-BE49-F238E27FC236}">
              <a16:creationId xmlns:a16="http://schemas.microsoft.com/office/drawing/2014/main" xmlns="" id="{00000000-0008-0000-2000-0000C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3" name="202 CuadroTexto">
          <a:extLst>
            <a:ext uri="{FF2B5EF4-FFF2-40B4-BE49-F238E27FC236}">
              <a16:creationId xmlns:a16="http://schemas.microsoft.com/office/drawing/2014/main" xmlns="" id="{00000000-0008-0000-2000-0000C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4" name="203 CuadroTexto">
          <a:extLst>
            <a:ext uri="{FF2B5EF4-FFF2-40B4-BE49-F238E27FC236}">
              <a16:creationId xmlns:a16="http://schemas.microsoft.com/office/drawing/2014/main" xmlns="" id="{00000000-0008-0000-2000-0000C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5" name="204 CuadroTexto">
          <a:extLst>
            <a:ext uri="{FF2B5EF4-FFF2-40B4-BE49-F238E27FC236}">
              <a16:creationId xmlns:a16="http://schemas.microsoft.com/office/drawing/2014/main" xmlns="" id="{00000000-0008-0000-2000-0000C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6" name="205 CuadroTexto">
          <a:extLst>
            <a:ext uri="{FF2B5EF4-FFF2-40B4-BE49-F238E27FC236}">
              <a16:creationId xmlns:a16="http://schemas.microsoft.com/office/drawing/2014/main" xmlns="" id="{00000000-0008-0000-2000-0000C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7" name="206 CuadroTexto">
          <a:extLst>
            <a:ext uri="{FF2B5EF4-FFF2-40B4-BE49-F238E27FC236}">
              <a16:creationId xmlns:a16="http://schemas.microsoft.com/office/drawing/2014/main" xmlns="" id="{00000000-0008-0000-2000-0000C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8" name="207 CuadroTexto">
          <a:extLst>
            <a:ext uri="{FF2B5EF4-FFF2-40B4-BE49-F238E27FC236}">
              <a16:creationId xmlns:a16="http://schemas.microsoft.com/office/drawing/2014/main" xmlns="" id="{00000000-0008-0000-2000-0000D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9" name="208 CuadroTexto">
          <a:extLst>
            <a:ext uri="{FF2B5EF4-FFF2-40B4-BE49-F238E27FC236}">
              <a16:creationId xmlns:a16="http://schemas.microsoft.com/office/drawing/2014/main" xmlns="" id="{00000000-0008-0000-2000-0000D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0" name="209 CuadroTexto">
          <a:extLst>
            <a:ext uri="{FF2B5EF4-FFF2-40B4-BE49-F238E27FC236}">
              <a16:creationId xmlns:a16="http://schemas.microsoft.com/office/drawing/2014/main" xmlns="" id="{00000000-0008-0000-2000-0000D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1" name="210 CuadroTexto">
          <a:extLst>
            <a:ext uri="{FF2B5EF4-FFF2-40B4-BE49-F238E27FC236}">
              <a16:creationId xmlns:a16="http://schemas.microsoft.com/office/drawing/2014/main" xmlns="" id="{00000000-0008-0000-2000-0000D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2" name="211 CuadroTexto">
          <a:extLst>
            <a:ext uri="{FF2B5EF4-FFF2-40B4-BE49-F238E27FC236}">
              <a16:creationId xmlns:a16="http://schemas.microsoft.com/office/drawing/2014/main" xmlns="" id="{00000000-0008-0000-2000-0000D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3" name="212 CuadroTexto">
          <a:extLst>
            <a:ext uri="{FF2B5EF4-FFF2-40B4-BE49-F238E27FC236}">
              <a16:creationId xmlns:a16="http://schemas.microsoft.com/office/drawing/2014/main" xmlns="" id="{00000000-0008-0000-2000-0000D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4" name="213 CuadroTexto">
          <a:extLst>
            <a:ext uri="{FF2B5EF4-FFF2-40B4-BE49-F238E27FC236}">
              <a16:creationId xmlns:a16="http://schemas.microsoft.com/office/drawing/2014/main" xmlns="" id="{00000000-0008-0000-2000-0000D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5" name="214 CuadroTexto">
          <a:extLst>
            <a:ext uri="{FF2B5EF4-FFF2-40B4-BE49-F238E27FC236}">
              <a16:creationId xmlns:a16="http://schemas.microsoft.com/office/drawing/2014/main" xmlns="" id="{00000000-0008-0000-2000-0000D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6" name="215 CuadroTexto">
          <a:extLst>
            <a:ext uri="{FF2B5EF4-FFF2-40B4-BE49-F238E27FC236}">
              <a16:creationId xmlns:a16="http://schemas.microsoft.com/office/drawing/2014/main" xmlns="" id="{00000000-0008-0000-2000-0000D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7" name="216 CuadroTexto">
          <a:extLst>
            <a:ext uri="{FF2B5EF4-FFF2-40B4-BE49-F238E27FC236}">
              <a16:creationId xmlns:a16="http://schemas.microsoft.com/office/drawing/2014/main" xmlns="" id="{00000000-0008-0000-2000-0000D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8" name="217 CuadroTexto">
          <a:extLst>
            <a:ext uri="{FF2B5EF4-FFF2-40B4-BE49-F238E27FC236}">
              <a16:creationId xmlns:a16="http://schemas.microsoft.com/office/drawing/2014/main" xmlns="" id="{00000000-0008-0000-2000-0000D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9" name="218 CuadroTexto">
          <a:extLst>
            <a:ext uri="{FF2B5EF4-FFF2-40B4-BE49-F238E27FC236}">
              <a16:creationId xmlns:a16="http://schemas.microsoft.com/office/drawing/2014/main" xmlns="" id="{00000000-0008-0000-2000-0000D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0" name="219 CuadroTexto">
          <a:extLst>
            <a:ext uri="{FF2B5EF4-FFF2-40B4-BE49-F238E27FC236}">
              <a16:creationId xmlns:a16="http://schemas.microsoft.com/office/drawing/2014/main" xmlns="" id="{00000000-0008-0000-2000-0000D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1" name="220 CuadroTexto">
          <a:extLst>
            <a:ext uri="{FF2B5EF4-FFF2-40B4-BE49-F238E27FC236}">
              <a16:creationId xmlns:a16="http://schemas.microsoft.com/office/drawing/2014/main" xmlns="" id="{00000000-0008-0000-2000-0000D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2" name="221 CuadroTexto">
          <a:extLst>
            <a:ext uri="{FF2B5EF4-FFF2-40B4-BE49-F238E27FC236}">
              <a16:creationId xmlns:a16="http://schemas.microsoft.com/office/drawing/2014/main" xmlns="" id="{00000000-0008-0000-2000-0000D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3" name="222 CuadroTexto">
          <a:extLst>
            <a:ext uri="{FF2B5EF4-FFF2-40B4-BE49-F238E27FC236}">
              <a16:creationId xmlns:a16="http://schemas.microsoft.com/office/drawing/2014/main" xmlns="" id="{00000000-0008-0000-2000-0000D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4" name="223 CuadroTexto">
          <a:extLst>
            <a:ext uri="{FF2B5EF4-FFF2-40B4-BE49-F238E27FC236}">
              <a16:creationId xmlns:a16="http://schemas.microsoft.com/office/drawing/2014/main" xmlns="" id="{00000000-0008-0000-2000-0000E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5" name="224 CuadroTexto">
          <a:extLst>
            <a:ext uri="{FF2B5EF4-FFF2-40B4-BE49-F238E27FC236}">
              <a16:creationId xmlns:a16="http://schemas.microsoft.com/office/drawing/2014/main" xmlns="" id="{00000000-0008-0000-2000-0000E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6" name="225 CuadroTexto">
          <a:extLst>
            <a:ext uri="{FF2B5EF4-FFF2-40B4-BE49-F238E27FC236}">
              <a16:creationId xmlns:a16="http://schemas.microsoft.com/office/drawing/2014/main" xmlns="" id="{00000000-0008-0000-2000-0000E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7" name="226 CuadroTexto">
          <a:extLst>
            <a:ext uri="{FF2B5EF4-FFF2-40B4-BE49-F238E27FC236}">
              <a16:creationId xmlns:a16="http://schemas.microsoft.com/office/drawing/2014/main" xmlns="" id="{00000000-0008-0000-2000-0000E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8" name="227 CuadroTexto">
          <a:extLst>
            <a:ext uri="{FF2B5EF4-FFF2-40B4-BE49-F238E27FC236}">
              <a16:creationId xmlns:a16="http://schemas.microsoft.com/office/drawing/2014/main" xmlns="" id="{00000000-0008-0000-2000-0000E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9" name="228 CuadroTexto">
          <a:extLst>
            <a:ext uri="{FF2B5EF4-FFF2-40B4-BE49-F238E27FC236}">
              <a16:creationId xmlns:a16="http://schemas.microsoft.com/office/drawing/2014/main" xmlns="" id="{00000000-0008-0000-2000-0000E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0" name="229 CuadroTexto">
          <a:extLst>
            <a:ext uri="{FF2B5EF4-FFF2-40B4-BE49-F238E27FC236}">
              <a16:creationId xmlns:a16="http://schemas.microsoft.com/office/drawing/2014/main" xmlns="" id="{00000000-0008-0000-2000-0000E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1" name="230 CuadroTexto">
          <a:extLst>
            <a:ext uri="{FF2B5EF4-FFF2-40B4-BE49-F238E27FC236}">
              <a16:creationId xmlns:a16="http://schemas.microsoft.com/office/drawing/2014/main" xmlns="" id="{00000000-0008-0000-2000-0000E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2" name="231 CuadroTexto">
          <a:extLst>
            <a:ext uri="{FF2B5EF4-FFF2-40B4-BE49-F238E27FC236}">
              <a16:creationId xmlns:a16="http://schemas.microsoft.com/office/drawing/2014/main" xmlns="" id="{00000000-0008-0000-2000-0000E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3" name="232 CuadroTexto">
          <a:extLst>
            <a:ext uri="{FF2B5EF4-FFF2-40B4-BE49-F238E27FC236}">
              <a16:creationId xmlns:a16="http://schemas.microsoft.com/office/drawing/2014/main" xmlns="" id="{00000000-0008-0000-2000-0000E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4" name="233 CuadroTexto">
          <a:extLst>
            <a:ext uri="{FF2B5EF4-FFF2-40B4-BE49-F238E27FC236}">
              <a16:creationId xmlns:a16="http://schemas.microsoft.com/office/drawing/2014/main" xmlns="" id="{00000000-0008-0000-2000-0000E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5" name="234 CuadroTexto">
          <a:extLst>
            <a:ext uri="{FF2B5EF4-FFF2-40B4-BE49-F238E27FC236}">
              <a16:creationId xmlns:a16="http://schemas.microsoft.com/office/drawing/2014/main" xmlns="" id="{00000000-0008-0000-2000-0000E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6" name="235 CuadroTexto">
          <a:extLst>
            <a:ext uri="{FF2B5EF4-FFF2-40B4-BE49-F238E27FC236}">
              <a16:creationId xmlns:a16="http://schemas.microsoft.com/office/drawing/2014/main" xmlns="" id="{00000000-0008-0000-2000-0000E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7" name="236 CuadroTexto">
          <a:extLst>
            <a:ext uri="{FF2B5EF4-FFF2-40B4-BE49-F238E27FC236}">
              <a16:creationId xmlns:a16="http://schemas.microsoft.com/office/drawing/2014/main" xmlns="" id="{00000000-0008-0000-2000-0000E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8" name="237 CuadroTexto">
          <a:extLst>
            <a:ext uri="{FF2B5EF4-FFF2-40B4-BE49-F238E27FC236}">
              <a16:creationId xmlns:a16="http://schemas.microsoft.com/office/drawing/2014/main" xmlns="" id="{00000000-0008-0000-2000-0000E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9" name="238 CuadroTexto">
          <a:extLst>
            <a:ext uri="{FF2B5EF4-FFF2-40B4-BE49-F238E27FC236}">
              <a16:creationId xmlns:a16="http://schemas.microsoft.com/office/drawing/2014/main" xmlns="" id="{00000000-0008-0000-2000-0000E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0" name="239 CuadroTexto">
          <a:extLst>
            <a:ext uri="{FF2B5EF4-FFF2-40B4-BE49-F238E27FC236}">
              <a16:creationId xmlns:a16="http://schemas.microsoft.com/office/drawing/2014/main" xmlns="" id="{00000000-0008-0000-2000-0000F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1" name="240 CuadroTexto">
          <a:extLst>
            <a:ext uri="{FF2B5EF4-FFF2-40B4-BE49-F238E27FC236}">
              <a16:creationId xmlns:a16="http://schemas.microsoft.com/office/drawing/2014/main" xmlns="" id="{00000000-0008-0000-2000-0000F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2" name="241 CuadroTexto">
          <a:extLst>
            <a:ext uri="{FF2B5EF4-FFF2-40B4-BE49-F238E27FC236}">
              <a16:creationId xmlns:a16="http://schemas.microsoft.com/office/drawing/2014/main" xmlns="" id="{00000000-0008-0000-2000-0000F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3" name="242 CuadroTexto">
          <a:extLst>
            <a:ext uri="{FF2B5EF4-FFF2-40B4-BE49-F238E27FC236}">
              <a16:creationId xmlns:a16="http://schemas.microsoft.com/office/drawing/2014/main" xmlns="" id="{00000000-0008-0000-2000-0000F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4" name="243 CuadroTexto">
          <a:extLst>
            <a:ext uri="{FF2B5EF4-FFF2-40B4-BE49-F238E27FC236}">
              <a16:creationId xmlns:a16="http://schemas.microsoft.com/office/drawing/2014/main" xmlns="" id="{00000000-0008-0000-2000-0000F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5" name="244 CuadroTexto">
          <a:extLst>
            <a:ext uri="{FF2B5EF4-FFF2-40B4-BE49-F238E27FC236}">
              <a16:creationId xmlns:a16="http://schemas.microsoft.com/office/drawing/2014/main" xmlns="" id="{00000000-0008-0000-2000-0000F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6" name="245 CuadroTexto">
          <a:extLst>
            <a:ext uri="{FF2B5EF4-FFF2-40B4-BE49-F238E27FC236}">
              <a16:creationId xmlns:a16="http://schemas.microsoft.com/office/drawing/2014/main" xmlns="" id="{00000000-0008-0000-2000-0000F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7" name="246 CuadroTexto">
          <a:extLst>
            <a:ext uri="{FF2B5EF4-FFF2-40B4-BE49-F238E27FC236}">
              <a16:creationId xmlns:a16="http://schemas.microsoft.com/office/drawing/2014/main" xmlns="" id="{00000000-0008-0000-2000-0000F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8" name="247 CuadroTexto">
          <a:extLst>
            <a:ext uri="{FF2B5EF4-FFF2-40B4-BE49-F238E27FC236}">
              <a16:creationId xmlns:a16="http://schemas.microsoft.com/office/drawing/2014/main" xmlns="" id="{00000000-0008-0000-2000-0000F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9" name="248 CuadroTexto">
          <a:extLst>
            <a:ext uri="{FF2B5EF4-FFF2-40B4-BE49-F238E27FC236}">
              <a16:creationId xmlns:a16="http://schemas.microsoft.com/office/drawing/2014/main" xmlns="" id="{00000000-0008-0000-2000-0000F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0" name="249 CuadroTexto">
          <a:extLst>
            <a:ext uri="{FF2B5EF4-FFF2-40B4-BE49-F238E27FC236}">
              <a16:creationId xmlns:a16="http://schemas.microsoft.com/office/drawing/2014/main" xmlns="" id="{00000000-0008-0000-2000-0000F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1" name="250 CuadroTexto">
          <a:extLst>
            <a:ext uri="{FF2B5EF4-FFF2-40B4-BE49-F238E27FC236}">
              <a16:creationId xmlns:a16="http://schemas.microsoft.com/office/drawing/2014/main" xmlns="" id="{00000000-0008-0000-2000-0000F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2" name="251 CuadroTexto">
          <a:extLst>
            <a:ext uri="{FF2B5EF4-FFF2-40B4-BE49-F238E27FC236}">
              <a16:creationId xmlns:a16="http://schemas.microsoft.com/office/drawing/2014/main" xmlns="" id="{00000000-0008-0000-2000-0000F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3" name="252 CuadroTexto">
          <a:extLst>
            <a:ext uri="{FF2B5EF4-FFF2-40B4-BE49-F238E27FC236}">
              <a16:creationId xmlns:a16="http://schemas.microsoft.com/office/drawing/2014/main" xmlns="" id="{00000000-0008-0000-2000-0000F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4" name="253 CuadroTexto">
          <a:extLst>
            <a:ext uri="{FF2B5EF4-FFF2-40B4-BE49-F238E27FC236}">
              <a16:creationId xmlns:a16="http://schemas.microsoft.com/office/drawing/2014/main" xmlns="" id="{00000000-0008-0000-2000-0000F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5" name="254 CuadroTexto">
          <a:extLst>
            <a:ext uri="{FF2B5EF4-FFF2-40B4-BE49-F238E27FC236}">
              <a16:creationId xmlns:a16="http://schemas.microsoft.com/office/drawing/2014/main" xmlns="" id="{00000000-0008-0000-2000-0000F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6" name="255 CuadroTexto">
          <a:extLst>
            <a:ext uri="{FF2B5EF4-FFF2-40B4-BE49-F238E27FC236}">
              <a16:creationId xmlns:a16="http://schemas.microsoft.com/office/drawing/2014/main" xmlns="" id="{00000000-0008-0000-2000-00000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7" name="256 CuadroTexto">
          <a:extLst>
            <a:ext uri="{FF2B5EF4-FFF2-40B4-BE49-F238E27FC236}">
              <a16:creationId xmlns:a16="http://schemas.microsoft.com/office/drawing/2014/main" xmlns="" id="{00000000-0008-0000-2000-00000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8" name="257 CuadroTexto">
          <a:extLst>
            <a:ext uri="{FF2B5EF4-FFF2-40B4-BE49-F238E27FC236}">
              <a16:creationId xmlns:a16="http://schemas.microsoft.com/office/drawing/2014/main" xmlns="" id="{00000000-0008-0000-2000-00000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9" name="258 CuadroTexto">
          <a:extLst>
            <a:ext uri="{FF2B5EF4-FFF2-40B4-BE49-F238E27FC236}">
              <a16:creationId xmlns:a16="http://schemas.microsoft.com/office/drawing/2014/main" xmlns="" id="{00000000-0008-0000-2000-00000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0" name="259 CuadroTexto">
          <a:extLst>
            <a:ext uri="{FF2B5EF4-FFF2-40B4-BE49-F238E27FC236}">
              <a16:creationId xmlns:a16="http://schemas.microsoft.com/office/drawing/2014/main" xmlns="" id="{00000000-0008-0000-2000-00000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1" name="260 CuadroTexto">
          <a:extLst>
            <a:ext uri="{FF2B5EF4-FFF2-40B4-BE49-F238E27FC236}">
              <a16:creationId xmlns:a16="http://schemas.microsoft.com/office/drawing/2014/main" xmlns="" id="{00000000-0008-0000-2000-00000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2" name="261 CuadroTexto">
          <a:extLst>
            <a:ext uri="{FF2B5EF4-FFF2-40B4-BE49-F238E27FC236}">
              <a16:creationId xmlns:a16="http://schemas.microsoft.com/office/drawing/2014/main" xmlns="" id="{00000000-0008-0000-2000-00000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3" name="262 CuadroTexto">
          <a:extLst>
            <a:ext uri="{FF2B5EF4-FFF2-40B4-BE49-F238E27FC236}">
              <a16:creationId xmlns:a16="http://schemas.microsoft.com/office/drawing/2014/main" xmlns="" id="{00000000-0008-0000-2000-00000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4" name="263 CuadroTexto">
          <a:extLst>
            <a:ext uri="{FF2B5EF4-FFF2-40B4-BE49-F238E27FC236}">
              <a16:creationId xmlns:a16="http://schemas.microsoft.com/office/drawing/2014/main" xmlns="" id="{00000000-0008-0000-2000-00000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5" name="264 CuadroTexto">
          <a:extLst>
            <a:ext uri="{FF2B5EF4-FFF2-40B4-BE49-F238E27FC236}">
              <a16:creationId xmlns:a16="http://schemas.microsoft.com/office/drawing/2014/main" xmlns="" id="{00000000-0008-0000-2000-00000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6" name="265 CuadroTexto">
          <a:extLst>
            <a:ext uri="{FF2B5EF4-FFF2-40B4-BE49-F238E27FC236}">
              <a16:creationId xmlns:a16="http://schemas.microsoft.com/office/drawing/2014/main" xmlns="" id="{00000000-0008-0000-2000-00000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7" name="266 CuadroTexto">
          <a:extLst>
            <a:ext uri="{FF2B5EF4-FFF2-40B4-BE49-F238E27FC236}">
              <a16:creationId xmlns:a16="http://schemas.microsoft.com/office/drawing/2014/main" xmlns="" id="{00000000-0008-0000-2000-00000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8" name="267 CuadroTexto">
          <a:extLst>
            <a:ext uri="{FF2B5EF4-FFF2-40B4-BE49-F238E27FC236}">
              <a16:creationId xmlns:a16="http://schemas.microsoft.com/office/drawing/2014/main" xmlns="" id="{00000000-0008-0000-2000-00000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9" name="268 CuadroTexto">
          <a:extLst>
            <a:ext uri="{FF2B5EF4-FFF2-40B4-BE49-F238E27FC236}">
              <a16:creationId xmlns:a16="http://schemas.microsoft.com/office/drawing/2014/main" xmlns="" id="{00000000-0008-0000-2000-00000D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0" name="269 CuadroTexto">
          <a:extLst>
            <a:ext uri="{FF2B5EF4-FFF2-40B4-BE49-F238E27FC236}">
              <a16:creationId xmlns:a16="http://schemas.microsoft.com/office/drawing/2014/main" xmlns="" id="{00000000-0008-0000-2000-00000E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1" name="270 CuadroTexto">
          <a:extLst>
            <a:ext uri="{FF2B5EF4-FFF2-40B4-BE49-F238E27FC236}">
              <a16:creationId xmlns:a16="http://schemas.microsoft.com/office/drawing/2014/main" xmlns="" id="{00000000-0008-0000-2000-00000F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2" name="271 CuadroTexto">
          <a:extLst>
            <a:ext uri="{FF2B5EF4-FFF2-40B4-BE49-F238E27FC236}">
              <a16:creationId xmlns:a16="http://schemas.microsoft.com/office/drawing/2014/main" xmlns="" id="{00000000-0008-0000-2000-000010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3" name="272 CuadroTexto">
          <a:extLst>
            <a:ext uri="{FF2B5EF4-FFF2-40B4-BE49-F238E27FC236}">
              <a16:creationId xmlns:a16="http://schemas.microsoft.com/office/drawing/2014/main" xmlns="" id="{00000000-0008-0000-2000-000011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4" name="273 CuadroTexto">
          <a:extLst>
            <a:ext uri="{FF2B5EF4-FFF2-40B4-BE49-F238E27FC236}">
              <a16:creationId xmlns:a16="http://schemas.microsoft.com/office/drawing/2014/main" xmlns="" id="{00000000-0008-0000-2000-000012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5" name="274 CuadroTexto">
          <a:extLst>
            <a:ext uri="{FF2B5EF4-FFF2-40B4-BE49-F238E27FC236}">
              <a16:creationId xmlns:a16="http://schemas.microsoft.com/office/drawing/2014/main" xmlns="" id="{00000000-0008-0000-2000-000013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6" name="275 CuadroTexto">
          <a:extLst>
            <a:ext uri="{FF2B5EF4-FFF2-40B4-BE49-F238E27FC236}">
              <a16:creationId xmlns:a16="http://schemas.microsoft.com/office/drawing/2014/main" xmlns="" id="{00000000-0008-0000-2000-000014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7" name="276 CuadroTexto">
          <a:extLst>
            <a:ext uri="{FF2B5EF4-FFF2-40B4-BE49-F238E27FC236}">
              <a16:creationId xmlns:a16="http://schemas.microsoft.com/office/drawing/2014/main" xmlns="" id="{00000000-0008-0000-2000-000015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8" name="277 CuadroTexto">
          <a:extLst>
            <a:ext uri="{FF2B5EF4-FFF2-40B4-BE49-F238E27FC236}">
              <a16:creationId xmlns:a16="http://schemas.microsoft.com/office/drawing/2014/main" xmlns="" id="{00000000-0008-0000-2000-000016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9" name="278 CuadroTexto">
          <a:extLst>
            <a:ext uri="{FF2B5EF4-FFF2-40B4-BE49-F238E27FC236}">
              <a16:creationId xmlns:a16="http://schemas.microsoft.com/office/drawing/2014/main" xmlns="" id="{00000000-0008-0000-2000-000017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0" name="279 CuadroTexto">
          <a:extLst>
            <a:ext uri="{FF2B5EF4-FFF2-40B4-BE49-F238E27FC236}">
              <a16:creationId xmlns:a16="http://schemas.microsoft.com/office/drawing/2014/main" xmlns="" id="{00000000-0008-0000-2000-000018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1" name="280 CuadroTexto">
          <a:extLst>
            <a:ext uri="{FF2B5EF4-FFF2-40B4-BE49-F238E27FC236}">
              <a16:creationId xmlns:a16="http://schemas.microsoft.com/office/drawing/2014/main" xmlns="" id="{00000000-0008-0000-2000-000019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2" name="281 CuadroTexto">
          <a:extLst>
            <a:ext uri="{FF2B5EF4-FFF2-40B4-BE49-F238E27FC236}">
              <a16:creationId xmlns:a16="http://schemas.microsoft.com/office/drawing/2014/main" xmlns="" id="{00000000-0008-0000-2000-00001A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3" name="282 CuadroTexto">
          <a:extLst>
            <a:ext uri="{FF2B5EF4-FFF2-40B4-BE49-F238E27FC236}">
              <a16:creationId xmlns:a16="http://schemas.microsoft.com/office/drawing/2014/main" xmlns="" id="{00000000-0008-0000-2000-00001B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4" name="283 CuadroTexto">
          <a:extLst>
            <a:ext uri="{FF2B5EF4-FFF2-40B4-BE49-F238E27FC236}">
              <a16:creationId xmlns:a16="http://schemas.microsoft.com/office/drawing/2014/main" xmlns="" id="{00000000-0008-0000-2000-00001C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5" name="284 CuadroTexto">
          <a:extLst>
            <a:ext uri="{FF2B5EF4-FFF2-40B4-BE49-F238E27FC236}">
              <a16:creationId xmlns:a16="http://schemas.microsoft.com/office/drawing/2014/main" xmlns="" id="{00000000-0008-0000-2000-00001D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6" name="285 CuadroTexto">
          <a:extLst>
            <a:ext uri="{FF2B5EF4-FFF2-40B4-BE49-F238E27FC236}">
              <a16:creationId xmlns:a16="http://schemas.microsoft.com/office/drawing/2014/main" xmlns="" id="{00000000-0008-0000-2000-00001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7" name="286 CuadroTexto">
          <a:extLst>
            <a:ext uri="{FF2B5EF4-FFF2-40B4-BE49-F238E27FC236}">
              <a16:creationId xmlns:a16="http://schemas.microsoft.com/office/drawing/2014/main" xmlns="" id="{00000000-0008-0000-2000-00001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8" name="287 CuadroTexto">
          <a:extLst>
            <a:ext uri="{FF2B5EF4-FFF2-40B4-BE49-F238E27FC236}">
              <a16:creationId xmlns:a16="http://schemas.microsoft.com/office/drawing/2014/main" xmlns="" id="{00000000-0008-0000-2000-00002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9" name="288 CuadroTexto">
          <a:extLst>
            <a:ext uri="{FF2B5EF4-FFF2-40B4-BE49-F238E27FC236}">
              <a16:creationId xmlns:a16="http://schemas.microsoft.com/office/drawing/2014/main" xmlns="" id="{00000000-0008-0000-2000-00002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0" name="289 CuadroTexto">
          <a:extLst>
            <a:ext uri="{FF2B5EF4-FFF2-40B4-BE49-F238E27FC236}">
              <a16:creationId xmlns:a16="http://schemas.microsoft.com/office/drawing/2014/main" xmlns="" id="{00000000-0008-0000-2000-00002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1" name="290 CuadroTexto">
          <a:extLst>
            <a:ext uri="{FF2B5EF4-FFF2-40B4-BE49-F238E27FC236}">
              <a16:creationId xmlns:a16="http://schemas.microsoft.com/office/drawing/2014/main" xmlns="" id="{00000000-0008-0000-2000-00002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2" name="291 CuadroTexto">
          <a:extLst>
            <a:ext uri="{FF2B5EF4-FFF2-40B4-BE49-F238E27FC236}">
              <a16:creationId xmlns:a16="http://schemas.microsoft.com/office/drawing/2014/main" xmlns="" id="{00000000-0008-0000-2000-00002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3" name="292 CuadroTexto">
          <a:extLst>
            <a:ext uri="{FF2B5EF4-FFF2-40B4-BE49-F238E27FC236}">
              <a16:creationId xmlns:a16="http://schemas.microsoft.com/office/drawing/2014/main" xmlns="" id="{00000000-0008-0000-2000-00002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4" name="293 CuadroTexto">
          <a:extLst>
            <a:ext uri="{FF2B5EF4-FFF2-40B4-BE49-F238E27FC236}">
              <a16:creationId xmlns:a16="http://schemas.microsoft.com/office/drawing/2014/main" xmlns="" id="{00000000-0008-0000-2000-00002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5" name="294 CuadroTexto">
          <a:extLst>
            <a:ext uri="{FF2B5EF4-FFF2-40B4-BE49-F238E27FC236}">
              <a16:creationId xmlns:a16="http://schemas.microsoft.com/office/drawing/2014/main" xmlns="" id="{00000000-0008-0000-2000-00002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6" name="295 CuadroTexto">
          <a:extLst>
            <a:ext uri="{FF2B5EF4-FFF2-40B4-BE49-F238E27FC236}">
              <a16:creationId xmlns:a16="http://schemas.microsoft.com/office/drawing/2014/main" xmlns="" id="{00000000-0008-0000-2000-00002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7" name="296 CuadroTexto">
          <a:extLst>
            <a:ext uri="{FF2B5EF4-FFF2-40B4-BE49-F238E27FC236}">
              <a16:creationId xmlns:a16="http://schemas.microsoft.com/office/drawing/2014/main" xmlns="" id="{00000000-0008-0000-2000-00002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8" name="301 CuadroTexto">
          <a:extLst>
            <a:ext uri="{FF2B5EF4-FFF2-40B4-BE49-F238E27FC236}">
              <a16:creationId xmlns:a16="http://schemas.microsoft.com/office/drawing/2014/main" xmlns="" id="{00000000-0008-0000-2000-00002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9" name="302 CuadroTexto">
          <a:extLst>
            <a:ext uri="{FF2B5EF4-FFF2-40B4-BE49-F238E27FC236}">
              <a16:creationId xmlns:a16="http://schemas.microsoft.com/office/drawing/2014/main" xmlns="" id="{00000000-0008-0000-2000-00002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0" name="307 CuadroTexto">
          <a:extLst>
            <a:ext uri="{FF2B5EF4-FFF2-40B4-BE49-F238E27FC236}">
              <a16:creationId xmlns:a16="http://schemas.microsoft.com/office/drawing/2014/main" xmlns="" id="{00000000-0008-0000-2000-00002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1" name="308 CuadroTexto">
          <a:extLst>
            <a:ext uri="{FF2B5EF4-FFF2-40B4-BE49-F238E27FC236}">
              <a16:creationId xmlns:a16="http://schemas.microsoft.com/office/drawing/2014/main" xmlns="" id="{00000000-0008-0000-2000-00002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2" name="309 CuadroTexto">
          <a:extLst>
            <a:ext uri="{FF2B5EF4-FFF2-40B4-BE49-F238E27FC236}">
              <a16:creationId xmlns:a16="http://schemas.microsoft.com/office/drawing/2014/main" xmlns="" id="{00000000-0008-0000-2000-00002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3" name="310 CuadroTexto">
          <a:extLst>
            <a:ext uri="{FF2B5EF4-FFF2-40B4-BE49-F238E27FC236}">
              <a16:creationId xmlns:a16="http://schemas.microsoft.com/office/drawing/2014/main" xmlns="" id="{00000000-0008-0000-2000-00002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4" name="311 CuadroTexto">
          <a:extLst>
            <a:ext uri="{FF2B5EF4-FFF2-40B4-BE49-F238E27FC236}">
              <a16:creationId xmlns:a16="http://schemas.microsoft.com/office/drawing/2014/main" xmlns="" id="{00000000-0008-0000-2000-00003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5" name="312 CuadroTexto">
          <a:extLst>
            <a:ext uri="{FF2B5EF4-FFF2-40B4-BE49-F238E27FC236}">
              <a16:creationId xmlns:a16="http://schemas.microsoft.com/office/drawing/2014/main" xmlns="" id="{00000000-0008-0000-2000-00003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6" name="313 CuadroTexto">
          <a:extLst>
            <a:ext uri="{FF2B5EF4-FFF2-40B4-BE49-F238E27FC236}">
              <a16:creationId xmlns:a16="http://schemas.microsoft.com/office/drawing/2014/main" xmlns="" id="{00000000-0008-0000-2000-00003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7" name="314 CuadroTexto">
          <a:extLst>
            <a:ext uri="{FF2B5EF4-FFF2-40B4-BE49-F238E27FC236}">
              <a16:creationId xmlns:a16="http://schemas.microsoft.com/office/drawing/2014/main" xmlns="" id="{00000000-0008-0000-2000-00003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8" name="315 CuadroTexto">
          <a:extLst>
            <a:ext uri="{FF2B5EF4-FFF2-40B4-BE49-F238E27FC236}">
              <a16:creationId xmlns:a16="http://schemas.microsoft.com/office/drawing/2014/main" xmlns="" id="{00000000-0008-0000-2000-00003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9" name="316 CuadroTexto">
          <a:extLst>
            <a:ext uri="{FF2B5EF4-FFF2-40B4-BE49-F238E27FC236}">
              <a16:creationId xmlns:a16="http://schemas.microsoft.com/office/drawing/2014/main" xmlns="" id="{00000000-0008-0000-2000-00003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0" name="317 CuadroTexto">
          <a:extLst>
            <a:ext uri="{FF2B5EF4-FFF2-40B4-BE49-F238E27FC236}">
              <a16:creationId xmlns:a16="http://schemas.microsoft.com/office/drawing/2014/main" xmlns="" id="{00000000-0008-0000-2000-00003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1" name="318 CuadroTexto">
          <a:extLst>
            <a:ext uri="{FF2B5EF4-FFF2-40B4-BE49-F238E27FC236}">
              <a16:creationId xmlns:a16="http://schemas.microsoft.com/office/drawing/2014/main" xmlns="" id="{00000000-0008-0000-2000-00003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2" name="319 CuadroTexto">
          <a:extLst>
            <a:ext uri="{FF2B5EF4-FFF2-40B4-BE49-F238E27FC236}">
              <a16:creationId xmlns:a16="http://schemas.microsoft.com/office/drawing/2014/main" xmlns="" id="{00000000-0008-0000-2000-00003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3" name="320 CuadroTexto">
          <a:extLst>
            <a:ext uri="{FF2B5EF4-FFF2-40B4-BE49-F238E27FC236}">
              <a16:creationId xmlns:a16="http://schemas.microsoft.com/office/drawing/2014/main" xmlns="" id="{00000000-0008-0000-2000-00003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4" name="321 CuadroTexto">
          <a:extLst>
            <a:ext uri="{FF2B5EF4-FFF2-40B4-BE49-F238E27FC236}">
              <a16:creationId xmlns:a16="http://schemas.microsoft.com/office/drawing/2014/main" xmlns="" id="{00000000-0008-0000-2000-00003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5" name="322 CuadroTexto">
          <a:extLst>
            <a:ext uri="{FF2B5EF4-FFF2-40B4-BE49-F238E27FC236}">
              <a16:creationId xmlns:a16="http://schemas.microsoft.com/office/drawing/2014/main" xmlns="" id="{00000000-0008-0000-2000-00003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6" name="323 CuadroTexto">
          <a:extLst>
            <a:ext uri="{FF2B5EF4-FFF2-40B4-BE49-F238E27FC236}">
              <a16:creationId xmlns:a16="http://schemas.microsoft.com/office/drawing/2014/main" xmlns="" id="{00000000-0008-0000-2000-00003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7" name="324 CuadroTexto">
          <a:extLst>
            <a:ext uri="{FF2B5EF4-FFF2-40B4-BE49-F238E27FC236}">
              <a16:creationId xmlns:a16="http://schemas.microsoft.com/office/drawing/2014/main" xmlns="" id="{00000000-0008-0000-2000-00003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8" name="325 CuadroTexto">
          <a:extLst>
            <a:ext uri="{FF2B5EF4-FFF2-40B4-BE49-F238E27FC236}">
              <a16:creationId xmlns:a16="http://schemas.microsoft.com/office/drawing/2014/main" xmlns="" id="{00000000-0008-0000-2000-00003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9" name="326 CuadroTexto">
          <a:extLst>
            <a:ext uri="{FF2B5EF4-FFF2-40B4-BE49-F238E27FC236}">
              <a16:creationId xmlns:a16="http://schemas.microsoft.com/office/drawing/2014/main" xmlns="" id="{00000000-0008-0000-2000-00003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0" name="327 CuadroTexto">
          <a:extLst>
            <a:ext uri="{FF2B5EF4-FFF2-40B4-BE49-F238E27FC236}">
              <a16:creationId xmlns:a16="http://schemas.microsoft.com/office/drawing/2014/main" xmlns="" id="{00000000-0008-0000-2000-00004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1" name="328 CuadroTexto">
          <a:extLst>
            <a:ext uri="{FF2B5EF4-FFF2-40B4-BE49-F238E27FC236}">
              <a16:creationId xmlns:a16="http://schemas.microsoft.com/office/drawing/2014/main" xmlns="" id="{00000000-0008-0000-2000-00004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2" name="329 CuadroTexto">
          <a:extLst>
            <a:ext uri="{FF2B5EF4-FFF2-40B4-BE49-F238E27FC236}">
              <a16:creationId xmlns:a16="http://schemas.microsoft.com/office/drawing/2014/main" xmlns="" id="{00000000-0008-0000-2000-00004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3" name="330 CuadroTexto">
          <a:extLst>
            <a:ext uri="{FF2B5EF4-FFF2-40B4-BE49-F238E27FC236}">
              <a16:creationId xmlns:a16="http://schemas.microsoft.com/office/drawing/2014/main" xmlns="" id="{00000000-0008-0000-2000-00004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4" name="331 CuadroTexto">
          <a:extLst>
            <a:ext uri="{FF2B5EF4-FFF2-40B4-BE49-F238E27FC236}">
              <a16:creationId xmlns:a16="http://schemas.microsoft.com/office/drawing/2014/main" xmlns="" id="{00000000-0008-0000-2000-00004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5" name="332 CuadroTexto">
          <a:extLst>
            <a:ext uri="{FF2B5EF4-FFF2-40B4-BE49-F238E27FC236}">
              <a16:creationId xmlns:a16="http://schemas.microsoft.com/office/drawing/2014/main" xmlns="" id="{00000000-0008-0000-2000-00004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6" name="333 CuadroTexto">
          <a:extLst>
            <a:ext uri="{FF2B5EF4-FFF2-40B4-BE49-F238E27FC236}">
              <a16:creationId xmlns:a16="http://schemas.microsoft.com/office/drawing/2014/main" xmlns="" id="{00000000-0008-0000-2000-00004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7" name="334 CuadroTexto">
          <a:extLst>
            <a:ext uri="{FF2B5EF4-FFF2-40B4-BE49-F238E27FC236}">
              <a16:creationId xmlns:a16="http://schemas.microsoft.com/office/drawing/2014/main" xmlns="" id="{00000000-0008-0000-2000-00004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8" name="335 CuadroTexto">
          <a:extLst>
            <a:ext uri="{FF2B5EF4-FFF2-40B4-BE49-F238E27FC236}">
              <a16:creationId xmlns:a16="http://schemas.microsoft.com/office/drawing/2014/main" xmlns="" id="{00000000-0008-0000-2000-00004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9" name="336 CuadroTexto">
          <a:extLst>
            <a:ext uri="{FF2B5EF4-FFF2-40B4-BE49-F238E27FC236}">
              <a16:creationId xmlns:a16="http://schemas.microsoft.com/office/drawing/2014/main" xmlns="" id="{00000000-0008-0000-2000-00004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0" name="337 CuadroTexto">
          <a:extLst>
            <a:ext uri="{FF2B5EF4-FFF2-40B4-BE49-F238E27FC236}">
              <a16:creationId xmlns:a16="http://schemas.microsoft.com/office/drawing/2014/main" xmlns="" id="{00000000-0008-0000-2000-00004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1" name="338 CuadroTexto">
          <a:extLst>
            <a:ext uri="{FF2B5EF4-FFF2-40B4-BE49-F238E27FC236}">
              <a16:creationId xmlns:a16="http://schemas.microsoft.com/office/drawing/2014/main" xmlns="" id="{00000000-0008-0000-2000-00004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2" name="339 CuadroTexto">
          <a:extLst>
            <a:ext uri="{FF2B5EF4-FFF2-40B4-BE49-F238E27FC236}">
              <a16:creationId xmlns:a16="http://schemas.microsoft.com/office/drawing/2014/main" xmlns="" id="{00000000-0008-0000-2000-00004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3" name="340 CuadroTexto">
          <a:extLst>
            <a:ext uri="{FF2B5EF4-FFF2-40B4-BE49-F238E27FC236}">
              <a16:creationId xmlns:a16="http://schemas.microsoft.com/office/drawing/2014/main" xmlns="" id="{00000000-0008-0000-2000-00004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4" name="341 CuadroTexto">
          <a:extLst>
            <a:ext uri="{FF2B5EF4-FFF2-40B4-BE49-F238E27FC236}">
              <a16:creationId xmlns:a16="http://schemas.microsoft.com/office/drawing/2014/main" xmlns="" id="{00000000-0008-0000-2000-00004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5" name="342 CuadroTexto">
          <a:extLst>
            <a:ext uri="{FF2B5EF4-FFF2-40B4-BE49-F238E27FC236}">
              <a16:creationId xmlns:a16="http://schemas.microsoft.com/office/drawing/2014/main" xmlns="" id="{00000000-0008-0000-2000-00004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6" name="343 CuadroTexto">
          <a:extLst>
            <a:ext uri="{FF2B5EF4-FFF2-40B4-BE49-F238E27FC236}">
              <a16:creationId xmlns:a16="http://schemas.microsoft.com/office/drawing/2014/main" xmlns="" id="{00000000-0008-0000-2000-00005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7" name="344 CuadroTexto">
          <a:extLst>
            <a:ext uri="{FF2B5EF4-FFF2-40B4-BE49-F238E27FC236}">
              <a16:creationId xmlns:a16="http://schemas.microsoft.com/office/drawing/2014/main" xmlns="" id="{00000000-0008-0000-2000-00005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8" name="345 CuadroTexto">
          <a:extLst>
            <a:ext uri="{FF2B5EF4-FFF2-40B4-BE49-F238E27FC236}">
              <a16:creationId xmlns:a16="http://schemas.microsoft.com/office/drawing/2014/main" xmlns="" id="{00000000-0008-0000-2000-00005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9" name="346 CuadroTexto">
          <a:extLst>
            <a:ext uri="{FF2B5EF4-FFF2-40B4-BE49-F238E27FC236}">
              <a16:creationId xmlns:a16="http://schemas.microsoft.com/office/drawing/2014/main" xmlns="" id="{00000000-0008-0000-2000-00005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0" name="347 CuadroTexto">
          <a:extLst>
            <a:ext uri="{FF2B5EF4-FFF2-40B4-BE49-F238E27FC236}">
              <a16:creationId xmlns:a16="http://schemas.microsoft.com/office/drawing/2014/main" xmlns="" id="{00000000-0008-0000-2000-00005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1" name="348 CuadroTexto">
          <a:extLst>
            <a:ext uri="{FF2B5EF4-FFF2-40B4-BE49-F238E27FC236}">
              <a16:creationId xmlns:a16="http://schemas.microsoft.com/office/drawing/2014/main" xmlns="" id="{00000000-0008-0000-2000-00005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2" name="349 CuadroTexto">
          <a:extLst>
            <a:ext uri="{FF2B5EF4-FFF2-40B4-BE49-F238E27FC236}">
              <a16:creationId xmlns:a16="http://schemas.microsoft.com/office/drawing/2014/main" xmlns="" id="{00000000-0008-0000-2000-00005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3" name="350 CuadroTexto">
          <a:extLst>
            <a:ext uri="{FF2B5EF4-FFF2-40B4-BE49-F238E27FC236}">
              <a16:creationId xmlns:a16="http://schemas.microsoft.com/office/drawing/2014/main" xmlns="" id="{00000000-0008-0000-2000-00005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4" name="351 CuadroTexto">
          <a:extLst>
            <a:ext uri="{FF2B5EF4-FFF2-40B4-BE49-F238E27FC236}">
              <a16:creationId xmlns:a16="http://schemas.microsoft.com/office/drawing/2014/main" xmlns="" id="{00000000-0008-0000-2000-00005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5" name="352 CuadroTexto">
          <a:extLst>
            <a:ext uri="{FF2B5EF4-FFF2-40B4-BE49-F238E27FC236}">
              <a16:creationId xmlns:a16="http://schemas.microsoft.com/office/drawing/2014/main" xmlns="" id="{00000000-0008-0000-2000-00005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6" name="353 CuadroTexto">
          <a:extLst>
            <a:ext uri="{FF2B5EF4-FFF2-40B4-BE49-F238E27FC236}">
              <a16:creationId xmlns:a16="http://schemas.microsoft.com/office/drawing/2014/main" xmlns="" id="{00000000-0008-0000-2000-00005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7" name="354 CuadroTexto">
          <a:extLst>
            <a:ext uri="{FF2B5EF4-FFF2-40B4-BE49-F238E27FC236}">
              <a16:creationId xmlns:a16="http://schemas.microsoft.com/office/drawing/2014/main" xmlns="" id="{00000000-0008-0000-2000-00005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8" name="355 CuadroTexto">
          <a:extLst>
            <a:ext uri="{FF2B5EF4-FFF2-40B4-BE49-F238E27FC236}">
              <a16:creationId xmlns:a16="http://schemas.microsoft.com/office/drawing/2014/main" xmlns="" id="{00000000-0008-0000-2000-00005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9" name="356 CuadroTexto">
          <a:extLst>
            <a:ext uri="{FF2B5EF4-FFF2-40B4-BE49-F238E27FC236}">
              <a16:creationId xmlns:a16="http://schemas.microsoft.com/office/drawing/2014/main" xmlns="" id="{00000000-0008-0000-2000-00005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0" name="357 CuadroTexto">
          <a:extLst>
            <a:ext uri="{FF2B5EF4-FFF2-40B4-BE49-F238E27FC236}">
              <a16:creationId xmlns:a16="http://schemas.microsoft.com/office/drawing/2014/main" xmlns="" id="{00000000-0008-0000-2000-00005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1" name="358 CuadroTexto">
          <a:extLst>
            <a:ext uri="{FF2B5EF4-FFF2-40B4-BE49-F238E27FC236}">
              <a16:creationId xmlns:a16="http://schemas.microsoft.com/office/drawing/2014/main" xmlns="" id="{00000000-0008-0000-2000-00005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2" name="359 CuadroTexto">
          <a:extLst>
            <a:ext uri="{FF2B5EF4-FFF2-40B4-BE49-F238E27FC236}">
              <a16:creationId xmlns:a16="http://schemas.microsoft.com/office/drawing/2014/main" xmlns="" id="{00000000-0008-0000-2000-00006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3" name="360 CuadroTexto">
          <a:extLst>
            <a:ext uri="{FF2B5EF4-FFF2-40B4-BE49-F238E27FC236}">
              <a16:creationId xmlns:a16="http://schemas.microsoft.com/office/drawing/2014/main" xmlns="" id="{00000000-0008-0000-2000-00006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4" name="361 CuadroTexto">
          <a:extLst>
            <a:ext uri="{FF2B5EF4-FFF2-40B4-BE49-F238E27FC236}">
              <a16:creationId xmlns:a16="http://schemas.microsoft.com/office/drawing/2014/main" xmlns="" id="{00000000-0008-0000-2000-00006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5" name="362 CuadroTexto">
          <a:extLst>
            <a:ext uri="{FF2B5EF4-FFF2-40B4-BE49-F238E27FC236}">
              <a16:creationId xmlns:a16="http://schemas.microsoft.com/office/drawing/2014/main" xmlns="" id="{00000000-0008-0000-2000-00006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6" name="363 CuadroTexto">
          <a:extLst>
            <a:ext uri="{FF2B5EF4-FFF2-40B4-BE49-F238E27FC236}">
              <a16:creationId xmlns:a16="http://schemas.microsoft.com/office/drawing/2014/main" xmlns="" id="{00000000-0008-0000-2000-00006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7" name="364 CuadroTexto">
          <a:extLst>
            <a:ext uri="{FF2B5EF4-FFF2-40B4-BE49-F238E27FC236}">
              <a16:creationId xmlns:a16="http://schemas.microsoft.com/office/drawing/2014/main" xmlns="" id="{00000000-0008-0000-2000-00006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8" name="365 CuadroTexto">
          <a:extLst>
            <a:ext uri="{FF2B5EF4-FFF2-40B4-BE49-F238E27FC236}">
              <a16:creationId xmlns:a16="http://schemas.microsoft.com/office/drawing/2014/main" xmlns="" id="{00000000-0008-0000-2000-00006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9" name="366 CuadroTexto">
          <a:extLst>
            <a:ext uri="{FF2B5EF4-FFF2-40B4-BE49-F238E27FC236}">
              <a16:creationId xmlns:a16="http://schemas.microsoft.com/office/drawing/2014/main" xmlns="" id="{00000000-0008-0000-2000-00006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0" name="367 CuadroTexto">
          <a:extLst>
            <a:ext uri="{FF2B5EF4-FFF2-40B4-BE49-F238E27FC236}">
              <a16:creationId xmlns:a16="http://schemas.microsoft.com/office/drawing/2014/main" xmlns="" id="{00000000-0008-0000-2000-00006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1" name="368 CuadroTexto">
          <a:extLst>
            <a:ext uri="{FF2B5EF4-FFF2-40B4-BE49-F238E27FC236}">
              <a16:creationId xmlns:a16="http://schemas.microsoft.com/office/drawing/2014/main" xmlns="" id="{00000000-0008-0000-2000-00006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2" name="369 CuadroTexto">
          <a:extLst>
            <a:ext uri="{FF2B5EF4-FFF2-40B4-BE49-F238E27FC236}">
              <a16:creationId xmlns:a16="http://schemas.microsoft.com/office/drawing/2014/main" xmlns="" id="{00000000-0008-0000-2000-00006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3" name="370 CuadroTexto">
          <a:extLst>
            <a:ext uri="{FF2B5EF4-FFF2-40B4-BE49-F238E27FC236}">
              <a16:creationId xmlns:a16="http://schemas.microsoft.com/office/drawing/2014/main" xmlns="" id="{00000000-0008-0000-2000-00006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4" name="371 CuadroTexto">
          <a:extLst>
            <a:ext uri="{FF2B5EF4-FFF2-40B4-BE49-F238E27FC236}">
              <a16:creationId xmlns:a16="http://schemas.microsoft.com/office/drawing/2014/main" xmlns="" id="{00000000-0008-0000-2000-00006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5" name="372 CuadroTexto">
          <a:extLst>
            <a:ext uri="{FF2B5EF4-FFF2-40B4-BE49-F238E27FC236}">
              <a16:creationId xmlns:a16="http://schemas.microsoft.com/office/drawing/2014/main" xmlns="" id="{00000000-0008-0000-2000-00006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6" name="373 CuadroTexto">
          <a:extLst>
            <a:ext uri="{FF2B5EF4-FFF2-40B4-BE49-F238E27FC236}">
              <a16:creationId xmlns:a16="http://schemas.microsoft.com/office/drawing/2014/main" xmlns="" id="{00000000-0008-0000-2000-00006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7" name="374 CuadroTexto">
          <a:extLst>
            <a:ext uri="{FF2B5EF4-FFF2-40B4-BE49-F238E27FC236}">
              <a16:creationId xmlns:a16="http://schemas.microsoft.com/office/drawing/2014/main" xmlns="" id="{00000000-0008-0000-2000-00006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8" name="375 CuadroTexto">
          <a:extLst>
            <a:ext uri="{FF2B5EF4-FFF2-40B4-BE49-F238E27FC236}">
              <a16:creationId xmlns:a16="http://schemas.microsoft.com/office/drawing/2014/main" xmlns="" id="{00000000-0008-0000-2000-00007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9" name="376 CuadroTexto">
          <a:extLst>
            <a:ext uri="{FF2B5EF4-FFF2-40B4-BE49-F238E27FC236}">
              <a16:creationId xmlns:a16="http://schemas.microsoft.com/office/drawing/2014/main" xmlns="" id="{00000000-0008-0000-2000-00007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0" name="377 CuadroTexto">
          <a:extLst>
            <a:ext uri="{FF2B5EF4-FFF2-40B4-BE49-F238E27FC236}">
              <a16:creationId xmlns:a16="http://schemas.microsoft.com/office/drawing/2014/main" xmlns="" id="{00000000-0008-0000-2000-00007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1" name="378 CuadroTexto">
          <a:extLst>
            <a:ext uri="{FF2B5EF4-FFF2-40B4-BE49-F238E27FC236}">
              <a16:creationId xmlns:a16="http://schemas.microsoft.com/office/drawing/2014/main" xmlns="" id="{00000000-0008-0000-2000-00007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2" name="379 CuadroTexto">
          <a:extLst>
            <a:ext uri="{FF2B5EF4-FFF2-40B4-BE49-F238E27FC236}">
              <a16:creationId xmlns:a16="http://schemas.microsoft.com/office/drawing/2014/main" xmlns="" id="{00000000-0008-0000-2000-00007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3" name="380 CuadroTexto">
          <a:extLst>
            <a:ext uri="{FF2B5EF4-FFF2-40B4-BE49-F238E27FC236}">
              <a16:creationId xmlns:a16="http://schemas.microsoft.com/office/drawing/2014/main" xmlns="" id="{00000000-0008-0000-2000-00007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4" name="381 CuadroTexto">
          <a:extLst>
            <a:ext uri="{FF2B5EF4-FFF2-40B4-BE49-F238E27FC236}">
              <a16:creationId xmlns:a16="http://schemas.microsoft.com/office/drawing/2014/main" xmlns="" id="{00000000-0008-0000-2000-00007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5" name="382 CuadroTexto">
          <a:extLst>
            <a:ext uri="{FF2B5EF4-FFF2-40B4-BE49-F238E27FC236}">
              <a16:creationId xmlns:a16="http://schemas.microsoft.com/office/drawing/2014/main" xmlns="" id="{00000000-0008-0000-2000-00007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6" name="383 CuadroTexto">
          <a:extLst>
            <a:ext uri="{FF2B5EF4-FFF2-40B4-BE49-F238E27FC236}">
              <a16:creationId xmlns:a16="http://schemas.microsoft.com/office/drawing/2014/main" xmlns="" id="{00000000-0008-0000-2000-00007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7" name="384 CuadroTexto">
          <a:extLst>
            <a:ext uri="{FF2B5EF4-FFF2-40B4-BE49-F238E27FC236}">
              <a16:creationId xmlns:a16="http://schemas.microsoft.com/office/drawing/2014/main" xmlns="" id="{00000000-0008-0000-2000-00007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8" name="385 CuadroTexto">
          <a:extLst>
            <a:ext uri="{FF2B5EF4-FFF2-40B4-BE49-F238E27FC236}">
              <a16:creationId xmlns:a16="http://schemas.microsoft.com/office/drawing/2014/main" xmlns="" id="{00000000-0008-0000-2000-00007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9" name="386 CuadroTexto">
          <a:extLst>
            <a:ext uri="{FF2B5EF4-FFF2-40B4-BE49-F238E27FC236}">
              <a16:creationId xmlns:a16="http://schemas.microsoft.com/office/drawing/2014/main" xmlns="" id="{00000000-0008-0000-2000-00007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0" name="387 CuadroTexto">
          <a:extLst>
            <a:ext uri="{FF2B5EF4-FFF2-40B4-BE49-F238E27FC236}">
              <a16:creationId xmlns:a16="http://schemas.microsoft.com/office/drawing/2014/main" xmlns="" id="{00000000-0008-0000-2000-00007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1" name="388 CuadroTexto">
          <a:extLst>
            <a:ext uri="{FF2B5EF4-FFF2-40B4-BE49-F238E27FC236}">
              <a16:creationId xmlns:a16="http://schemas.microsoft.com/office/drawing/2014/main" xmlns="" id="{00000000-0008-0000-2000-00007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2" name="389 CuadroTexto">
          <a:extLst>
            <a:ext uri="{FF2B5EF4-FFF2-40B4-BE49-F238E27FC236}">
              <a16:creationId xmlns:a16="http://schemas.microsoft.com/office/drawing/2014/main" xmlns="" id="{00000000-0008-0000-2000-00007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3" name="390 CuadroTexto">
          <a:extLst>
            <a:ext uri="{FF2B5EF4-FFF2-40B4-BE49-F238E27FC236}">
              <a16:creationId xmlns:a16="http://schemas.microsoft.com/office/drawing/2014/main" xmlns="" id="{00000000-0008-0000-2000-00007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4" name="391 CuadroTexto">
          <a:extLst>
            <a:ext uri="{FF2B5EF4-FFF2-40B4-BE49-F238E27FC236}">
              <a16:creationId xmlns:a16="http://schemas.microsoft.com/office/drawing/2014/main" xmlns="" id="{00000000-0008-0000-2000-00008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5" name="392 CuadroTexto">
          <a:extLst>
            <a:ext uri="{FF2B5EF4-FFF2-40B4-BE49-F238E27FC236}">
              <a16:creationId xmlns:a16="http://schemas.microsoft.com/office/drawing/2014/main" xmlns="" id="{00000000-0008-0000-2000-00008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6" name="393 CuadroTexto">
          <a:extLst>
            <a:ext uri="{FF2B5EF4-FFF2-40B4-BE49-F238E27FC236}">
              <a16:creationId xmlns:a16="http://schemas.microsoft.com/office/drawing/2014/main" xmlns="" id="{00000000-0008-0000-2000-00008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7" name="394 CuadroTexto">
          <a:extLst>
            <a:ext uri="{FF2B5EF4-FFF2-40B4-BE49-F238E27FC236}">
              <a16:creationId xmlns:a16="http://schemas.microsoft.com/office/drawing/2014/main" xmlns="" id="{00000000-0008-0000-2000-00008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8" name="395 CuadroTexto">
          <a:extLst>
            <a:ext uri="{FF2B5EF4-FFF2-40B4-BE49-F238E27FC236}">
              <a16:creationId xmlns:a16="http://schemas.microsoft.com/office/drawing/2014/main" xmlns="" id="{00000000-0008-0000-2000-00008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9" name="396 CuadroTexto">
          <a:extLst>
            <a:ext uri="{FF2B5EF4-FFF2-40B4-BE49-F238E27FC236}">
              <a16:creationId xmlns:a16="http://schemas.microsoft.com/office/drawing/2014/main" xmlns="" id="{00000000-0008-0000-2000-00008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0" name="397 CuadroTexto">
          <a:extLst>
            <a:ext uri="{FF2B5EF4-FFF2-40B4-BE49-F238E27FC236}">
              <a16:creationId xmlns:a16="http://schemas.microsoft.com/office/drawing/2014/main" xmlns="" id="{00000000-0008-0000-2000-00008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1" name="398 CuadroTexto">
          <a:extLst>
            <a:ext uri="{FF2B5EF4-FFF2-40B4-BE49-F238E27FC236}">
              <a16:creationId xmlns:a16="http://schemas.microsoft.com/office/drawing/2014/main" xmlns="" id="{00000000-0008-0000-2000-00008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2" name="399 CuadroTexto">
          <a:extLst>
            <a:ext uri="{FF2B5EF4-FFF2-40B4-BE49-F238E27FC236}">
              <a16:creationId xmlns:a16="http://schemas.microsoft.com/office/drawing/2014/main" xmlns="" id="{00000000-0008-0000-2000-00008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3" name="400 CuadroTexto">
          <a:extLst>
            <a:ext uri="{FF2B5EF4-FFF2-40B4-BE49-F238E27FC236}">
              <a16:creationId xmlns:a16="http://schemas.microsoft.com/office/drawing/2014/main" xmlns="" id="{00000000-0008-0000-2000-00008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4" name="401 CuadroTexto">
          <a:extLst>
            <a:ext uri="{FF2B5EF4-FFF2-40B4-BE49-F238E27FC236}">
              <a16:creationId xmlns:a16="http://schemas.microsoft.com/office/drawing/2014/main" xmlns="" id="{00000000-0008-0000-2000-00008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5" name="402 CuadroTexto">
          <a:extLst>
            <a:ext uri="{FF2B5EF4-FFF2-40B4-BE49-F238E27FC236}">
              <a16:creationId xmlns:a16="http://schemas.microsoft.com/office/drawing/2014/main" xmlns="" id="{00000000-0008-0000-2000-00008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6" name="403 CuadroTexto">
          <a:extLst>
            <a:ext uri="{FF2B5EF4-FFF2-40B4-BE49-F238E27FC236}">
              <a16:creationId xmlns:a16="http://schemas.microsoft.com/office/drawing/2014/main" xmlns="" id="{00000000-0008-0000-2000-00008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7" name="404 CuadroTexto">
          <a:extLst>
            <a:ext uri="{FF2B5EF4-FFF2-40B4-BE49-F238E27FC236}">
              <a16:creationId xmlns:a16="http://schemas.microsoft.com/office/drawing/2014/main" xmlns="" id="{00000000-0008-0000-2000-00008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8" name="405 CuadroTexto">
          <a:extLst>
            <a:ext uri="{FF2B5EF4-FFF2-40B4-BE49-F238E27FC236}">
              <a16:creationId xmlns:a16="http://schemas.microsoft.com/office/drawing/2014/main" xmlns="" id="{00000000-0008-0000-2000-00008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9" name="406 CuadroTexto">
          <a:extLst>
            <a:ext uri="{FF2B5EF4-FFF2-40B4-BE49-F238E27FC236}">
              <a16:creationId xmlns:a16="http://schemas.microsoft.com/office/drawing/2014/main" xmlns="" id="{00000000-0008-0000-2000-00008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0" name="407 CuadroTexto">
          <a:extLst>
            <a:ext uri="{FF2B5EF4-FFF2-40B4-BE49-F238E27FC236}">
              <a16:creationId xmlns:a16="http://schemas.microsoft.com/office/drawing/2014/main" xmlns="" id="{00000000-0008-0000-2000-00009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1" name="408 CuadroTexto">
          <a:extLst>
            <a:ext uri="{FF2B5EF4-FFF2-40B4-BE49-F238E27FC236}">
              <a16:creationId xmlns:a16="http://schemas.microsoft.com/office/drawing/2014/main" xmlns="" id="{00000000-0008-0000-2000-00009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2" name="409 CuadroTexto">
          <a:extLst>
            <a:ext uri="{FF2B5EF4-FFF2-40B4-BE49-F238E27FC236}">
              <a16:creationId xmlns:a16="http://schemas.microsoft.com/office/drawing/2014/main" xmlns="" id="{00000000-0008-0000-2000-00009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3" name="410 CuadroTexto">
          <a:extLst>
            <a:ext uri="{FF2B5EF4-FFF2-40B4-BE49-F238E27FC236}">
              <a16:creationId xmlns:a16="http://schemas.microsoft.com/office/drawing/2014/main" xmlns="" id="{00000000-0008-0000-2000-00009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4" name="411 CuadroTexto">
          <a:extLst>
            <a:ext uri="{FF2B5EF4-FFF2-40B4-BE49-F238E27FC236}">
              <a16:creationId xmlns:a16="http://schemas.microsoft.com/office/drawing/2014/main" xmlns="" id="{00000000-0008-0000-2000-00009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5" name="412 CuadroTexto">
          <a:extLst>
            <a:ext uri="{FF2B5EF4-FFF2-40B4-BE49-F238E27FC236}">
              <a16:creationId xmlns:a16="http://schemas.microsoft.com/office/drawing/2014/main" xmlns="" id="{00000000-0008-0000-2000-00009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6" name="413 CuadroTexto">
          <a:extLst>
            <a:ext uri="{FF2B5EF4-FFF2-40B4-BE49-F238E27FC236}">
              <a16:creationId xmlns:a16="http://schemas.microsoft.com/office/drawing/2014/main" xmlns="" id="{00000000-0008-0000-2000-00009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7" name="414 CuadroTexto">
          <a:extLst>
            <a:ext uri="{FF2B5EF4-FFF2-40B4-BE49-F238E27FC236}">
              <a16:creationId xmlns:a16="http://schemas.microsoft.com/office/drawing/2014/main" xmlns="" id="{00000000-0008-0000-2000-00009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8" name="415 CuadroTexto">
          <a:extLst>
            <a:ext uri="{FF2B5EF4-FFF2-40B4-BE49-F238E27FC236}">
              <a16:creationId xmlns:a16="http://schemas.microsoft.com/office/drawing/2014/main" xmlns="" id="{00000000-0008-0000-2000-00009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9" name="416 CuadroTexto">
          <a:extLst>
            <a:ext uri="{FF2B5EF4-FFF2-40B4-BE49-F238E27FC236}">
              <a16:creationId xmlns:a16="http://schemas.microsoft.com/office/drawing/2014/main" xmlns="" id="{00000000-0008-0000-2000-00009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0" name="417 CuadroTexto">
          <a:extLst>
            <a:ext uri="{FF2B5EF4-FFF2-40B4-BE49-F238E27FC236}">
              <a16:creationId xmlns:a16="http://schemas.microsoft.com/office/drawing/2014/main" xmlns="" id="{00000000-0008-0000-2000-00009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1" name="418 CuadroTexto">
          <a:extLst>
            <a:ext uri="{FF2B5EF4-FFF2-40B4-BE49-F238E27FC236}">
              <a16:creationId xmlns:a16="http://schemas.microsoft.com/office/drawing/2014/main" xmlns="" id="{00000000-0008-0000-2000-00009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2" name="419 CuadroTexto">
          <a:extLst>
            <a:ext uri="{FF2B5EF4-FFF2-40B4-BE49-F238E27FC236}">
              <a16:creationId xmlns:a16="http://schemas.microsoft.com/office/drawing/2014/main" xmlns="" id="{00000000-0008-0000-2000-00009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3" name="420 CuadroTexto">
          <a:extLst>
            <a:ext uri="{FF2B5EF4-FFF2-40B4-BE49-F238E27FC236}">
              <a16:creationId xmlns:a16="http://schemas.microsoft.com/office/drawing/2014/main" xmlns="" id="{00000000-0008-0000-2000-00009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4" name="421 CuadroTexto">
          <a:extLst>
            <a:ext uri="{FF2B5EF4-FFF2-40B4-BE49-F238E27FC236}">
              <a16:creationId xmlns:a16="http://schemas.microsoft.com/office/drawing/2014/main" xmlns="" id="{00000000-0008-0000-2000-00009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5" name="422 CuadroTexto">
          <a:extLst>
            <a:ext uri="{FF2B5EF4-FFF2-40B4-BE49-F238E27FC236}">
              <a16:creationId xmlns:a16="http://schemas.microsoft.com/office/drawing/2014/main" xmlns="" id="{00000000-0008-0000-2000-00009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6" name="423 CuadroTexto">
          <a:extLst>
            <a:ext uri="{FF2B5EF4-FFF2-40B4-BE49-F238E27FC236}">
              <a16:creationId xmlns:a16="http://schemas.microsoft.com/office/drawing/2014/main" xmlns="" id="{00000000-0008-0000-2000-0000A0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7" name="424 CuadroTexto">
          <a:extLst>
            <a:ext uri="{FF2B5EF4-FFF2-40B4-BE49-F238E27FC236}">
              <a16:creationId xmlns:a16="http://schemas.microsoft.com/office/drawing/2014/main" xmlns="" id="{00000000-0008-0000-2000-0000A1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8" name="425 CuadroTexto">
          <a:extLst>
            <a:ext uri="{FF2B5EF4-FFF2-40B4-BE49-F238E27FC236}">
              <a16:creationId xmlns:a16="http://schemas.microsoft.com/office/drawing/2014/main" xmlns="" id="{00000000-0008-0000-2000-0000A2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9" name="426 CuadroTexto">
          <a:extLst>
            <a:ext uri="{FF2B5EF4-FFF2-40B4-BE49-F238E27FC236}">
              <a16:creationId xmlns:a16="http://schemas.microsoft.com/office/drawing/2014/main" xmlns="" id="{00000000-0008-0000-2000-0000A3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0" name="427 CuadroTexto">
          <a:extLst>
            <a:ext uri="{FF2B5EF4-FFF2-40B4-BE49-F238E27FC236}">
              <a16:creationId xmlns:a16="http://schemas.microsoft.com/office/drawing/2014/main" xmlns="" id="{00000000-0008-0000-2000-0000A4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1" name="428 CuadroTexto">
          <a:extLst>
            <a:ext uri="{FF2B5EF4-FFF2-40B4-BE49-F238E27FC236}">
              <a16:creationId xmlns:a16="http://schemas.microsoft.com/office/drawing/2014/main" xmlns="" id="{00000000-0008-0000-2000-0000A5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2" name="429 CuadroTexto">
          <a:extLst>
            <a:ext uri="{FF2B5EF4-FFF2-40B4-BE49-F238E27FC236}">
              <a16:creationId xmlns:a16="http://schemas.microsoft.com/office/drawing/2014/main" xmlns="" id="{00000000-0008-0000-2000-0000A6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3" name="430 CuadroTexto">
          <a:extLst>
            <a:ext uri="{FF2B5EF4-FFF2-40B4-BE49-F238E27FC236}">
              <a16:creationId xmlns:a16="http://schemas.microsoft.com/office/drawing/2014/main" xmlns="" id="{00000000-0008-0000-2000-0000A7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4" name="431 CuadroTexto">
          <a:extLst>
            <a:ext uri="{FF2B5EF4-FFF2-40B4-BE49-F238E27FC236}">
              <a16:creationId xmlns:a16="http://schemas.microsoft.com/office/drawing/2014/main" xmlns="" id="{00000000-0008-0000-2000-0000A8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5" name="432 CuadroTexto">
          <a:extLst>
            <a:ext uri="{FF2B5EF4-FFF2-40B4-BE49-F238E27FC236}">
              <a16:creationId xmlns:a16="http://schemas.microsoft.com/office/drawing/2014/main" xmlns="" id="{00000000-0008-0000-2000-0000A9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6" name="433 CuadroTexto">
          <a:extLst>
            <a:ext uri="{FF2B5EF4-FFF2-40B4-BE49-F238E27FC236}">
              <a16:creationId xmlns:a16="http://schemas.microsoft.com/office/drawing/2014/main" xmlns="" id="{00000000-0008-0000-2000-0000AA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7" name="434 CuadroTexto">
          <a:extLst>
            <a:ext uri="{FF2B5EF4-FFF2-40B4-BE49-F238E27FC236}">
              <a16:creationId xmlns:a16="http://schemas.microsoft.com/office/drawing/2014/main" xmlns="" id="{00000000-0008-0000-2000-0000AB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8" name="435 CuadroTexto">
          <a:extLst>
            <a:ext uri="{FF2B5EF4-FFF2-40B4-BE49-F238E27FC236}">
              <a16:creationId xmlns:a16="http://schemas.microsoft.com/office/drawing/2014/main" xmlns="" id="{00000000-0008-0000-2000-0000AC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9" name="436 CuadroTexto">
          <a:extLst>
            <a:ext uri="{FF2B5EF4-FFF2-40B4-BE49-F238E27FC236}">
              <a16:creationId xmlns:a16="http://schemas.microsoft.com/office/drawing/2014/main" xmlns="" id="{00000000-0008-0000-2000-0000AD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0" name="437 CuadroTexto">
          <a:extLst>
            <a:ext uri="{FF2B5EF4-FFF2-40B4-BE49-F238E27FC236}">
              <a16:creationId xmlns:a16="http://schemas.microsoft.com/office/drawing/2014/main" xmlns="" id="{00000000-0008-0000-2000-0000AE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1" name="438 CuadroTexto">
          <a:extLst>
            <a:ext uri="{FF2B5EF4-FFF2-40B4-BE49-F238E27FC236}">
              <a16:creationId xmlns:a16="http://schemas.microsoft.com/office/drawing/2014/main" xmlns="" id="{00000000-0008-0000-2000-0000AF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2" name="439 CuadroTexto">
          <a:extLst>
            <a:ext uri="{FF2B5EF4-FFF2-40B4-BE49-F238E27FC236}">
              <a16:creationId xmlns:a16="http://schemas.microsoft.com/office/drawing/2014/main" xmlns="" id="{00000000-0008-0000-2000-0000B001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3" name="440 CuadroTexto">
          <a:extLst>
            <a:ext uri="{FF2B5EF4-FFF2-40B4-BE49-F238E27FC236}">
              <a16:creationId xmlns:a16="http://schemas.microsoft.com/office/drawing/2014/main" xmlns="" id="{00000000-0008-0000-2000-0000B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4" name="441 CuadroTexto">
          <a:extLst>
            <a:ext uri="{FF2B5EF4-FFF2-40B4-BE49-F238E27FC236}">
              <a16:creationId xmlns:a16="http://schemas.microsoft.com/office/drawing/2014/main" xmlns="" id="{00000000-0008-0000-2000-0000B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5" name="442 CuadroTexto">
          <a:extLst>
            <a:ext uri="{FF2B5EF4-FFF2-40B4-BE49-F238E27FC236}">
              <a16:creationId xmlns:a16="http://schemas.microsoft.com/office/drawing/2014/main" xmlns="" id="{00000000-0008-0000-2000-0000B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6" name="443 CuadroTexto">
          <a:extLst>
            <a:ext uri="{FF2B5EF4-FFF2-40B4-BE49-F238E27FC236}">
              <a16:creationId xmlns:a16="http://schemas.microsoft.com/office/drawing/2014/main" xmlns="" id="{00000000-0008-0000-2000-0000B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7" name="444 CuadroTexto">
          <a:extLst>
            <a:ext uri="{FF2B5EF4-FFF2-40B4-BE49-F238E27FC236}">
              <a16:creationId xmlns:a16="http://schemas.microsoft.com/office/drawing/2014/main" xmlns="" id="{00000000-0008-0000-2000-0000B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8" name="445 CuadroTexto">
          <a:extLst>
            <a:ext uri="{FF2B5EF4-FFF2-40B4-BE49-F238E27FC236}">
              <a16:creationId xmlns:a16="http://schemas.microsoft.com/office/drawing/2014/main" xmlns="" id="{00000000-0008-0000-2000-0000B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9" name="446 CuadroTexto">
          <a:extLst>
            <a:ext uri="{FF2B5EF4-FFF2-40B4-BE49-F238E27FC236}">
              <a16:creationId xmlns:a16="http://schemas.microsoft.com/office/drawing/2014/main" xmlns="" id="{00000000-0008-0000-2000-0000B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0" name="447 CuadroTexto">
          <a:extLst>
            <a:ext uri="{FF2B5EF4-FFF2-40B4-BE49-F238E27FC236}">
              <a16:creationId xmlns:a16="http://schemas.microsoft.com/office/drawing/2014/main" xmlns="" id="{00000000-0008-0000-2000-0000B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1" name="448 CuadroTexto">
          <a:extLst>
            <a:ext uri="{FF2B5EF4-FFF2-40B4-BE49-F238E27FC236}">
              <a16:creationId xmlns:a16="http://schemas.microsoft.com/office/drawing/2014/main" xmlns="" id="{00000000-0008-0000-2000-0000B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2" name="449 CuadroTexto">
          <a:extLst>
            <a:ext uri="{FF2B5EF4-FFF2-40B4-BE49-F238E27FC236}">
              <a16:creationId xmlns:a16="http://schemas.microsoft.com/office/drawing/2014/main" xmlns="" id="{00000000-0008-0000-2000-0000B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3" name="450 CuadroTexto">
          <a:extLst>
            <a:ext uri="{FF2B5EF4-FFF2-40B4-BE49-F238E27FC236}">
              <a16:creationId xmlns:a16="http://schemas.microsoft.com/office/drawing/2014/main" xmlns="" id="{00000000-0008-0000-2000-0000B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4" name="451 CuadroTexto">
          <a:extLst>
            <a:ext uri="{FF2B5EF4-FFF2-40B4-BE49-F238E27FC236}">
              <a16:creationId xmlns:a16="http://schemas.microsoft.com/office/drawing/2014/main" xmlns="" id="{00000000-0008-0000-2000-0000B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5" name="17 CuadroTexto">
          <a:extLst>
            <a:ext uri="{FF2B5EF4-FFF2-40B4-BE49-F238E27FC236}">
              <a16:creationId xmlns:a16="http://schemas.microsoft.com/office/drawing/2014/main" xmlns="" id="{00000000-0008-0000-2000-0000B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6" name="90 CuadroTexto">
          <a:extLst>
            <a:ext uri="{FF2B5EF4-FFF2-40B4-BE49-F238E27FC236}">
              <a16:creationId xmlns:a16="http://schemas.microsoft.com/office/drawing/2014/main" xmlns="" id="{00000000-0008-0000-2000-0000BE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7" name="91 CuadroTexto">
          <a:extLst>
            <a:ext uri="{FF2B5EF4-FFF2-40B4-BE49-F238E27FC236}">
              <a16:creationId xmlns:a16="http://schemas.microsoft.com/office/drawing/2014/main" xmlns="" id="{00000000-0008-0000-2000-0000BF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8" name="92 CuadroTexto">
          <a:extLst>
            <a:ext uri="{FF2B5EF4-FFF2-40B4-BE49-F238E27FC236}">
              <a16:creationId xmlns:a16="http://schemas.microsoft.com/office/drawing/2014/main" xmlns="" id="{00000000-0008-0000-2000-0000C0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9" name="93 CuadroTexto">
          <a:extLst>
            <a:ext uri="{FF2B5EF4-FFF2-40B4-BE49-F238E27FC236}">
              <a16:creationId xmlns:a16="http://schemas.microsoft.com/office/drawing/2014/main" xmlns="" id="{00000000-0008-0000-2000-0000C1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0" name="94 CuadroTexto">
          <a:extLst>
            <a:ext uri="{FF2B5EF4-FFF2-40B4-BE49-F238E27FC236}">
              <a16:creationId xmlns:a16="http://schemas.microsoft.com/office/drawing/2014/main" xmlns="" id="{00000000-0008-0000-2000-0000C2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1" name="95 CuadroTexto">
          <a:extLst>
            <a:ext uri="{FF2B5EF4-FFF2-40B4-BE49-F238E27FC236}">
              <a16:creationId xmlns:a16="http://schemas.microsoft.com/office/drawing/2014/main" xmlns="" id="{00000000-0008-0000-2000-0000C3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2" name="96 CuadroTexto">
          <a:extLst>
            <a:ext uri="{FF2B5EF4-FFF2-40B4-BE49-F238E27FC236}">
              <a16:creationId xmlns:a16="http://schemas.microsoft.com/office/drawing/2014/main" xmlns="" id="{00000000-0008-0000-2000-0000C4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3" name="97 CuadroTexto">
          <a:extLst>
            <a:ext uri="{FF2B5EF4-FFF2-40B4-BE49-F238E27FC236}">
              <a16:creationId xmlns:a16="http://schemas.microsoft.com/office/drawing/2014/main" xmlns="" id="{00000000-0008-0000-2000-0000C5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4" name="98 CuadroTexto">
          <a:extLst>
            <a:ext uri="{FF2B5EF4-FFF2-40B4-BE49-F238E27FC236}">
              <a16:creationId xmlns:a16="http://schemas.microsoft.com/office/drawing/2014/main" xmlns="" id="{00000000-0008-0000-2000-0000C6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5" name="99 CuadroTexto">
          <a:extLst>
            <a:ext uri="{FF2B5EF4-FFF2-40B4-BE49-F238E27FC236}">
              <a16:creationId xmlns:a16="http://schemas.microsoft.com/office/drawing/2014/main" xmlns="" id="{00000000-0008-0000-2000-0000C7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6" name="100 CuadroTexto">
          <a:extLst>
            <a:ext uri="{FF2B5EF4-FFF2-40B4-BE49-F238E27FC236}">
              <a16:creationId xmlns:a16="http://schemas.microsoft.com/office/drawing/2014/main" xmlns="" id="{00000000-0008-0000-2000-0000C8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7" name="101 CuadroTexto">
          <a:extLst>
            <a:ext uri="{FF2B5EF4-FFF2-40B4-BE49-F238E27FC236}">
              <a16:creationId xmlns:a16="http://schemas.microsoft.com/office/drawing/2014/main" xmlns="" id="{00000000-0008-0000-2000-0000C90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8" name="118 CuadroTexto">
          <a:extLst>
            <a:ext uri="{FF2B5EF4-FFF2-40B4-BE49-F238E27FC236}">
              <a16:creationId xmlns:a16="http://schemas.microsoft.com/office/drawing/2014/main" xmlns="" id="{00000000-0008-0000-2000-0000C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9" name="119 CuadroTexto">
          <a:extLst>
            <a:ext uri="{FF2B5EF4-FFF2-40B4-BE49-F238E27FC236}">
              <a16:creationId xmlns:a16="http://schemas.microsoft.com/office/drawing/2014/main" xmlns="" id="{00000000-0008-0000-2000-0000C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0" name="120 CuadroTexto">
          <a:extLst>
            <a:ext uri="{FF2B5EF4-FFF2-40B4-BE49-F238E27FC236}">
              <a16:creationId xmlns:a16="http://schemas.microsoft.com/office/drawing/2014/main" xmlns="" id="{00000000-0008-0000-2000-0000C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1" name="121 CuadroTexto">
          <a:extLst>
            <a:ext uri="{FF2B5EF4-FFF2-40B4-BE49-F238E27FC236}">
              <a16:creationId xmlns:a16="http://schemas.microsoft.com/office/drawing/2014/main" xmlns="" id="{00000000-0008-0000-2000-0000C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2" name="122 CuadroTexto">
          <a:extLst>
            <a:ext uri="{FF2B5EF4-FFF2-40B4-BE49-F238E27FC236}">
              <a16:creationId xmlns:a16="http://schemas.microsoft.com/office/drawing/2014/main" xmlns="" id="{00000000-0008-0000-2000-0000C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3" name="123 CuadroTexto">
          <a:extLst>
            <a:ext uri="{FF2B5EF4-FFF2-40B4-BE49-F238E27FC236}">
              <a16:creationId xmlns:a16="http://schemas.microsoft.com/office/drawing/2014/main" xmlns="" id="{00000000-0008-0000-2000-0000C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4" name="124 CuadroTexto">
          <a:extLst>
            <a:ext uri="{FF2B5EF4-FFF2-40B4-BE49-F238E27FC236}">
              <a16:creationId xmlns:a16="http://schemas.microsoft.com/office/drawing/2014/main" xmlns="" id="{00000000-0008-0000-2000-0000D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5" name="125 CuadroTexto">
          <a:extLst>
            <a:ext uri="{FF2B5EF4-FFF2-40B4-BE49-F238E27FC236}">
              <a16:creationId xmlns:a16="http://schemas.microsoft.com/office/drawing/2014/main" xmlns="" id="{00000000-0008-0000-2000-0000D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6" name="143 CuadroTexto">
          <a:extLst>
            <a:ext uri="{FF2B5EF4-FFF2-40B4-BE49-F238E27FC236}">
              <a16:creationId xmlns:a16="http://schemas.microsoft.com/office/drawing/2014/main" xmlns="" id="{00000000-0008-0000-2000-0000D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7" name="144 CuadroTexto">
          <a:extLst>
            <a:ext uri="{FF2B5EF4-FFF2-40B4-BE49-F238E27FC236}">
              <a16:creationId xmlns:a16="http://schemas.microsoft.com/office/drawing/2014/main" xmlns="" id="{00000000-0008-0000-2000-0000D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8" name="145 CuadroTexto">
          <a:extLst>
            <a:ext uri="{FF2B5EF4-FFF2-40B4-BE49-F238E27FC236}">
              <a16:creationId xmlns:a16="http://schemas.microsoft.com/office/drawing/2014/main" xmlns="" id="{00000000-0008-0000-2000-0000D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9" name="146 CuadroTexto">
          <a:extLst>
            <a:ext uri="{FF2B5EF4-FFF2-40B4-BE49-F238E27FC236}">
              <a16:creationId xmlns:a16="http://schemas.microsoft.com/office/drawing/2014/main" xmlns="" id="{00000000-0008-0000-2000-0000D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0" name="147 CuadroTexto">
          <a:extLst>
            <a:ext uri="{FF2B5EF4-FFF2-40B4-BE49-F238E27FC236}">
              <a16:creationId xmlns:a16="http://schemas.microsoft.com/office/drawing/2014/main" xmlns="" id="{00000000-0008-0000-2000-0000D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1" name="148 CuadroTexto">
          <a:extLst>
            <a:ext uri="{FF2B5EF4-FFF2-40B4-BE49-F238E27FC236}">
              <a16:creationId xmlns:a16="http://schemas.microsoft.com/office/drawing/2014/main" xmlns="" id="{00000000-0008-0000-2000-0000D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2" name="149 CuadroTexto">
          <a:extLst>
            <a:ext uri="{FF2B5EF4-FFF2-40B4-BE49-F238E27FC236}">
              <a16:creationId xmlns:a16="http://schemas.microsoft.com/office/drawing/2014/main" xmlns="" id="{00000000-0008-0000-2000-0000D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3" name="150 CuadroTexto">
          <a:extLst>
            <a:ext uri="{FF2B5EF4-FFF2-40B4-BE49-F238E27FC236}">
              <a16:creationId xmlns:a16="http://schemas.microsoft.com/office/drawing/2014/main" xmlns="" id="{00000000-0008-0000-2000-0000D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4" name="151 CuadroTexto">
          <a:extLst>
            <a:ext uri="{FF2B5EF4-FFF2-40B4-BE49-F238E27FC236}">
              <a16:creationId xmlns:a16="http://schemas.microsoft.com/office/drawing/2014/main" xmlns="" id="{00000000-0008-0000-2000-0000D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5" name="152 CuadroTexto">
          <a:extLst>
            <a:ext uri="{FF2B5EF4-FFF2-40B4-BE49-F238E27FC236}">
              <a16:creationId xmlns:a16="http://schemas.microsoft.com/office/drawing/2014/main" xmlns="" id="{00000000-0008-0000-2000-0000D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6" name="153 CuadroTexto">
          <a:extLst>
            <a:ext uri="{FF2B5EF4-FFF2-40B4-BE49-F238E27FC236}">
              <a16:creationId xmlns:a16="http://schemas.microsoft.com/office/drawing/2014/main" xmlns="" id="{00000000-0008-0000-2000-0000D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7" name="154 CuadroTexto">
          <a:extLst>
            <a:ext uri="{FF2B5EF4-FFF2-40B4-BE49-F238E27FC236}">
              <a16:creationId xmlns:a16="http://schemas.microsoft.com/office/drawing/2014/main" xmlns="" id="{00000000-0008-0000-2000-0000D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8" name="155 CuadroTexto">
          <a:extLst>
            <a:ext uri="{FF2B5EF4-FFF2-40B4-BE49-F238E27FC236}">
              <a16:creationId xmlns:a16="http://schemas.microsoft.com/office/drawing/2014/main" xmlns="" id="{00000000-0008-0000-2000-0000D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9" name="156 CuadroTexto">
          <a:extLst>
            <a:ext uri="{FF2B5EF4-FFF2-40B4-BE49-F238E27FC236}">
              <a16:creationId xmlns:a16="http://schemas.microsoft.com/office/drawing/2014/main" xmlns="" id="{00000000-0008-0000-2000-0000D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0" name="157 CuadroTexto">
          <a:extLst>
            <a:ext uri="{FF2B5EF4-FFF2-40B4-BE49-F238E27FC236}">
              <a16:creationId xmlns:a16="http://schemas.microsoft.com/office/drawing/2014/main" xmlns="" id="{00000000-0008-0000-2000-0000E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1" name="158 CuadroTexto">
          <a:extLst>
            <a:ext uri="{FF2B5EF4-FFF2-40B4-BE49-F238E27FC236}">
              <a16:creationId xmlns:a16="http://schemas.microsoft.com/office/drawing/2014/main" xmlns="" id="{00000000-0008-0000-2000-0000E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2" name="159 CuadroTexto">
          <a:extLst>
            <a:ext uri="{FF2B5EF4-FFF2-40B4-BE49-F238E27FC236}">
              <a16:creationId xmlns:a16="http://schemas.microsoft.com/office/drawing/2014/main" xmlns="" id="{00000000-0008-0000-2000-0000E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3" name="160 CuadroTexto">
          <a:extLst>
            <a:ext uri="{FF2B5EF4-FFF2-40B4-BE49-F238E27FC236}">
              <a16:creationId xmlns:a16="http://schemas.microsoft.com/office/drawing/2014/main" xmlns="" id="{00000000-0008-0000-2000-0000E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4" name="161 CuadroTexto">
          <a:extLst>
            <a:ext uri="{FF2B5EF4-FFF2-40B4-BE49-F238E27FC236}">
              <a16:creationId xmlns:a16="http://schemas.microsoft.com/office/drawing/2014/main" xmlns="" id="{00000000-0008-0000-2000-0000E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5" name="162 CuadroTexto">
          <a:extLst>
            <a:ext uri="{FF2B5EF4-FFF2-40B4-BE49-F238E27FC236}">
              <a16:creationId xmlns:a16="http://schemas.microsoft.com/office/drawing/2014/main" xmlns="" id="{00000000-0008-0000-2000-0000E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6" name="163 CuadroTexto">
          <a:extLst>
            <a:ext uri="{FF2B5EF4-FFF2-40B4-BE49-F238E27FC236}">
              <a16:creationId xmlns:a16="http://schemas.microsoft.com/office/drawing/2014/main" xmlns="" id="{00000000-0008-0000-2000-0000E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7" name="164 CuadroTexto">
          <a:extLst>
            <a:ext uri="{FF2B5EF4-FFF2-40B4-BE49-F238E27FC236}">
              <a16:creationId xmlns:a16="http://schemas.microsoft.com/office/drawing/2014/main" xmlns="" id="{00000000-0008-0000-2000-0000E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8" name="165 CuadroTexto">
          <a:extLst>
            <a:ext uri="{FF2B5EF4-FFF2-40B4-BE49-F238E27FC236}">
              <a16:creationId xmlns:a16="http://schemas.microsoft.com/office/drawing/2014/main" xmlns="" id="{00000000-0008-0000-2000-0000E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9" name="166 CuadroTexto">
          <a:extLst>
            <a:ext uri="{FF2B5EF4-FFF2-40B4-BE49-F238E27FC236}">
              <a16:creationId xmlns:a16="http://schemas.microsoft.com/office/drawing/2014/main" xmlns="" id="{00000000-0008-0000-2000-0000E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0" name="167 CuadroTexto">
          <a:extLst>
            <a:ext uri="{FF2B5EF4-FFF2-40B4-BE49-F238E27FC236}">
              <a16:creationId xmlns:a16="http://schemas.microsoft.com/office/drawing/2014/main" xmlns="" id="{00000000-0008-0000-2000-0000E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1" name="168 CuadroTexto">
          <a:extLst>
            <a:ext uri="{FF2B5EF4-FFF2-40B4-BE49-F238E27FC236}">
              <a16:creationId xmlns:a16="http://schemas.microsoft.com/office/drawing/2014/main" xmlns="" id="{00000000-0008-0000-2000-0000E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2" name="169 CuadroTexto">
          <a:extLst>
            <a:ext uri="{FF2B5EF4-FFF2-40B4-BE49-F238E27FC236}">
              <a16:creationId xmlns:a16="http://schemas.microsoft.com/office/drawing/2014/main" xmlns="" id="{00000000-0008-0000-2000-0000E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3" name="170 CuadroTexto">
          <a:extLst>
            <a:ext uri="{FF2B5EF4-FFF2-40B4-BE49-F238E27FC236}">
              <a16:creationId xmlns:a16="http://schemas.microsoft.com/office/drawing/2014/main" xmlns="" id="{00000000-0008-0000-2000-0000E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4" name="171 CuadroTexto">
          <a:extLst>
            <a:ext uri="{FF2B5EF4-FFF2-40B4-BE49-F238E27FC236}">
              <a16:creationId xmlns:a16="http://schemas.microsoft.com/office/drawing/2014/main" xmlns="" id="{00000000-0008-0000-2000-0000E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5" name="172 CuadroTexto">
          <a:extLst>
            <a:ext uri="{FF2B5EF4-FFF2-40B4-BE49-F238E27FC236}">
              <a16:creationId xmlns:a16="http://schemas.microsoft.com/office/drawing/2014/main" xmlns="" id="{00000000-0008-0000-2000-0000E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6" name="173 CuadroTexto">
          <a:extLst>
            <a:ext uri="{FF2B5EF4-FFF2-40B4-BE49-F238E27FC236}">
              <a16:creationId xmlns:a16="http://schemas.microsoft.com/office/drawing/2014/main" xmlns="" id="{00000000-0008-0000-2000-0000F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7" name="174 CuadroTexto">
          <a:extLst>
            <a:ext uri="{FF2B5EF4-FFF2-40B4-BE49-F238E27FC236}">
              <a16:creationId xmlns:a16="http://schemas.microsoft.com/office/drawing/2014/main" xmlns="" id="{00000000-0008-0000-2000-0000F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8" name="175 CuadroTexto">
          <a:extLst>
            <a:ext uri="{FF2B5EF4-FFF2-40B4-BE49-F238E27FC236}">
              <a16:creationId xmlns:a16="http://schemas.microsoft.com/office/drawing/2014/main" xmlns="" id="{00000000-0008-0000-2000-0000F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9" name="176 CuadroTexto">
          <a:extLst>
            <a:ext uri="{FF2B5EF4-FFF2-40B4-BE49-F238E27FC236}">
              <a16:creationId xmlns:a16="http://schemas.microsoft.com/office/drawing/2014/main" xmlns="" id="{00000000-0008-0000-2000-0000F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0" name="177 CuadroTexto">
          <a:extLst>
            <a:ext uri="{FF2B5EF4-FFF2-40B4-BE49-F238E27FC236}">
              <a16:creationId xmlns:a16="http://schemas.microsoft.com/office/drawing/2014/main" xmlns="" id="{00000000-0008-0000-2000-0000F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1" name="178 CuadroTexto">
          <a:extLst>
            <a:ext uri="{FF2B5EF4-FFF2-40B4-BE49-F238E27FC236}">
              <a16:creationId xmlns:a16="http://schemas.microsoft.com/office/drawing/2014/main" xmlns="" id="{00000000-0008-0000-2000-0000F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2" name="179 CuadroTexto">
          <a:extLst>
            <a:ext uri="{FF2B5EF4-FFF2-40B4-BE49-F238E27FC236}">
              <a16:creationId xmlns:a16="http://schemas.microsoft.com/office/drawing/2014/main" xmlns="" id="{00000000-0008-0000-2000-0000F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3" name="180 CuadroTexto">
          <a:extLst>
            <a:ext uri="{FF2B5EF4-FFF2-40B4-BE49-F238E27FC236}">
              <a16:creationId xmlns:a16="http://schemas.microsoft.com/office/drawing/2014/main" xmlns="" id="{00000000-0008-0000-2000-0000F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4" name="181 CuadroTexto">
          <a:extLst>
            <a:ext uri="{FF2B5EF4-FFF2-40B4-BE49-F238E27FC236}">
              <a16:creationId xmlns:a16="http://schemas.microsoft.com/office/drawing/2014/main" xmlns="" id="{00000000-0008-0000-2000-0000F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5" name="182 CuadroTexto">
          <a:extLst>
            <a:ext uri="{FF2B5EF4-FFF2-40B4-BE49-F238E27FC236}">
              <a16:creationId xmlns:a16="http://schemas.microsoft.com/office/drawing/2014/main" xmlns="" id="{00000000-0008-0000-2000-0000F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6" name="183 CuadroTexto">
          <a:extLst>
            <a:ext uri="{FF2B5EF4-FFF2-40B4-BE49-F238E27FC236}">
              <a16:creationId xmlns:a16="http://schemas.microsoft.com/office/drawing/2014/main" xmlns="" id="{00000000-0008-0000-2000-0000F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7" name="184 CuadroTexto">
          <a:extLst>
            <a:ext uri="{FF2B5EF4-FFF2-40B4-BE49-F238E27FC236}">
              <a16:creationId xmlns:a16="http://schemas.microsoft.com/office/drawing/2014/main" xmlns="" id="{00000000-0008-0000-2000-0000F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8" name="185 CuadroTexto">
          <a:extLst>
            <a:ext uri="{FF2B5EF4-FFF2-40B4-BE49-F238E27FC236}">
              <a16:creationId xmlns:a16="http://schemas.microsoft.com/office/drawing/2014/main" xmlns="" id="{00000000-0008-0000-2000-0000F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9" name="186 CuadroTexto">
          <a:extLst>
            <a:ext uri="{FF2B5EF4-FFF2-40B4-BE49-F238E27FC236}">
              <a16:creationId xmlns:a16="http://schemas.microsoft.com/office/drawing/2014/main" xmlns="" id="{00000000-0008-0000-2000-0000F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0" name="187 CuadroTexto">
          <a:extLst>
            <a:ext uri="{FF2B5EF4-FFF2-40B4-BE49-F238E27FC236}">
              <a16:creationId xmlns:a16="http://schemas.microsoft.com/office/drawing/2014/main" xmlns="" id="{00000000-0008-0000-2000-0000F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1" name="188 CuadroTexto">
          <a:extLst>
            <a:ext uri="{FF2B5EF4-FFF2-40B4-BE49-F238E27FC236}">
              <a16:creationId xmlns:a16="http://schemas.microsoft.com/office/drawing/2014/main" xmlns="" id="{00000000-0008-0000-2000-0000F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2" name="189 CuadroTexto">
          <a:extLst>
            <a:ext uri="{FF2B5EF4-FFF2-40B4-BE49-F238E27FC236}">
              <a16:creationId xmlns:a16="http://schemas.microsoft.com/office/drawing/2014/main" xmlns="" id="{00000000-0008-0000-2000-00000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3" name="190 CuadroTexto">
          <a:extLst>
            <a:ext uri="{FF2B5EF4-FFF2-40B4-BE49-F238E27FC236}">
              <a16:creationId xmlns:a16="http://schemas.microsoft.com/office/drawing/2014/main" xmlns="" id="{00000000-0008-0000-2000-00000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4" name="191 CuadroTexto">
          <a:extLst>
            <a:ext uri="{FF2B5EF4-FFF2-40B4-BE49-F238E27FC236}">
              <a16:creationId xmlns:a16="http://schemas.microsoft.com/office/drawing/2014/main" xmlns="" id="{00000000-0008-0000-2000-00000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5" name="192 CuadroTexto">
          <a:extLst>
            <a:ext uri="{FF2B5EF4-FFF2-40B4-BE49-F238E27FC236}">
              <a16:creationId xmlns:a16="http://schemas.microsoft.com/office/drawing/2014/main" xmlns="" id="{00000000-0008-0000-2000-00000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6" name="193 CuadroTexto">
          <a:extLst>
            <a:ext uri="{FF2B5EF4-FFF2-40B4-BE49-F238E27FC236}">
              <a16:creationId xmlns:a16="http://schemas.microsoft.com/office/drawing/2014/main" xmlns="" id="{00000000-0008-0000-2000-00000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7" name="194 CuadroTexto">
          <a:extLst>
            <a:ext uri="{FF2B5EF4-FFF2-40B4-BE49-F238E27FC236}">
              <a16:creationId xmlns:a16="http://schemas.microsoft.com/office/drawing/2014/main" xmlns="" id="{00000000-0008-0000-2000-00000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8" name="195 CuadroTexto">
          <a:extLst>
            <a:ext uri="{FF2B5EF4-FFF2-40B4-BE49-F238E27FC236}">
              <a16:creationId xmlns:a16="http://schemas.microsoft.com/office/drawing/2014/main" xmlns="" id="{00000000-0008-0000-2000-00000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9" name="196 CuadroTexto">
          <a:extLst>
            <a:ext uri="{FF2B5EF4-FFF2-40B4-BE49-F238E27FC236}">
              <a16:creationId xmlns:a16="http://schemas.microsoft.com/office/drawing/2014/main" xmlns="" id="{00000000-0008-0000-2000-00000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0" name="197 CuadroTexto">
          <a:extLst>
            <a:ext uri="{FF2B5EF4-FFF2-40B4-BE49-F238E27FC236}">
              <a16:creationId xmlns:a16="http://schemas.microsoft.com/office/drawing/2014/main" xmlns="" id="{00000000-0008-0000-2000-00000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1" name="198 CuadroTexto">
          <a:extLst>
            <a:ext uri="{FF2B5EF4-FFF2-40B4-BE49-F238E27FC236}">
              <a16:creationId xmlns:a16="http://schemas.microsoft.com/office/drawing/2014/main" xmlns="" id="{00000000-0008-0000-2000-00000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2" name="199 CuadroTexto">
          <a:extLst>
            <a:ext uri="{FF2B5EF4-FFF2-40B4-BE49-F238E27FC236}">
              <a16:creationId xmlns:a16="http://schemas.microsoft.com/office/drawing/2014/main" xmlns="" id="{00000000-0008-0000-2000-00000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3" name="200 CuadroTexto">
          <a:extLst>
            <a:ext uri="{FF2B5EF4-FFF2-40B4-BE49-F238E27FC236}">
              <a16:creationId xmlns:a16="http://schemas.microsoft.com/office/drawing/2014/main" xmlns="" id="{00000000-0008-0000-2000-00000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4" name="201 CuadroTexto">
          <a:extLst>
            <a:ext uri="{FF2B5EF4-FFF2-40B4-BE49-F238E27FC236}">
              <a16:creationId xmlns:a16="http://schemas.microsoft.com/office/drawing/2014/main" xmlns="" id="{00000000-0008-0000-2000-00000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5" name="202 CuadroTexto">
          <a:extLst>
            <a:ext uri="{FF2B5EF4-FFF2-40B4-BE49-F238E27FC236}">
              <a16:creationId xmlns:a16="http://schemas.microsoft.com/office/drawing/2014/main" xmlns="" id="{00000000-0008-0000-2000-00000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6" name="203 CuadroTexto">
          <a:extLst>
            <a:ext uri="{FF2B5EF4-FFF2-40B4-BE49-F238E27FC236}">
              <a16:creationId xmlns:a16="http://schemas.microsoft.com/office/drawing/2014/main" xmlns="" id="{00000000-0008-0000-2000-00000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7" name="204 CuadroTexto">
          <a:extLst>
            <a:ext uri="{FF2B5EF4-FFF2-40B4-BE49-F238E27FC236}">
              <a16:creationId xmlns:a16="http://schemas.microsoft.com/office/drawing/2014/main" xmlns="" id="{00000000-0008-0000-2000-00000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8" name="205 CuadroTexto">
          <a:extLst>
            <a:ext uri="{FF2B5EF4-FFF2-40B4-BE49-F238E27FC236}">
              <a16:creationId xmlns:a16="http://schemas.microsoft.com/office/drawing/2014/main" xmlns="" id="{00000000-0008-0000-2000-00001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9" name="206 CuadroTexto">
          <a:extLst>
            <a:ext uri="{FF2B5EF4-FFF2-40B4-BE49-F238E27FC236}">
              <a16:creationId xmlns:a16="http://schemas.microsoft.com/office/drawing/2014/main" xmlns="" id="{00000000-0008-0000-2000-00001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0" name="207 CuadroTexto">
          <a:extLst>
            <a:ext uri="{FF2B5EF4-FFF2-40B4-BE49-F238E27FC236}">
              <a16:creationId xmlns:a16="http://schemas.microsoft.com/office/drawing/2014/main" xmlns="" id="{00000000-0008-0000-2000-00001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1" name="208 CuadroTexto">
          <a:extLst>
            <a:ext uri="{FF2B5EF4-FFF2-40B4-BE49-F238E27FC236}">
              <a16:creationId xmlns:a16="http://schemas.microsoft.com/office/drawing/2014/main" xmlns="" id="{00000000-0008-0000-2000-00001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2" name="209 CuadroTexto">
          <a:extLst>
            <a:ext uri="{FF2B5EF4-FFF2-40B4-BE49-F238E27FC236}">
              <a16:creationId xmlns:a16="http://schemas.microsoft.com/office/drawing/2014/main" xmlns="" id="{00000000-0008-0000-2000-00001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3" name="210 CuadroTexto">
          <a:extLst>
            <a:ext uri="{FF2B5EF4-FFF2-40B4-BE49-F238E27FC236}">
              <a16:creationId xmlns:a16="http://schemas.microsoft.com/office/drawing/2014/main" xmlns="" id="{00000000-0008-0000-2000-00001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4" name="211 CuadroTexto">
          <a:extLst>
            <a:ext uri="{FF2B5EF4-FFF2-40B4-BE49-F238E27FC236}">
              <a16:creationId xmlns:a16="http://schemas.microsoft.com/office/drawing/2014/main" xmlns="" id="{00000000-0008-0000-2000-00001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5" name="212 CuadroTexto">
          <a:extLst>
            <a:ext uri="{FF2B5EF4-FFF2-40B4-BE49-F238E27FC236}">
              <a16:creationId xmlns:a16="http://schemas.microsoft.com/office/drawing/2014/main" xmlns="" id="{00000000-0008-0000-2000-00001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6" name="213 CuadroTexto">
          <a:extLst>
            <a:ext uri="{FF2B5EF4-FFF2-40B4-BE49-F238E27FC236}">
              <a16:creationId xmlns:a16="http://schemas.microsoft.com/office/drawing/2014/main" xmlns="" id="{00000000-0008-0000-2000-00001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7" name="214 CuadroTexto">
          <a:extLst>
            <a:ext uri="{FF2B5EF4-FFF2-40B4-BE49-F238E27FC236}">
              <a16:creationId xmlns:a16="http://schemas.microsoft.com/office/drawing/2014/main" xmlns="" id="{00000000-0008-0000-2000-00001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8" name="215 CuadroTexto">
          <a:extLst>
            <a:ext uri="{FF2B5EF4-FFF2-40B4-BE49-F238E27FC236}">
              <a16:creationId xmlns:a16="http://schemas.microsoft.com/office/drawing/2014/main" xmlns="" id="{00000000-0008-0000-2000-00001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9" name="216 CuadroTexto">
          <a:extLst>
            <a:ext uri="{FF2B5EF4-FFF2-40B4-BE49-F238E27FC236}">
              <a16:creationId xmlns:a16="http://schemas.microsoft.com/office/drawing/2014/main" xmlns="" id="{00000000-0008-0000-2000-00001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0" name="217 CuadroTexto">
          <a:extLst>
            <a:ext uri="{FF2B5EF4-FFF2-40B4-BE49-F238E27FC236}">
              <a16:creationId xmlns:a16="http://schemas.microsoft.com/office/drawing/2014/main" xmlns="" id="{00000000-0008-0000-2000-00001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1" name="218 CuadroTexto">
          <a:extLst>
            <a:ext uri="{FF2B5EF4-FFF2-40B4-BE49-F238E27FC236}">
              <a16:creationId xmlns:a16="http://schemas.microsoft.com/office/drawing/2014/main" xmlns="" id="{00000000-0008-0000-2000-00001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2" name="219 CuadroTexto">
          <a:extLst>
            <a:ext uri="{FF2B5EF4-FFF2-40B4-BE49-F238E27FC236}">
              <a16:creationId xmlns:a16="http://schemas.microsoft.com/office/drawing/2014/main" xmlns="" id="{00000000-0008-0000-2000-00001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3" name="220 CuadroTexto">
          <a:extLst>
            <a:ext uri="{FF2B5EF4-FFF2-40B4-BE49-F238E27FC236}">
              <a16:creationId xmlns:a16="http://schemas.microsoft.com/office/drawing/2014/main" xmlns="" id="{00000000-0008-0000-2000-00001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4" name="221 CuadroTexto">
          <a:extLst>
            <a:ext uri="{FF2B5EF4-FFF2-40B4-BE49-F238E27FC236}">
              <a16:creationId xmlns:a16="http://schemas.microsoft.com/office/drawing/2014/main" xmlns="" id="{00000000-0008-0000-2000-00002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5" name="222 CuadroTexto">
          <a:extLst>
            <a:ext uri="{FF2B5EF4-FFF2-40B4-BE49-F238E27FC236}">
              <a16:creationId xmlns:a16="http://schemas.microsoft.com/office/drawing/2014/main" xmlns="" id="{00000000-0008-0000-2000-00002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6" name="223 CuadroTexto">
          <a:extLst>
            <a:ext uri="{FF2B5EF4-FFF2-40B4-BE49-F238E27FC236}">
              <a16:creationId xmlns:a16="http://schemas.microsoft.com/office/drawing/2014/main" xmlns="" id="{00000000-0008-0000-2000-00002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7" name="224 CuadroTexto">
          <a:extLst>
            <a:ext uri="{FF2B5EF4-FFF2-40B4-BE49-F238E27FC236}">
              <a16:creationId xmlns:a16="http://schemas.microsoft.com/office/drawing/2014/main" xmlns="" id="{00000000-0008-0000-2000-00002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8" name="225 CuadroTexto">
          <a:extLst>
            <a:ext uri="{FF2B5EF4-FFF2-40B4-BE49-F238E27FC236}">
              <a16:creationId xmlns:a16="http://schemas.microsoft.com/office/drawing/2014/main" xmlns="" id="{00000000-0008-0000-2000-00002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9" name="226 CuadroTexto">
          <a:extLst>
            <a:ext uri="{FF2B5EF4-FFF2-40B4-BE49-F238E27FC236}">
              <a16:creationId xmlns:a16="http://schemas.microsoft.com/office/drawing/2014/main" xmlns="" id="{00000000-0008-0000-2000-00002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0" name="227 CuadroTexto">
          <a:extLst>
            <a:ext uri="{FF2B5EF4-FFF2-40B4-BE49-F238E27FC236}">
              <a16:creationId xmlns:a16="http://schemas.microsoft.com/office/drawing/2014/main" xmlns="" id="{00000000-0008-0000-2000-00002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1" name="228 CuadroTexto">
          <a:extLst>
            <a:ext uri="{FF2B5EF4-FFF2-40B4-BE49-F238E27FC236}">
              <a16:creationId xmlns:a16="http://schemas.microsoft.com/office/drawing/2014/main" xmlns="" id="{00000000-0008-0000-2000-00002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2" name="229 CuadroTexto">
          <a:extLst>
            <a:ext uri="{FF2B5EF4-FFF2-40B4-BE49-F238E27FC236}">
              <a16:creationId xmlns:a16="http://schemas.microsoft.com/office/drawing/2014/main" xmlns="" id="{00000000-0008-0000-2000-00002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3" name="230 CuadroTexto">
          <a:extLst>
            <a:ext uri="{FF2B5EF4-FFF2-40B4-BE49-F238E27FC236}">
              <a16:creationId xmlns:a16="http://schemas.microsoft.com/office/drawing/2014/main" xmlns="" id="{00000000-0008-0000-2000-00002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4" name="231 CuadroTexto">
          <a:extLst>
            <a:ext uri="{FF2B5EF4-FFF2-40B4-BE49-F238E27FC236}">
              <a16:creationId xmlns:a16="http://schemas.microsoft.com/office/drawing/2014/main" xmlns="" id="{00000000-0008-0000-2000-00002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5" name="232 CuadroTexto">
          <a:extLst>
            <a:ext uri="{FF2B5EF4-FFF2-40B4-BE49-F238E27FC236}">
              <a16:creationId xmlns:a16="http://schemas.microsoft.com/office/drawing/2014/main" xmlns="" id="{00000000-0008-0000-2000-00002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6" name="233 CuadroTexto">
          <a:extLst>
            <a:ext uri="{FF2B5EF4-FFF2-40B4-BE49-F238E27FC236}">
              <a16:creationId xmlns:a16="http://schemas.microsoft.com/office/drawing/2014/main" xmlns="" id="{00000000-0008-0000-2000-00002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7" name="234 CuadroTexto">
          <a:extLst>
            <a:ext uri="{FF2B5EF4-FFF2-40B4-BE49-F238E27FC236}">
              <a16:creationId xmlns:a16="http://schemas.microsoft.com/office/drawing/2014/main" xmlns="" id="{00000000-0008-0000-2000-00002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8" name="235 CuadroTexto">
          <a:extLst>
            <a:ext uri="{FF2B5EF4-FFF2-40B4-BE49-F238E27FC236}">
              <a16:creationId xmlns:a16="http://schemas.microsoft.com/office/drawing/2014/main" xmlns="" id="{00000000-0008-0000-2000-00002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9" name="236 CuadroTexto">
          <a:extLst>
            <a:ext uri="{FF2B5EF4-FFF2-40B4-BE49-F238E27FC236}">
              <a16:creationId xmlns:a16="http://schemas.microsoft.com/office/drawing/2014/main" xmlns="" id="{00000000-0008-0000-2000-00002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0" name="237 CuadroTexto">
          <a:extLst>
            <a:ext uri="{FF2B5EF4-FFF2-40B4-BE49-F238E27FC236}">
              <a16:creationId xmlns:a16="http://schemas.microsoft.com/office/drawing/2014/main" xmlns="" id="{00000000-0008-0000-2000-00003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1" name="238 CuadroTexto">
          <a:extLst>
            <a:ext uri="{FF2B5EF4-FFF2-40B4-BE49-F238E27FC236}">
              <a16:creationId xmlns:a16="http://schemas.microsoft.com/office/drawing/2014/main" xmlns="" id="{00000000-0008-0000-2000-00003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2" name="239 CuadroTexto">
          <a:extLst>
            <a:ext uri="{FF2B5EF4-FFF2-40B4-BE49-F238E27FC236}">
              <a16:creationId xmlns:a16="http://schemas.microsoft.com/office/drawing/2014/main" xmlns="" id="{00000000-0008-0000-2000-00003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3" name="240 CuadroTexto">
          <a:extLst>
            <a:ext uri="{FF2B5EF4-FFF2-40B4-BE49-F238E27FC236}">
              <a16:creationId xmlns:a16="http://schemas.microsoft.com/office/drawing/2014/main" xmlns="" id="{00000000-0008-0000-2000-00003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4" name="241 CuadroTexto">
          <a:extLst>
            <a:ext uri="{FF2B5EF4-FFF2-40B4-BE49-F238E27FC236}">
              <a16:creationId xmlns:a16="http://schemas.microsoft.com/office/drawing/2014/main" xmlns="" id="{00000000-0008-0000-2000-00003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5" name="242 CuadroTexto">
          <a:extLst>
            <a:ext uri="{FF2B5EF4-FFF2-40B4-BE49-F238E27FC236}">
              <a16:creationId xmlns:a16="http://schemas.microsoft.com/office/drawing/2014/main" xmlns="" id="{00000000-0008-0000-2000-00003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6" name="243 CuadroTexto">
          <a:extLst>
            <a:ext uri="{FF2B5EF4-FFF2-40B4-BE49-F238E27FC236}">
              <a16:creationId xmlns:a16="http://schemas.microsoft.com/office/drawing/2014/main" xmlns="" id="{00000000-0008-0000-2000-00003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7" name="244 CuadroTexto">
          <a:extLst>
            <a:ext uri="{FF2B5EF4-FFF2-40B4-BE49-F238E27FC236}">
              <a16:creationId xmlns:a16="http://schemas.microsoft.com/office/drawing/2014/main" xmlns="" id="{00000000-0008-0000-2000-00003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8" name="245 CuadroTexto">
          <a:extLst>
            <a:ext uri="{FF2B5EF4-FFF2-40B4-BE49-F238E27FC236}">
              <a16:creationId xmlns:a16="http://schemas.microsoft.com/office/drawing/2014/main" xmlns="" id="{00000000-0008-0000-2000-00003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9" name="246 CuadroTexto">
          <a:extLst>
            <a:ext uri="{FF2B5EF4-FFF2-40B4-BE49-F238E27FC236}">
              <a16:creationId xmlns:a16="http://schemas.microsoft.com/office/drawing/2014/main" xmlns="" id="{00000000-0008-0000-2000-00003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70" name="247 CuadroTexto">
          <a:extLst>
            <a:ext uri="{FF2B5EF4-FFF2-40B4-BE49-F238E27FC236}">
              <a16:creationId xmlns:a16="http://schemas.microsoft.com/office/drawing/2014/main" xmlns="" id="{00000000-0008-0000-2000-00003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71" name="248 CuadroTexto">
          <a:extLst>
            <a:ext uri="{FF2B5EF4-FFF2-40B4-BE49-F238E27FC236}">
              <a16:creationId xmlns:a16="http://schemas.microsoft.com/office/drawing/2014/main" xmlns="" id="{00000000-0008-0000-2000-00003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72" name="249 CuadroTexto">
          <a:extLst>
            <a:ext uri="{FF2B5EF4-FFF2-40B4-BE49-F238E27FC236}">
              <a16:creationId xmlns:a16="http://schemas.microsoft.com/office/drawing/2014/main" xmlns="" id="{00000000-0008-0000-2000-00003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73" name="250 CuadroTexto">
          <a:extLst>
            <a:ext uri="{FF2B5EF4-FFF2-40B4-BE49-F238E27FC236}">
              <a16:creationId xmlns:a16="http://schemas.microsoft.com/office/drawing/2014/main" xmlns="" id="{00000000-0008-0000-2000-00003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74" name="251 CuadroTexto">
          <a:extLst>
            <a:ext uri="{FF2B5EF4-FFF2-40B4-BE49-F238E27FC236}">
              <a16:creationId xmlns:a16="http://schemas.microsoft.com/office/drawing/2014/main" xmlns="" id="{00000000-0008-0000-2000-00003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75" name="252 CuadroTexto">
          <a:extLst>
            <a:ext uri="{FF2B5EF4-FFF2-40B4-BE49-F238E27FC236}">
              <a16:creationId xmlns:a16="http://schemas.microsoft.com/office/drawing/2014/main" xmlns="" id="{00000000-0008-0000-2000-00003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76" name="253 CuadroTexto">
          <a:extLst>
            <a:ext uri="{FF2B5EF4-FFF2-40B4-BE49-F238E27FC236}">
              <a16:creationId xmlns:a16="http://schemas.microsoft.com/office/drawing/2014/main" xmlns="" id="{00000000-0008-0000-2000-00004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77" name="254 CuadroTexto">
          <a:extLst>
            <a:ext uri="{FF2B5EF4-FFF2-40B4-BE49-F238E27FC236}">
              <a16:creationId xmlns:a16="http://schemas.microsoft.com/office/drawing/2014/main" xmlns="" id="{00000000-0008-0000-2000-00004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78" name="255 CuadroTexto">
          <a:extLst>
            <a:ext uri="{FF2B5EF4-FFF2-40B4-BE49-F238E27FC236}">
              <a16:creationId xmlns:a16="http://schemas.microsoft.com/office/drawing/2014/main" xmlns="" id="{00000000-0008-0000-2000-00004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79" name="256 CuadroTexto">
          <a:extLst>
            <a:ext uri="{FF2B5EF4-FFF2-40B4-BE49-F238E27FC236}">
              <a16:creationId xmlns:a16="http://schemas.microsoft.com/office/drawing/2014/main" xmlns="" id="{00000000-0008-0000-2000-00004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80" name="257 CuadroTexto">
          <a:extLst>
            <a:ext uri="{FF2B5EF4-FFF2-40B4-BE49-F238E27FC236}">
              <a16:creationId xmlns:a16="http://schemas.microsoft.com/office/drawing/2014/main" xmlns="" id="{00000000-0008-0000-2000-00004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81" name="258 CuadroTexto">
          <a:extLst>
            <a:ext uri="{FF2B5EF4-FFF2-40B4-BE49-F238E27FC236}">
              <a16:creationId xmlns:a16="http://schemas.microsoft.com/office/drawing/2014/main" xmlns="" id="{00000000-0008-0000-2000-00004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82" name="259 CuadroTexto">
          <a:extLst>
            <a:ext uri="{FF2B5EF4-FFF2-40B4-BE49-F238E27FC236}">
              <a16:creationId xmlns:a16="http://schemas.microsoft.com/office/drawing/2014/main" xmlns="" id="{00000000-0008-0000-2000-00004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83" name="260 CuadroTexto">
          <a:extLst>
            <a:ext uri="{FF2B5EF4-FFF2-40B4-BE49-F238E27FC236}">
              <a16:creationId xmlns:a16="http://schemas.microsoft.com/office/drawing/2014/main" xmlns="" id="{00000000-0008-0000-2000-00004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84" name="261 CuadroTexto">
          <a:extLst>
            <a:ext uri="{FF2B5EF4-FFF2-40B4-BE49-F238E27FC236}">
              <a16:creationId xmlns:a16="http://schemas.microsoft.com/office/drawing/2014/main" xmlns="" id="{00000000-0008-0000-2000-00004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85" name="262 CuadroTexto">
          <a:extLst>
            <a:ext uri="{FF2B5EF4-FFF2-40B4-BE49-F238E27FC236}">
              <a16:creationId xmlns:a16="http://schemas.microsoft.com/office/drawing/2014/main" xmlns="" id="{00000000-0008-0000-2000-00004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86" name="263 CuadroTexto">
          <a:extLst>
            <a:ext uri="{FF2B5EF4-FFF2-40B4-BE49-F238E27FC236}">
              <a16:creationId xmlns:a16="http://schemas.microsoft.com/office/drawing/2014/main" xmlns="" id="{00000000-0008-0000-2000-00004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87" name="264 CuadroTexto">
          <a:extLst>
            <a:ext uri="{FF2B5EF4-FFF2-40B4-BE49-F238E27FC236}">
              <a16:creationId xmlns:a16="http://schemas.microsoft.com/office/drawing/2014/main" xmlns="" id="{00000000-0008-0000-2000-00004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88" name="265 CuadroTexto">
          <a:extLst>
            <a:ext uri="{FF2B5EF4-FFF2-40B4-BE49-F238E27FC236}">
              <a16:creationId xmlns:a16="http://schemas.microsoft.com/office/drawing/2014/main" xmlns="" id="{00000000-0008-0000-2000-00004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89" name="266 CuadroTexto">
          <a:extLst>
            <a:ext uri="{FF2B5EF4-FFF2-40B4-BE49-F238E27FC236}">
              <a16:creationId xmlns:a16="http://schemas.microsoft.com/office/drawing/2014/main" xmlns="" id="{00000000-0008-0000-2000-00004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90" name="267 CuadroTexto">
          <a:extLst>
            <a:ext uri="{FF2B5EF4-FFF2-40B4-BE49-F238E27FC236}">
              <a16:creationId xmlns:a16="http://schemas.microsoft.com/office/drawing/2014/main" xmlns="" id="{00000000-0008-0000-2000-00004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91" name="268 CuadroTexto">
          <a:extLst>
            <a:ext uri="{FF2B5EF4-FFF2-40B4-BE49-F238E27FC236}">
              <a16:creationId xmlns:a16="http://schemas.microsoft.com/office/drawing/2014/main" xmlns="" id="{00000000-0008-0000-2000-00004F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92" name="269 CuadroTexto">
          <a:extLst>
            <a:ext uri="{FF2B5EF4-FFF2-40B4-BE49-F238E27FC236}">
              <a16:creationId xmlns:a16="http://schemas.microsoft.com/office/drawing/2014/main" xmlns="" id="{00000000-0008-0000-2000-000050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93" name="270 CuadroTexto">
          <a:extLst>
            <a:ext uri="{FF2B5EF4-FFF2-40B4-BE49-F238E27FC236}">
              <a16:creationId xmlns:a16="http://schemas.microsoft.com/office/drawing/2014/main" xmlns="" id="{00000000-0008-0000-2000-000051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94" name="271 CuadroTexto">
          <a:extLst>
            <a:ext uri="{FF2B5EF4-FFF2-40B4-BE49-F238E27FC236}">
              <a16:creationId xmlns:a16="http://schemas.microsoft.com/office/drawing/2014/main" xmlns="" id="{00000000-0008-0000-2000-000052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95" name="272 CuadroTexto">
          <a:extLst>
            <a:ext uri="{FF2B5EF4-FFF2-40B4-BE49-F238E27FC236}">
              <a16:creationId xmlns:a16="http://schemas.microsoft.com/office/drawing/2014/main" xmlns="" id="{00000000-0008-0000-2000-000053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96" name="273 CuadroTexto">
          <a:extLst>
            <a:ext uri="{FF2B5EF4-FFF2-40B4-BE49-F238E27FC236}">
              <a16:creationId xmlns:a16="http://schemas.microsoft.com/office/drawing/2014/main" xmlns="" id="{00000000-0008-0000-2000-000054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97" name="274 CuadroTexto">
          <a:extLst>
            <a:ext uri="{FF2B5EF4-FFF2-40B4-BE49-F238E27FC236}">
              <a16:creationId xmlns:a16="http://schemas.microsoft.com/office/drawing/2014/main" xmlns="" id="{00000000-0008-0000-2000-000055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98" name="275 CuadroTexto">
          <a:extLst>
            <a:ext uri="{FF2B5EF4-FFF2-40B4-BE49-F238E27FC236}">
              <a16:creationId xmlns:a16="http://schemas.microsoft.com/office/drawing/2014/main" xmlns="" id="{00000000-0008-0000-2000-000056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99" name="276 CuadroTexto">
          <a:extLst>
            <a:ext uri="{FF2B5EF4-FFF2-40B4-BE49-F238E27FC236}">
              <a16:creationId xmlns:a16="http://schemas.microsoft.com/office/drawing/2014/main" xmlns="" id="{00000000-0008-0000-2000-000057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00" name="277 CuadroTexto">
          <a:extLst>
            <a:ext uri="{FF2B5EF4-FFF2-40B4-BE49-F238E27FC236}">
              <a16:creationId xmlns:a16="http://schemas.microsoft.com/office/drawing/2014/main" xmlns="" id="{00000000-0008-0000-2000-000058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01" name="278 CuadroTexto">
          <a:extLst>
            <a:ext uri="{FF2B5EF4-FFF2-40B4-BE49-F238E27FC236}">
              <a16:creationId xmlns:a16="http://schemas.microsoft.com/office/drawing/2014/main" xmlns="" id="{00000000-0008-0000-2000-000059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02" name="279 CuadroTexto">
          <a:extLst>
            <a:ext uri="{FF2B5EF4-FFF2-40B4-BE49-F238E27FC236}">
              <a16:creationId xmlns:a16="http://schemas.microsoft.com/office/drawing/2014/main" xmlns="" id="{00000000-0008-0000-2000-00005A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03" name="280 CuadroTexto">
          <a:extLst>
            <a:ext uri="{FF2B5EF4-FFF2-40B4-BE49-F238E27FC236}">
              <a16:creationId xmlns:a16="http://schemas.microsoft.com/office/drawing/2014/main" xmlns="" id="{00000000-0008-0000-2000-00005B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04" name="281 CuadroTexto">
          <a:extLst>
            <a:ext uri="{FF2B5EF4-FFF2-40B4-BE49-F238E27FC236}">
              <a16:creationId xmlns:a16="http://schemas.microsoft.com/office/drawing/2014/main" xmlns="" id="{00000000-0008-0000-2000-00005C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05" name="282 CuadroTexto">
          <a:extLst>
            <a:ext uri="{FF2B5EF4-FFF2-40B4-BE49-F238E27FC236}">
              <a16:creationId xmlns:a16="http://schemas.microsoft.com/office/drawing/2014/main" xmlns="" id="{00000000-0008-0000-2000-00005D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06" name="283 CuadroTexto">
          <a:extLst>
            <a:ext uri="{FF2B5EF4-FFF2-40B4-BE49-F238E27FC236}">
              <a16:creationId xmlns:a16="http://schemas.microsoft.com/office/drawing/2014/main" xmlns="" id="{00000000-0008-0000-2000-00005E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07" name="284 CuadroTexto">
          <a:extLst>
            <a:ext uri="{FF2B5EF4-FFF2-40B4-BE49-F238E27FC236}">
              <a16:creationId xmlns:a16="http://schemas.microsoft.com/office/drawing/2014/main" xmlns="" id="{00000000-0008-0000-2000-00005F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08" name="285 CuadroTexto">
          <a:extLst>
            <a:ext uri="{FF2B5EF4-FFF2-40B4-BE49-F238E27FC236}">
              <a16:creationId xmlns:a16="http://schemas.microsoft.com/office/drawing/2014/main" xmlns="" id="{00000000-0008-0000-2000-00006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09" name="286 CuadroTexto">
          <a:extLst>
            <a:ext uri="{FF2B5EF4-FFF2-40B4-BE49-F238E27FC236}">
              <a16:creationId xmlns:a16="http://schemas.microsoft.com/office/drawing/2014/main" xmlns="" id="{00000000-0008-0000-2000-00006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10" name="287 CuadroTexto">
          <a:extLst>
            <a:ext uri="{FF2B5EF4-FFF2-40B4-BE49-F238E27FC236}">
              <a16:creationId xmlns:a16="http://schemas.microsoft.com/office/drawing/2014/main" xmlns="" id="{00000000-0008-0000-2000-00006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11" name="288 CuadroTexto">
          <a:extLst>
            <a:ext uri="{FF2B5EF4-FFF2-40B4-BE49-F238E27FC236}">
              <a16:creationId xmlns:a16="http://schemas.microsoft.com/office/drawing/2014/main" xmlns="" id="{00000000-0008-0000-2000-00006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12" name="289 CuadroTexto">
          <a:extLst>
            <a:ext uri="{FF2B5EF4-FFF2-40B4-BE49-F238E27FC236}">
              <a16:creationId xmlns:a16="http://schemas.microsoft.com/office/drawing/2014/main" xmlns="" id="{00000000-0008-0000-2000-00006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13" name="290 CuadroTexto">
          <a:extLst>
            <a:ext uri="{FF2B5EF4-FFF2-40B4-BE49-F238E27FC236}">
              <a16:creationId xmlns:a16="http://schemas.microsoft.com/office/drawing/2014/main" xmlns="" id="{00000000-0008-0000-2000-00006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14" name="291 CuadroTexto">
          <a:extLst>
            <a:ext uri="{FF2B5EF4-FFF2-40B4-BE49-F238E27FC236}">
              <a16:creationId xmlns:a16="http://schemas.microsoft.com/office/drawing/2014/main" xmlns="" id="{00000000-0008-0000-2000-00006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15" name="292 CuadroTexto">
          <a:extLst>
            <a:ext uri="{FF2B5EF4-FFF2-40B4-BE49-F238E27FC236}">
              <a16:creationId xmlns:a16="http://schemas.microsoft.com/office/drawing/2014/main" xmlns="" id="{00000000-0008-0000-2000-00006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16" name="293 CuadroTexto">
          <a:extLst>
            <a:ext uri="{FF2B5EF4-FFF2-40B4-BE49-F238E27FC236}">
              <a16:creationId xmlns:a16="http://schemas.microsoft.com/office/drawing/2014/main" xmlns="" id="{00000000-0008-0000-2000-00006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17" name="294 CuadroTexto">
          <a:extLst>
            <a:ext uri="{FF2B5EF4-FFF2-40B4-BE49-F238E27FC236}">
              <a16:creationId xmlns:a16="http://schemas.microsoft.com/office/drawing/2014/main" xmlns="" id="{00000000-0008-0000-2000-00006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18" name="295 CuadroTexto">
          <a:extLst>
            <a:ext uri="{FF2B5EF4-FFF2-40B4-BE49-F238E27FC236}">
              <a16:creationId xmlns:a16="http://schemas.microsoft.com/office/drawing/2014/main" xmlns="" id="{00000000-0008-0000-2000-00006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19" name="296 CuadroTexto">
          <a:extLst>
            <a:ext uri="{FF2B5EF4-FFF2-40B4-BE49-F238E27FC236}">
              <a16:creationId xmlns:a16="http://schemas.microsoft.com/office/drawing/2014/main" xmlns="" id="{00000000-0008-0000-2000-00006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20" name="17 CuadroTexto">
          <a:extLst>
            <a:ext uri="{FF2B5EF4-FFF2-40B4-BE49-F238E27FC236}">
              <a16:creationId xmlns:a16="http://schemas.microsoft.com/office/drawing/2014/main" xmlns="" id="{00000000-0008-0000-2000-00006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21" name="90 CuadroTexto">
          <a:extLst>
            <a:ext uri="{FF2B5EF4-FFF2-40B4-BE49-F238E27FC236}">
              <a16:creationId xmlns:a16="http://schemas.microsoft.com/office/drawing/2014/main" xmlns="" id="{00000000-0008-0000-2000-00006D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22" name="91 CuadroTexto">
          <a:extLst>
            <a:ext uri="{FF2B5EF4-FFF2-40B4-BE49-F238E27FC236}">
              <a16:creationId xmlns:a16="http://schemas.microsoft.com/office/drawing/2014/main" xmlns="" id="{00000000-0008-0000-2000-00006E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23" name="92 CuadroTexto">
          <a:extLst>
            <a:ext uri="{FF2B5EF4-FFF2-40B4-BE49-F238E27FC236}">
              <a16:creationId xmlns:a16="http://schemas.microsoft.com/office/drawing/2014/main" xmlns="" id="{00000000-0008-0000-2000-00006F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24" name="93 CuadroTexto">
          <a:extLst>
            <a:ext uri="{FF2B5EF4-FFF2-40B4-BE49-F238E27FC236}">
              <a16:creationId xmlns:a16="http://schemas.microsoft.com/office/drawing/2014/main" xmlns="" id="{00000000-0008-0000-2000-000070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25" name="94 CuadroTexto">
          <a:extLst>
            <a:ext uri="{FF2B5EF4-FFF2-40B4-BE49-F238E27FC236}">
              <a16:creationId xmlns:a16="http://schemas.microsoft.com/office/drawing/2014/main" xmlns="" id="{00000000-0008-0000-2000-000071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26" name="95 CuadroTexto">
          <a:extLst>
            <a:ext uri="{FF2B5EF4-FFF2-40B4-BE49-F238E27FC236}">
              <a16:creationId xmlns:a16="http://schemas.microsoft.com/office/drawing/2014/main" xmlns="" id="{00000000-0008-0000-2000-000072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27" name="96 CuadroTexto">
          <a:extLst>
            <a:ext uri="{FF2B5EF4-FFF2-40B4-BE49-F238E27FC236}">
              <a16:creationId xmlns:a16="http://schemas.microsoft.com/office/drawing/2014/main" xmlns="" id="{00000000-0008-0000-2000-000073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28" name="97 CuadroTexto">
          <a:extLst>
            <a:ext uri="{FF2B5EF4-FFF2-40B4-BE49-F238E27FC236}">
              <a16:creationId xmlns:a16="http://schemas.microsoft.com/office/drawing/2014/main" xmlns="" id="{00000000-0008-0000-2000-000074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29" name="98 CuadroTexto">
          <a:extLst>
            <a:ext uri="{FF2B5EF4-FFF2-40B4-BE49-F238E27FC236}">
              <a16:creationId xmlns:a16="http://schemas.microsoft.com/office/drawing/2014/main" xmlns="" id="{00000000-0008-0000-2000-000075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30" name="99 CuadroTexto">
          <a:extLst>
            <a:ext uri="{FF2B5EF4-FFF2-40B4-BE49-F238E27FC236}">
              <a16:creationId xmlns:a16="http://schemas.microsoft.com/office/drawing/2014/main" xmlns="" id="{00000000-0008-0000-2000-000076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31" name="100 CuadroTexto">
          <a:extLst>
            <a:ext uri="{FF2B5EF4-FFF2-40B4-BE49-F238E27FC236}">
              <a16:creationId xmlns:a16="http://schemas.microsoft.com/office/drawing/2014/main" xmlns="" id="{00000000-0008-0000-2000-000077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32" name="101 CuadroTexto">
          <a:extLst>
            <a:ext uri="{FF2B5EF4-FFF2-40B4-BE49-F238E27FC236}">
              <a16:creationId xmlns:a16="http://schemas.microsoft.com/office/drawing/2014/main" xmlns="" id="{00000000-0008-0000-2000-000078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33" name="118 CuadroTexto">
          <a:extLst>
            <a:ext uri="{FF2B5EF4-FFF2-40B4-BE49-F238E27FC236}">
              <a16:creationId xmlns:a16="http://schemas.microsoft.com/office/drawing/2014/main" xmlns="" id="{00000000-0008-0000-2000-00007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34" name="119 CuadroTexto">
          <a:extLst>
            <a:ext uri="{FF2B5EF4-FFF2-40B4-BE49-F238E27FC236}">
              <a16:creationId xmlns:a16="http://schemas.microsoft.com/office/drawing/2014/main" xmlns="" id="{00000000-0008-0000-2000-00007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35" name="120 CuadroTexto">
          <a:extLst>
            <a:ext uri="{FF2B5EF4-FFF2-40B4-BE49-F238E27FC236}">
              <a16:creationId xmlns:a16="http://schemas.microsoft.com/office/drawing/2014/main" xmlns="" id="{00000000-0008-0000-2000-00007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36" name="121 CuadroTexto">
          <a:extLst>
            <a:ext uri="{FF2B5EF4-FFF2-40B4-BE49-F238E27FC236}">
              <a16:creationId xmlns:a16="http://schemas.microsoft.com/office/drawing/2014/main" xmlns="" id="{00000000-0008-0000-2000-00007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37" name="122 CuadroTexto">
          <a:extLst>
            <a:ext uri="{FF2B5EF4-FFF2-40B4-BE49-F238E27FC236}">
              <a16:creationId xmlns:a16="http://schemas.microsoft.com/office/drawing/2014/main" xmlns="" id="{00000000-0008-0000-2000-00007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38" name="123 CuadroTexto">
          <a:extLst>
            <a:ext uri="{FF2B5EF4-FFF2-40B4-BE49-F238E27FC236}">
              <a16:creationId xmlns:a16="http://schemas.microsoft.com/office/drawing/2014/main" xmlns="" id="{00000000-0008-0000-2000-00007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39" name="124 CuadroTexto">
          <a:extLst>
            <a:ext uri="{FF2B5EF4-FFF2-40B4-BE49-F238E27FC236}">
              <a16:creationId xmlns:a16="http://schemas.microsoft.com/office/drawing/2014/main" xmlns="" id="{00000000-0008-0000-2000-00007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40" name="125 CuadroTexto">
          <a:extLst>
            <a:ext uri="{FF2B5EF4-FFF2-40B4-BE49-F238E27FC236}">
              <a16:creationId xmlns:a16="http://schemas.microsoft.com/office/drawing/2014/main" xmlns="" id="{00000000-0008-0000-2000-00008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41" name="143 CuadroTexto">
          <a:extLst>
            <a:ext uri="{FF2B5EF4-FFF2-40B4-BE49-F238E27FC236}">
              <a16:creationId xmlns:a16="http://schemas.microsoft.com/office/drawing/2014/main" xmlns="" id="{00000000-0008-0000-2000-00008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42" name="144 CuadroTexto">
          <a:extLst>
            <a:ext uri="{FF2B5EF4-FFF2-40B4-BE49-F238E27FC236}">
              <a16:creationId xmlns:a16="http://schemas.microsoft.com/office/drawing/2014/main" xmlns="" id="{00000000-0008-0000-2000-00008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43" name="145 CuadroTexto">
          <a:extLst>
            <a:ext uri="{FF2B5EF4-FFF2-40B4-BE49-F238E27FC236}">
              <a16:creationId xmlns:a16="http://schemas.microsoft.com/office/drawing/2014/main" xmlns="" id="{00000000-0008-0000-2000-00008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44" name="146 CuadroTexto">
          <a:extLst>
            <a:ext uri="{FF2B5EF4-FFF2-40B4-BE49-F238E27FC236}">
              <a16:creationId xmlns:a16="http://schemas.microsoft.com/office/drawing/2014/main" xmlns="" id="{00000000-0008-0000-2000-00008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45" name="147 CuadroTexto">
          <a:extLst>
            <a:ext uri="{FF2B5EF4-FFF2-40B4-BE49-F238E27FC236}">
              <a16:creationId xmlns:a16="http://schemas.microsoft.com/office/drawing/2014/main" xmlns="" id="{00000000-0008-0000-2000-00008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46" name="148 CuadroTexto">
          <a:extLst>
            <a:ext uri="{FF2B5EF4-FFF2-40B4-BE49-F238E27FC236}">
              <a16:creationId xmlns:a16="http://schemas.microsoft.com/office/drawing/2014/main" xmlns="" id="{00000000-0008-0000-2000-00008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47" name="149 CuadroTexto">
          <a:extLst>
            <a:ext uri="{FF2B5EF4-FFF2-40B4-BE49-F238E27FC236}">
              <a16:creationId xmlns:a16="http://schemas.microsoft.com/office/drawing/2014/main" xmlns="" id="{00000000-0008-0000-2000-00008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48" name="150 CuadroTexto">
          <a:extLst>
            <a:ext uri="{FF2B5EF4-FFF2-40B4-BE49-F238E27FC236}">
              <a16:creationId xmlns:a16="http://schemas.microsoft.com/office/drawing/2014/main" xmlns="" id="{00000000-0008-0000-2000-00008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49" name="151 CuadroTexto">
          <a:extLst>
            <a:ext uri="{FF2B5EF4-FFF2-40B4-BE49-F238E27FC236}">
              <a16:creationId xmlns:a16="http://schemas.microsoft.com/office/drawing/2014/main" xmlns="" id="{00000000-0008-0000-2000-00008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50" name="152 CuadroTexto">
          <a:extLst>
            <a:ext uri="{FF2B5EF4-FFF2-40B4-BE49-F238E27FC236}">
              <a16:creationId xmlns:a16="http://schemas.microsoft.com/office/drawing/2014/main" xmlns="" id="{00000000-0008-0000-2000-00008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51" name="153 CuadroTexto">
          <a:extLst>
            <a:ext uri="{FF2B5EF4-FFF2-40B4-BE49-F238E27FC236}">
              <a16:creationId xmlns:a16="http://schemas.microsoft.com/office/drawing/2014/main" xmlns="" id="{00000000-0008-0000-2000-00008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52" name="154 CuadroTexto">
          <a:extLst>
            <a:ext uri="{FF2B5EF4-FFF2-40B4-BE49-F238E27FC236}">
              <a16:creationId xmlns:a16="http://schemas.microsoft.com/office/drawing/2014/main" xmlns="" id="{00000000-0008-0000-2000-00008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53" name="155 CuadroTexto">
          <a:extLst>
            <a:ext uri="{FF2B5EF4-FFF2-40B4-BE49-F238E27FC236}">
              <a16:creationId xmlns:a16="http://schemas.microsoft.com/office/drawing/2014/main" xmlns="" id="{00000000-0008-0000-2000-00008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54" name="156 CuadroTexto">
          <a:extLst>
            <a:ext uri="{FF2B5EF4-FFF2-40B4-BE49-F238E27FC236}">
              <a16:creationId xmlns:a16="http://schemas.microsoft.com/office/drawing/2014/main" xmlns="" id="{00000000-0008-0000-2000-00008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55" name="157 CuadroTexto">
          <a:extLst>
            <a:ext uri="{FF2B5EF4-FFF2-40B4-BE49-F238E27FC236}">
              <a16:creationId xmlns:a16="http://schemas.microsoft.com/office/drawing/2014/main" xmlns="" id="{00000000-0008-0000-2000-00008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56" name="158 CuadroTexto">
          <a:extLst>
            <a:ext uri="{FF2B5EF4-FFF2-40B4-BE49-F238E27FC236}">
              <a16:creationId xmlns:a16="http://schemas.microsoft.com/office/drawing/2014/main" xmlns="" id="{00000000-0008-0000-2000-00009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57" name="159 CuadroTexto">
          <a:extLst>
            <a:ext uri="{FF2B5EF4-FFF2-40B4-BE49-F238E27FC236}">
              <a16:creationId xmlns:a16="http://schemas.microsoft.com/office/drawing/2014/main" xmlns="" id="{00000000-0008-0000-2000-00009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58" name="160 CuadroTexto">
          <a:extLst>
            <a:ext uri="{FF2B5EF4-FFF2-40B4-BE49-F238E27FC236}">
              <a16:creationId xmlns:a16="http://schemas.microsoft.com/office/drawing/2014/main" xmlns="" id="{00000000-0008-0000-2000-00009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59" name="161 CuadroTexto">
          <a:extLst>
            <a:ext uri="{FF2B5EF4-FFF2-40B4-BE49-F238E27FC236}">
              <a16:creationId xmlns:a16="http://schemas.microsoft.com/office/drawing/2014/main" xmlns="" id="{00000000-0008-0000-2000-00009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60" name="162 CuadroTexto">
          <a:extLst>
            <a:ext uri="{FF2B5EF4-FFF2-40B4-BE49-F238E27FC236}">
              <a16:creationId xmlns:a16="http://schemas.microsoft.com/office/drawing/2014/main" xmlns="" id="{00000000-0008-0000-2000-00009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61" name="163 CuadroTexto">
          <a:extLst>
            <a:ext uri="{FF2B5EF4-FFF2-40B4-BE49-F238E27FC236}">
              <a16:creationId xmlns:a16="http://schemas.microsoft.com/office/drawing/2014/main" xmlns="" id="{00000000-0008-0000-2000-00009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62" name="164 CuadroTexto">
          <a:extLst>
            <a:ext uri="{FF2B5EF4-FFF2-40B4-BE49-F238E27FC236}">
              <a16:creationId xmlns:a16="http://schemas.microsoft.com/office/drawing/2014/main" xmlns="" id="{00000000-0008-0000-2000-00009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63" name="165 CuadroTexto">
          <a:extLst>
            <a:ext uri="{FF2B5EF4-FFF2-40B4-BE49-F238E27FC236}">
              <a16:creationId xmlns:a16="http://schemas.microsoft.com/office/drawing/2014/main" xmlns="" id="{00000000-0008-0000-2000-00009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64" name="166 CuadroTexto">
          <a:extLst>
            <a:ext uri="{FF2B5EF4-FFF2-40B4-BE49-F238E27FC236}">
              <a16:creationId xmlns:a16="http://schemas.microsoft.com/office/drawing/2014/main" xmlns="" id="{00000000-0008-0000-2000-00009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65" name="167 CuadroTexto">
          <a:extLst>
            <a:ext uri="{FF2B5EF4-FFF2-40B4-BE49-F238E27FC236}">
              <a16:creationId xmlns:a16="http://schemas.microsoft.com/office/drawing/2014/main" xmlns="" id="{00000000-0008-0000-2000-00009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66" name="168 CuadroTexto">
          <a:extLst>
            <a:ext uri="{FF2B5EF4-FFF2-40B4-BE49-F238E27FC236}">
              <a16:creationId xmlns:a16="http://schemas.microsoft.com/office/drawing/2014/main" xmlns="" id="{00000000-0008-0000-2000-00009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67" name="169 CuadroTexto">
          <a:extLst>
            <a:ext uri="{FF2B5EF4-FFF2-40B4-BE49-F238E27FC236}">
              <a16:creationId xmlns:a16="http://schemas.microsoft.com/office/drawing/2014/main" xmlns="" id="{00000000-0008-0000-2000-00009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68" name="170 CuadroTexto">
          <a:extLst>
            <a:ext uri="{FF2B5EF4-FFF2-40B4-BE49-F238E27FC236}">
              <a16:creationId xmlns:a16="http://schemas.microsoft.com/office/drawing/2014/main" xmlns="" id="{00000000-0008-0000-2000-00009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69" name="171 CuadroTexto">
          <a:extLst>
            <a:ext uri="{FF2B5EF4-FFF2-40B4-BE49-F238E27FC236}">
              <a16:creationId xmlns:a16="http://schemas.microsoft.com/office/drawing/2014/main" xmlns="" id="{00000000-0008-0000-2000-00009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70" name="172 CuadroTexto">
          <a:extLst>
            <a:ext uri="{FF2B5EF4-FFF2-40B4-BE49-F238E27FC236}">
              <a16:creationId xmlns:a16="http://schemas.microsoft.com/office/drawing/2014/main" xmlns="" id="{00000000-0008-0000-2000-00009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71" name="173 CuadroTexto">
          <a:extLst>
            <a:ext uri="{FF2B5EF4-FFF2-40B4-BE49-F238E27FC236}">
              <a16:creationId xmlns:a16="http://schemas.microsoft.com/office/drawing/2014/main" xmlns="" id="{00000000-0008-0000-2000-00009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72" name="174 CuadroTexto">
          <a:extLst>
            <a:ext uri="{FF2B5EF4-FFF2-40B4-BE49-F238E27FC236}">
              <a16:creationId xmlns:a16="http://schemas.microsoft.com/office/drawing/2014/main" xmlns="" id="{00000000-0008-0000-2000-0000A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73" name="175 CuadroTexto">
          <a:extLst>
            <a:ext uri="{FF2B5EF4-FFF2-40B4-BE49-F238E27FC236}">
              <a16:creationId xmlns:a16="http://schemas.microsoft.com/office/drawing/2014/main" xmlns="" id="{00000000-0008-0000-2000-0000A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74" name="176 CuadroTexto">
          <a:extLst>
            <a:ext uri="{FF2B5EF4-FFF2-40B4-BE49-F238E27FC236}">
              <a16:creationId xmlns:a16="http://schemas.microsoft.com/office/drawing/2014/main" xmlns="" id="{00000000-0008-0000-2000-0000A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75" name="177 CuadroTexto">
          <a:extLst>
            <a:ext uri="{FF2B5EF4-FFF2-40B4-BE49-F238E27FC236}">
              <a16:creationId xmlns:a16="http://schemas.microsoft.com/office/drawing/2014/main" xmlns="" id="{00000000-0008-0000-2000-0000A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76" name="178 CuadroTexto">
          <a:extLst>
            <a:ext uri="{FF2B5EF4-FFF2-40B4-BE49-F238E27FC236}">
              <a16:creationId xmlns:a16="http://schemas.microsoft.com/office/drawing/2014/main" xmlns="" id="{00000000-0008-0000-2000-0000A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77" name="179 CuadroTexto">
          <a:extLst>
            <a:ext uri="{FF2B5EF4-FFF2-40B4-BE49-F238E27FC236}">
              <a16:creationId xmlns:a16="http://schemas.microsoft.com/office/drawing/2014/main" xmlns="" id="{00000000-0008-0000-2000-0000A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78" name="180 CuadroTexto">
          <a:extLst>
            <a:ext uri="{FF2B5EF4-FFF2-40B4-BE49-F238E27FC236}">
              <a16:creationId xmlns:a16="http://schemas.microsoft.com/office/drawing/2014/main" xmlns="" id="{00000000-0008-0000-2000-0000A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79" name="181 CuadroTexto">
          <a:extLst>
            <a:ext uri="{FF2B5EF4-FFF2-40B4-BE49-F238E27FC236}">
              <a16:creationId xmlns:a16="http://schemas.microsoft.com/office/drawing/2014/main" xmlns="" id="{00000000-0008-0000-2000-0000A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80" name="182 CuadroTexto">
          <a:extLst>
            <a:ext uri="{FF2B5EF4-FFF2-40B4-BE49-F238E27FC236}">
              <a16:creationId xmlns:a16="http://schemas.microsoft.com/office/drawing/2014/main" xmlns="" id="{00000000-0008-0000-2000-0000A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81" name="183 CuadroTexto">
          <a:extLst>
            <a:ext uri="{FF2B5EF4-FFF2-40B4-BE49-F238E27FC236}">
              <a16:creationId xmlns:a16="http://schemas.microsoft.com/office/drawing/2014/main" xmlns="" id="{00000000-0008-0000-2000-0000A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82" name="184 CuadroTexto">
          <a:extLst>
            <a:ext uri="{FF2B5EF4-FFF2-40B4-BE49-F238E27FC236}">
              <a16:creationId xmlns:a16="http://schemas.microsoft.com/office/drawing/2014/main" xmlns="" id="{00000000-0008-0000-2000-0000A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83" name="185 CuadroTexto">
          <a:extLst>
            <a:ext uri="{FF2B5EF4-FFF2-40B4-BE49-F238E27FC236}">
              <a16:creationId xmlns:a16="http://schemas.microsoft.com/office/drawing/2014/main" xmlns="" id="{00000000-0008-0000-2000-0000A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84" name="186 CuadroTexto">
          <a:extLst>
            <a:ext uri="{FF2B5EF4-FFF2-40B4-BE49-F238E27FC236}">
              <a16:creationId xmlns:a16="http://schemas.microsoft.com/office/drawing/2014/main" xmlns="" id="{00000000-0008-0000-2000-0000A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85" name="187 CuadroTexto">
          <a:extLst>
            <a:ext uri="{FF2B5EF4-FFF2-40B4-BE49-F238E27FC236}">
              <a16:creationId xmlns:a16="http://schemas.microsoft.com/office/drawing/2014/main" xmlns="" id="{00000000-0008-0000-2000-0000A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86" name="188 CuadroTexto">
          <a:extLst>
            <a:ext uri="{FF2B5EF4-FFF2-40B4-BE49-F238E27FC236}">
              <a16:creationId xmlns:a16="http://schemas.microsoft.com/office/drawing/2014/main" xmlns="" id="{00000000-0008-0000-2000-0000A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87" name="189 CuadroTexto">
          <a:extLst>
            <a:ext uri="{FF2B5EF4-FFF2-40B4-BE49-F238E27FC236}">
              <a16:creationId xmlns:a16="http://schemas.microsoft.com/office/drawing/2014/main" xmlns="" id="{00000000-0008-0000-2000-0000A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88" name="190 CuadroTexto">
          <a:extLst>
            <a:ext uri="{FF2B5EF4-FFF2-40B4-BE49-F238E27FC236}">
              <a16:creationId xmlns:a16="http://schemas.microsoft.com/office/drawing/2014/main" xmlns="" id="{00000000-0008-0000-2000-0000B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89" name="191 CuadroTexto">
          <a:extLst>
            <a:ext uri="{FF2B5EF4-FFF2-40B4-BE49-F238E27FC236}">
              <a16:creationId xmlns:a16="http://schemas.microsoft.com/office/drawing/2014/main" xmlns="" id="{00000000-0008-0000-2000-0000B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90" name="192 CuadroTexto">
          <a:extLst>
            <a:ext uri="{FF2B5EF4-FFF2-40B4-BE49-F238E27FC236}">
              <a16:creationId xmlns:a16="http://schemas.microsoft.com/office/drawing/2014/main" xmlns="" id="{00000000-0008-0000-2000-0000B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91" name="193 CuadroTexto">
          <a:extLst>
            <a:ext uri="{FF2B5EF4-FFF2-40B4-BE49-F238E27FC236}">
              <a16:creationId xmlns:a16="http://schemas.microsoft.com/office/drawing/2014/main" xmlns="" id="{00000000-0008-0000-2000-0000B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92" name="194 CuadroTexto">
          <a:extLst>
            <a:ext uri="{FF2B5EF4-FFF2-40B4-BE49-F238E27FC236}">
              <a16:creationId xmlns:a16="http://schemas.microsoft.com/office/drawing/2014/main" xmlns="" id="{00000000-0008-0000-2000-0000B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93" name="195 CuadroTexto">
          <a:extLst>
            <a:ext uri="{FF2B5EF4-FFF2-40B4-BE49-F238E27FC236}">
              <a16:creationId xmlns:a16="http://schemas.microsoft.com/office/drawing/2014/main" xmlns="" id="{00000000-0008-0000-2000-0000B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94" name="196 CuadroTexto">
          <a:extLst>
            <a:ext uri="{FF2B5EF4-FFF2-40B4-BE49-F238E27FC236}">
              <a16:creationId xmlns:a16="http://schemas.microsoft.com/office/drawing/2014/main" xmlns="" id="{00000000-0008-0000-2000-0000B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95" name="197 CuadroTexto">
          <a:extLst>
            <a:ext uri="{FF2B5EF4-FFF2-40B4-BE49-F238E27FC236}">
              <a16:creationId xmlns:a16="http://schemas.microsoft.com/office/drawing/2014/main" xmlns="" id="{00000000-0008-0000-2000-0000B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96" name="198 CuadroTexto">
          <a:extLst>
            <a:ext uri="{FF2B5EF4-FFF2-40B4-BE49-F238E27FC236}">
              <a16:creationId xmlns:a16="http://schemas.microsoft.com/office/drawing/2014/main" xmlns="" id="{00000000-0008-0000-2000-0000B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97" name="199 CuadroTexto">
          <a:extLst>
            <a:ext uri="{FF2B5EF4-FFF2-40B4-BE49-F238E27FC236}">
              <a16:creationId xmlns:a16="http://schemas.microsoft.com/office/drawing/2014/main" xmlns="" id="{00000000-0008-0000-2000-0000B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98" name="200 CuadroTexto">
          <a:extLst>
            <a:ext uri="{FF2B5EF4-FFF2-40B4-BE49-F238E27FC236}">
              <a16:creationId xmlns:a16="http://schemas.microsoft.com/office/drawing/2014/main" xmlns="" id="{00000000-0008-0000-2000-0000B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99" name="201 CuadroTexto">
          <a:extLst>
            <a:ext uri="{FF2B5EF4-FFF2-40B4-BE49-F238E27FC236}">
              <a16:creationId xmlns:a16="http://schemas.microsoft.com/office/drawing/2014/main" xmlns="" id="{00000000-0008-0000-2000-0000B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00" name="202 CuadroTexto">
          <a:extLst>
            <a:ext uri="{FF2B5EF4-FFF2-40B4-BE49-F238E27FC236}">
              <a16:creationId xmlns:a16="http://schemas.microsoft.com/office/drawing/2014/main" xmlns="" id="{00000000-0008-0000-2000-0000B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01" name="203 CuadroTexto">
          <a:extLst>
            <a:ext uri="{FF2B5EF4-FFF2-40B4-BE49-F238E27FC236}">
              <a16:creationId xmlns:a16="http://schemas.microsoft.com/office/drawing/2014/main" xmlns="" id="{00000000-0008-0000-2000-0000B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02" name="204 CuadroTexto">
          <a:extLst>
            <a:ext uri="{FF2B5EF4-FFF2-40B4-BE49-F238E27FC236}">
              <a16:creationId xmlns:a16="http://schemas.microsoft.com/office/drawing/2014/main" xmlns="" id="{00000000-0008-0000-2000-0000B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03" name="205 CuadroTexto">
          <a:extLst>
            <a:ext uri="{FF2B5EF4-FFF2-40B4-BE49-F238E27FC236}">
              <a16:creationId xmlns:a16="http://schemas.microsoft.com/office/drawing/2014/main" xmlns="" id="{00000000-0008-0000-2000-0000B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04" name="206 CuadroTexto">
          <a:extLst>
            <a:ext uri="{FF2B5EF4-FFF2-40B4-BE49-F238E27FC236}">
              <a16:creationId xmlns:a16="http://schemas.microsoft.com/office/drawing/2014/main" xmlns="" id="{00000000-0008-0000-2000-0000C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05" name="207 CuadroTexto">
          <a:extLst>
            <a:ext uri="{FF2B5EF4-FFF2-40B4-BE49-F238E27FC236}">
              <a16:creationId xmlns:a16="http://schemas.microsoft.com/office/drawing/2014/main" xmlns="" id="{00000000-0008-0000-2000-0000C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06" name="208 CuadroTexto">
          <a:extLst>
            <a:ext uri="{FF2B5EF4-FFF2-40B4-BE49-F238E27FC236}">
              <a16:creationId xmlns:a16="http://schemas.microsoft.com/office/drawing/2014/main" xmlns="" id="{00000000-0008-0000-2000-0000C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07" name="209 CuadroTexto">
          <a:extLst>
            <a:ext uri="{FF2B5EF4-FFF2-40B4-BE49-F238E27FC236}">
              <a16:creationId xmlns:a16="http://schemas.microsoft.com/office/drawing/2014/main" xmlns="" id="{00000000-0008-0000-2000-0000C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08" name="210 CuadroTexto">
          <a:extLst>
            <a:ext uri="{FF2B5EF4-FFF2-40B4-BE49-F238E27FC236}">
              <a16:creationId xmlns:a16="http://schemas.microsoft.com/office/drawing/2014/main" xmlns="" id="{00000000-0008-0000-2000-0000C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09" name="211 CuadroTexto">
          <a:extLst>
            <a:ext uri="{FF2B5EF4-FFF2-40B4-BE49-F238E27FC236}">
              <a16:creationId xmlns:a16="http://schemas.microsoft.com/office/drawing/2014/main" xmlns="" id="{00000000-0008-0000-2000-0000C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10" name="212 CuadroTexto">
          <a:extLst>
            <a:ext uri="{FF2B5EF4-FFF2-40B4-BE49-F238E27FC236}">
              <a16:creationId xmlns:a16="http://schemas.microsoft.com/office/drawing/2014/main" xmlns="" id="{00000000-0008-0000-2000-0000C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11" name="213 CuadroTexto">
          <a:extLst>
            <a:ext uri="{FF2B5EF4-FFF2-40B4-BE49-F238E27FC236}">
              <a16:creationId xmlns:a16="http://schemas.microsoft.com/office/drawing/2014/main" xmlns="" id="{00000000-0008-0000-2000-0000C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12" name="214 CuadroTexto">
          <a:extLst>
            <a:ext uri="{FF2B5EF4-FFF2-40B4-BE49-F238E27FC236}">
              <a16:creationId xmlns:a16="http://schemas.microsoft.com/office/drawing/2014/main" xmlns="" id="{00000000-0008-0000-2000-0000C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13" name="215 CuadroTexto">
          <a:extLst>
            <a:ext uri="{FF2B5EF4-FFF2-40B4-BE49-F238E27FC236}">
              <a16:creationId xmlns:a16="http://schemas.microsoft.com/office/drawing/2014/main" xmlns="" id="{00000000-0008-0000-2000-0000C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14" name="216 CuadroTexto">
          <a:extLst>
            <a:ext uri="{FF2B5EF4-FFF2-40B4-BE49-F238E27FC236}">
              <a16:creationId xmlns:a16="http://schemas.microsoft.com/office/drawing/2014/main" xmlns="" id="{00000000-0008-0000-2000-0000C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15" name="217 CuadroTexto">
          <a:extLst>
            <a:ext uri="{FF2B5EF4-FFF2-40B4-BE49-F238E27FC236}">
              <a16:creationId xmlns:a16="http://schemas.microsoft.com/office/drawing/2014/main" xmlns="" id="{00000000-0008-0000-2000-0000C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16" name="218 CuadroTexto">
          <a:extLst>
            <a:ext uri="{FF2B5EF4-FFF2-40B4-BE49-F238E27FC236}">
              <a16:creationId xmlns:a16="http://schemas.microsoft.com/office/drawing/2014/main" xmlns="" id="{00000000-0008-0000-2000-0000C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17" name="219 CuadroTexto">
          <a:extLst>
            <a:ext uri="{FF2B5EF4-FFF2-40B4-BE49-F238E27FC236}">
              <a16:creationId xmlns:a16="http://schemas.microsoft.com/office/drawing/2014/main" xmlns="" id="{00000000-0008-0000-2000-0000C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18" name="220 CuadroTexto">
          <a:extLst>
            <a:ext uri="{FF2B5EF4-FFF2-40B4-BE49-F238E27FC236}">
              <a16:creationId xmlns:a16="http://schemas.microsoft.com/office/drawing/2014/main" xmlns="" id="{00000000-0008-0000-2000-0000C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19" name="221 CuadroTexto">
          <a:extLst>
            <a:ext uri="{FF2B5EF4-FFF2-40B4-BE49-F238E27FC236}">
              <a16:creationId xmlns:a16="http://schemas.microsoft.com/office/drawing/2014/main" xmlns="" id="{00000000-0008-0000-2000-0000C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20" name="222 CuadroTexto">
          <a:extLst>
            <a:ext uri="{FF2B5EF4-FFF2-40B4-BE49-F238E27FC236}">
              <a16:creationId xmlns:a16="http://schemas.microsoft.com/office/drawing/2014/main" xmlns="" id="{00000000-0008-0000-2000-0000D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21" name="223 CuadroTexto">
          <a:extLst>
            <a:ext uri="{FF2B5EF4-FFF2-40B4-BE49-F238E27FC236}">
              <a16:creationId xmlns:a16="http://schemas.microsoft.com/office/drawing/2014/main" xmlns="" id="{00000000-0008-0000-2000-0000D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22" name="224 CuadroTexto">
          <a:extLst>
            <a:ext uri="{FF2B5EF4-FFF2-40B4-BE49-F238E27FC236}">
              <a16:creationId xmlns:a16="http://schemas.microsoft.com/office/drawing/2014/main" xmlns="" id="{00000000-0008-0000-2000-0000D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23" name="225 CuadroTexto">
          <a:extLst>
            <a:ext uri="{FF2B5EF4-FFF2-40B4-BE49-F238E27FC236}">
              <a16:creationId xmlns:a16="http://schemas.microsoft.com/office/drawing/2014/main" xmlns="" id="{00000000-0008-0000-2000-0000D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24" name="226 CuadroTexto">
          <a:extLst>
            <a:ext uri="{FF2B5EF4-FFF2-40B4-BE49-F238E27FC236}">
              <a16:creationId xmlns:a16="http://schemas.microsoft.com/office/drawing/2014/main" xmlns="" id="{00000000-0008-0000-2000-0000D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25" name="227 CuadroTexto">
          <a:extLst>
            <a:ext uri="{FF2B5EF4-FFF2-40B4-BE49-F238E27FC236}">
              <a16:creationId xmlns:a16="http://schemas.microsoft.com/office/drawing/2014/main" xmlns="" id="{00000000-0008-0000-2000-0000D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26" name="228 CuadroTexto">
          <a:extLst>
            <a:ext uri="{FF2B5EF4-FFF2-40B4-BE49-F238E27FC236}">
              <a16:creationId xmlns:a16="http://schemas.microsoft.com/office/drawing/2014/main" xmlns="" id="{00000000-0008-0000-2000-0000D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27" name="229 CuadroTexto">
          <a:extLst>
            <a:ext uri="{FF2B5EF4-FFF2-40B4-BE49-F238E27FC236}">
              <a16:creationId xmlns:a16="http://schemas.microsoft.com/office/drawing/2014/main" xmlns="" id="{00000000-0008-0000-2000-0000D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28" name="230 CuadroTexto">
          <a:extLst>
            <a:ext uri="{FF2B5EF4-FFF2-40B4-BE49-F238E27FC236}">
              <a16:creationId xmlns:a16="http://schemas.microsoft.com/office/drawing/2014/main" xmlns="" id="{00000000-0008-0000-2000-0000D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29" name="231 CuadroTexto">
          <a:extLst>
            <a:ext uri="{FF2B5EF4-FFF2-40B4-BE49-F238E27FC236}">
              <a16:creationId xmlns:a16="http://schemas.microsoft.com/office/drawing/2014/main" xmlns="" id="{00000000-0008-0000-2000-0000D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30" name="232 CuadroTexto">
          <a:extLst>
            <a:ext uri="{FF2B5EF4-FFF2-40B4-BE49-F238E27FC236}">
              <a16:creationId xmlns:a16="http://schemas.microsoft.com/office/drawing/2014/main" xmlns="" id="{00000000-0008-0000-2000-0000D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31" name="233 CuadroTexto">
          <a:extLst>
            <a:ext uri="{FF2B5EF4-FFF2-40B4-BE49-F238E27FC236}">
              <a16:creationId xmlns:a16="http://schemas.microsoft.com/office/drawing/2014/main" xmlns="" id="{00000000-0008-0000-2000-0000D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32" name="234 CuadroTexto">
          <a:extLst>
            <a:ext uri="{FF2B5EF4-FFF2-40B4-BE49-F238E27FC236}">
              <a16:creationId xmlns:a16="http://schemas.microsoft.com/office/drawing/2014/main" xmlns="" id="{00000000-0008-0000-2000-0000D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33" name="235 CuadroTexto">
          <a:extLst>
            <a:ext uri="{FF2B5EF4-FFF2-40B4-BE49-F238E27FC236}">
              <a16:creationId xmlns:a16="http://schemas.microsoft.com/office/drawing/2014/main" xmlns="" id="{00000000-0008-0000-2000-0000D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34" name="236 CuadroTexto">
          <a:extLst>
            <a:ext uri="{FF2B5EF4-FFF2-40B4-BE49-F238E27FC236}">
              <a16:creationId xmlns:a16="http://schemas.microsoft.com/office/drawing/2014/main" xmlns="" id="{00000000-0008-0000-2000-0000D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35" name="237 CuadroTexto">
          <a:extLst>
            <a:ext uri="{FF2B5EF4-FFF2-40B4-BE49-F238E27FC236}">
              <a16:creationId xmlns:a16="http://schemas.microsoft.com/office/drawing/2014/main" xmlns="" id="{00000000-0008-0000-2000-0000D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36" name="238 CuadroTexto">
          <a:extLst>
            <a:ext uri="{FF2B5EF4-FFF2-40B4-BE49-F238E27FC236}">
              <a16:creationId xmlns:a16="http://schemas.microsoft.com/office/drawing/2014/main" xmlns="" id="{00000000-0008-0000-2000-0000E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37" name="239 CuadroTexto">
          <a:extLst>
            <a:ext uri="{FF2B5EF4-FFF2-40B4-BE49-F238E27FC236}">
              <a16:creationId xmlns:a16="http://schemas.microsoft.com/office/drawing/2014/main" xmlns="" id="{00000000-0008-0000-2000-0000E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38" name="240 CuadroTexto">
          <a:extLst>
            <a:ext uri="{FF2B5EF4-FFF2-40B4-BE49-F238E27FC236}">
              <a16:creationId xmlns:a16="http://schemas.microsoft.com/office/drawing/2014/main" xmlns="" id="{00000000-0008-0000-2000-0000E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39" name="241 CuadroTexto">
          <a:extLst>
            <a:ext uri="{FF2B5EF4-FFF2-40B4-BE49-F238E27FC236}">
              <a16:creationId xmlns:a16="http://schemas.microsoft.com/office/drawing/2014/main" xmlns="" id="{00000000-0008-0000-2000-0000E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40" name="242 CuadroTexto">
          <a:extLst>
            <a:ext uri="{FF2B5EF4-FFF2-40B4-BE49-F238E27FC236}">
              <a16:creationId xmlns:a16="http://schemas.microsoft.com/office/drawing/2014/main" xmlns="" id="{00000000-0008-0000-2000-0000E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41" name="243 CuadroTexto">
          <a:extLst>
            <a:ext uri="{FF2B5EF4-FFF2-40B4-BE49-F238E27FC236}">
              <a16:creationId xmlns:a16="http://schemas.microsoft.com/office/drawing/2014/main" xmlns="" id="{00000000-0008-0000-2000-0000E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42" name="244 CuadroTexto">
          <a:extLst>
            <a:ext uri="{FF2B5EF4-FFF2-40B4-BE49-F238E27FC236}">
              <a16:creationId xmlns:a16="http://schemas.microsoft.com/office/drawing/2014/main" xmlns="" id="{00000000-0008-0000-2000-0000E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43" name="245 CuadroTexto">
          <a:extLst>
            <a:ext uri="{FF2B5EF4-FFF2-40B4-BE49-F238E27FC236}">
              <a16:creationId xmlns:a16="http://schemas.microsoft.com/office/drawing/2014/main" xmlns="" id="{00000000-0008-0000-2000-0000E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44" name="246 CuadroTexto">
          <a:extLst>
            <a:ext uri="{FF2B5EF4-FFF2-40B4-BE49-F238E27FC236}">
              <a16:creationId xmlns:a16="http://schemas.microsoft.com/office/drawing/2014/main" xmlns="" id="{00000000-0008-0000-2000-0000E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45" name="247 CuadroTexto">
          <a:extLst>
            <a:ext uri="{FF2B5EF4-FFF2-40B4-BE49-F238E27FC236}">
              <a16:creationId xmlns:a16="http://schemas.microsoft.com/office/drawing/2014/main" xmlns="" id="{00000000-0008-0000-2000-0000E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46" name="248 CuadroTexto">
          <a:extLst>
            <a:ext uri="{FF2B5EF4-FFF2-40B4-BE49-F238E27FC236}">
              <a16:creationId xmlns:a16="http://schemas.microsoft.com/office/drawing/2014/main" xmlns="" id="{00000000-0008-0000-2000-0000E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47" name="249 CuadroTexto">
          <a:extLst>
            <a:ext uri="{FF2B5EF4-FFF2-40B4-BE49-F238E27FC236}">
              <a16:creationId xmlns:a16="http://schemas.microsoft.com/office/drawing/2014/main" xmlns="" id="{00000000-0008-0000-2000-0000E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48" name="250 CuadroTexto">
          <a:extLst>
            <a:ext uri="{FF2B5EF4-FFF2-40B4-BE49-F238E27FC236}">
              <a16:creationId xmlns:a16="http://schemas.microsoft.com/office/drawing/2014/main" xmlns="" id="{00000000-0008-0000-2000-0000E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49" name="251 CuadroTexto">
          <a:extLst>
            <a:ext uri="{FF2B5EF4-FFF2-40B4-BE49-F238E27FC236}">
              <a16:creationId xmlns:a16="http://schemas.microsoft.com/office/drawing/2014/main" xmlns="" id="{00000000-0008-0000-2000-0000E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50" name="252 CuadroTexto">
          <a:extLst>
            <a:ext uri="{FF2B5EF4-FFF2-40B4-BE49-F238E27FC236}">
              <a16:creationId xmlns:a16="http://schemas.microsoft.com/office/drawing/2014/main" xmlns="" id="{00000000-0008-0000-2000-0000E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51" name="253 CuadroTexto">
          <a:extLst>
            <a:ext uri="{FF2B5EF4-FFF2-40B4-BE49-F238E27FC236}">
              <a16:creationId xmlns:a16="http://schemas.microsoft.com/office/drawing/2014/main" xmlns="" id="{00000000-0008-0000-2000-0000E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52" name="254 CuadroTexto">
          <a:extLst>
            <a:ext uri="{FF2B5EF4-FFF2-40B4-BE49-F238E27FC236}">
              <a16:creationId xmlns:a16="http://schemas.microsoft.com/office/drawing/2014/main" xmlns="" id="{00000000-0008-0000-2000-0000F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53" name="255 CuadroTexto">
          <a:extLst>
            <a:ext uri="{FF2B5EF4-FFF2-40B4-BE49-F238E27FC236}">
              <a16:creationId xmlns:a16="http://schemas.microsoft.com/office/drawing/2014/main" xmlns="" id="{00000000-0008-0000-2000-0000F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54" name="256 CuadroTexto">
          <a:extLst>
            <a:ext uri="{FF2B5EF4-FFF2-40B4-BE49-F238E27FC236}">
              <a16:creationId xmlns:a16="http://schemas.microsoft.com/office/drawing/2014/main" xmlns="" id="{00000000-0008-0000-2000-0000F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55" name="257 CuadroTexto">
          <a:extLst>
            <a:ext uri="{FF2B5EF4-FFF2-40B4-BE49-F238E27FC236}">
              <a16:creationId xmlns:a16="http://schemas.microsoft.com/office/drawing/2014/main" xmlns="" id="{00000000-0008-0000-2000-0000F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56" name="258 CuadroTexto">
          <a:extLst>
            <a:ext uri="{FF2B5EF4-FFF2-40B4-BE49-F238E27FC236}">
              <a16:creationId xmlns:a16="http://schemas.microsoft.com/office/drawing/2014/main" xmlns="" id="{00000000-0008-0000-2000-0000F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57" name="259 CuadroTexto">
          <a:extLst>
            <a:ext uri="{FF2B5EF4-FFF2-40B4-BE49-F238E27FC236}">
              <a16:creationId xmlns:a16="http://schemas.microsoft.com/office/drawing/2014/main" xmlns="" id="{00000000-0008-0000-2000-0000F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58" name="260 CuadroTexto">
          <a:extLst>
            <a:ext uri="{FF2B5EF4-FFF2-40B4-BE49-F238E27FC236}">
              <a16:creationId xmlns:a16="http://schemas.microsoft.com/office/drawing/2014/main" xmlns="" id="{00000000-0008-0000-2000-0000F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59" name="261 CuadroTexto">
          <a:extLst>
            <a:ext uri="{FF2B5EF4-FFF2-40B4-BE49-F238E27FC236}">
              <a16:creationId xmlns:a16="http://schemas.microsoft.com/office/drawing/2014/main" xmlns="" id="{00000000-0008-0000-2000-0000F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60" name="262 CuadroTexto">
          <a:extLst>
            <a:ext uri="{FF2B5EF4-FFF2-40B4-BE49-F238E27FC236}">
              <a16:creationId xmlns:a16="http://schemas.microsoft.com/office/drawing/2014/main" xmlns="" id="{00000000-0008-0000-2000-0000F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61" name="263 CuadroTexto">
          <a:extLst>
            <a:ext uri="{FF2B5EF4-FFF2-40B4-BE49-F238E27FC236}">
              <a16:creationId xmlns:a16="http://schemas.microsoft.com/office/drawing/2014/main" xmlns="" id="{00000000-0008-0000-2000-0000F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62" name="264 CuadroTexto">
          <a:extLst>
            <a:ext uri="{FF2B5EF4-FFF2-40B4-BE49-F238E27FC236}">
              <a16:creationId xmlns:a16="http://schemas.microsoft.com/office/drawing/2014/main" xmlns="" id="{00000000-0008-0000-2000-0000F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63" name="265 CuadroTexto">
          <a:extLst>
            <a:ext uri="{FF2B5EF4-FFF2-40B4-BE49-F238E27FC236}">
              <a16:creationId xmlns:a16="http://schemas.microsoft.com/office/drawing/2014/main" xmlns="" id="{00000000-0008-0000-2000-0000F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64" name="266 CuadroTexto">
          <a:extLst>
            <a:ext uri="{FF2B5EF4-FFF2-40B4-BE49-F238E27FC236}">
              <a16:creationId xmlns:a16="http://schemas.microsoft.com/office/drawing/2014/main" xmlns="" id="{00000000-0008-0000-2000-0000F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65" name="267 CuadroTexto">
          <a:extLst>
            <a:ext uri="{FF2B5EF4-FFF2-40B4-BE49-F238E27FC236}">
              <a16:creationId xmlns:a16="http://schemas.microsoft.com/office/drawing/2014/main" xmlns="" id="{00000000-0008-0000-2000-0000F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66" name="268 CuadroTexto">
          <a:extLst>
            <a:ext uri="{FF2B5EF4-FFF2-40B4-BE49-F238E27FC236}">
              <a16:creationId xmlns:a16="http://schemas.microsoft.com/office/drawing/2014/main" xmlns="" id="{00000000-0008-0000-2000-0000FE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67" name="269 CuadroTexto">
          <a:extLst>
            <a:ext uri="{FF2B5EF4-FFF2-40B4-BE49-F238E27FC236}">
              <a16:creationId xmlns:a16="http://schemas.microsoft.com/office/drawing/2014/main" xmlns="" id="{00000000-0008-0000-2000-0000FF0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68" name="270 CuadroTexto">
          <a:extLst>
            <a:ext uri="{FF2B5EF4-FFF2-40B4-BE49-F238E27FC236}">
              <a16:creationId xmlns:a16="http://schemas.microsoft.com/office/drawing/2014/main" xmlns="" id="{00000000-0008-0000-2000-000000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69" name="271 CuadroTexto">
          <a:extLst>
            <a:ext uri="{FF2B5EF4-FFF2-40B4-BE49-F238E27FC236}">
              <a16:creationId xmlns:a16="http://schemas.microsoft.com/office/drawing/2014/main" xmlns="" id="{00000000-0008-0000-2000-000001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70" name="272 CuadroTexto">
          <a:extLst>
            <a:ext uri="{FF2B5EF4-FFF2-40B4-BE49-F238E27FC236}">
              <a16:creationId xmlns:a16="http://schemas.microsoft.com/office/drawing/2014/main" xmlns="" id="{00000000-0008-0000-2000-000002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71" name="273 CuadroTexto">
          <a:extLst>
            <a:ext uri="{FF2B5EF4-FFF2-40B4-BE49-F238E27FC236}">
              <a16:creationId xmlns:a16="http://schemas.microsoft.com/office/drawing/2014/main" xmlns="" id="{00000000-0008-0000-2000-000003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72" name="274 CuadroTexto">
          <a:extLst>
            <a:ext uri="{FF2B5EF4-FFF2-40B4-BE49-F238E27FC236}">
              <a16:creationId xmlns:a16="http://schemas.microsoft.com/office/drawing/2014/main" xmlns="" id="{00000000-0008-0000-2000-000004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73" name="275 CuadroTexto">
          <a:extLst>
            <a:ext uri="{FF2B5EF4-FFF2-40B4-BE49-F238E27FC236}">
              <a16:creationId xmlns:a16="http://schemas.microsoft.com/office/drawing/2014/main" xmlns="" id="{00000000-0008-0000-2000-000005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74" name="276 CuadroTexto">
          <a:extLst>
            <a:ext uri="{FF2B5EF4-FFF2-40B4-BE49-F238E27FC236}">
              <a16:creationId xmlns:a16="http://schemas.microsoft.com/office/drawing/2014/main" xmlns="" id="{00000000-0008-0000-2000-000006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75" name="277 CuadroTexto">
          <a:extLst>
            <a:ext uri="{FF2B5EF4-FFF2-40B4-BE49-F238E27FC236}">
              <a16:creationId xmlns:a16="http://schemas.microsoft.com/office/drawing/2014/main" xmlns="" id="{00000000-0008-0000-2000-000007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76" name="278 CuadroTexto">
          <a:extLst>
            <a:ext uri="{FF2B5EF4-FFF2-40B4-BE49-F238E27FC236}">
              <a16:creationId xmlns:a16="http://schemas.microsoft.com/office/drawing/2014/main" xmlns="" id="{00000000-0008-0000-2000-000008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77" name="279 CuadroTexto">
          <a:extLst>
            <a:ext uri="{FF2B5EF4-FFF2-40B4-BE49-F238E27FC236}">
              <a16:creationId xmlns:a16="http://schemas.microsoft.com/office/drawing/2014/main" xmlns="" id="{00000000-0008-0000-2000-000009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78" name="280 CuadroTexto">
          <a:extLst>
            <a:ext uri="{FF2B5EF4-FFF2-40B4-BE49-F238E27FC236}">
              <a16:creationId xmlns:a16="http://schemas.microsoft.com/office/drawing/2014/main" xmlns="" id="{00000000-0008-0000-2000-00000A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79" name="281 CuadroTexto">
          <a:extLst>
            <a:ext uri="{FF2B5EF4-FFF2-40B4-BE49-F238E27FC236}">
              <a16:creationId xmlns:a16="http://schemas.microsoft.com/office/drawing/2014/main" xmlns="" id="{00000000-0008-0000-2000-00000B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80" name="282 CuadroTexto">
          <a:extLst>
            <a:ext uri="{FF2B5EF4-FFF2-40B4-BE49-F238E27FC236}">
              <a16:creationId xmlns:a16="http://schemas.microsoft.com/office/drawing/2014/main" xmlns="" id="{00000000-0008-0000-2000-00000C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81" name="283 CuadroTexto">
          <a:extLst>
            <a:ext uri="{FF2B5EF4-FFF2-40B4-BE49-F238E27FC236}">
              <a16:creationId xmlns:a16="http://schemas.microsoft.com/office/drawing/2014/main" xmlns="" id="{00000000-0008-0000-2000-00000D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82" name="284 CuadroTexto">
          <a:extLst>
            <a:ext uri="{FF2B5EF4-FFF2-40B4-BE49-F238E27FC236}">
              <a16:creationId xmlns:a16="http://schemas.microsoft.com/office/drawing/2014/main" xmlns="" id="{00000000-0008-0000-2000-00000E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83" name="285 CuadroTexto">
          <a:extLst>
            <a:ext uri="{FF2B5EF4-FFF2-40B4-BE49-F238E27FC236}">
              <a16:creationId xmlns:a16="http://schemas.microsoft.com/office/drawing/2014/main" xmlns="" id="{00000000-0008-0000-2000-00000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84" name="286 CuadroTexto">
          <a:extLst>
            <a:ext uri="{FF2B5EF4-FFF2-40B4-BE49-F238E27FC236}">
              <a16:creationId xmlns:a16="http://schemas.microsoft.com/office/drawing/2014/main" xmlns="" id="{00000000-0008-0000-2000-00001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85" name="287 CuadroTexto">
          <a:extLst>
            <a:ext uri="{FF2B5EF4-FFF2-40B4-BE49-F238E27FC236}">
              <a16:creationId xmlns:a16="http://schemas.microsoft.com/office/drawing/2014/main" xmlns="" id="{00000000-0008-0000-2000-00001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86" name="288 CuadroTexto">
          <a:extLst>
            <a:ext uri="{FF2B5EF4-FFF2-40B4-BE49-F238E27FC236}">
              <a16:creationId xmlns:a16="http://schemas.microsoft.com/office/drawing/2014/main" xmlns="" id="{00000000-0008-0000-2000-00001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87" name="289 CuadroTexto">
          <a:extLst>
            <a:ext uri="{FF2B5EF4-FFF2-40B4-BE49-F238E27FC236}">
              <a16:creationId xmlns:a16="http://schemas.microsoft.com/office/drawing/2014/main" xmlns="" id="{00000000-0008-0000-2000-00001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88" name="290 CuadroTexto">
          <a:extLst>
            <a:ext uri="{FF2B5EF4-FFF2-40B4-BE49-F238E27FC236}">
              <a16:creationId xmlns:a16="http://schemas.microsoft.com/office/drawing/2014/main" xmlns="" id="{00000000-0008-0000-2000-00001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89" name="291 CuadroTexto">
          <a:extLst>
            <a:ext uri="{FF2B5EF4-FFF2-40B4-BE49-F238E27FC236}">
              <a16:creationId xmlns:a16="http://schemas.microsoft.com/office/drawing/2014/main" xmlns="" id="{00000000-0008-0000-2000-00001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90" name="292 CuadroTexto">
          <a:extLst>
            <a:ext uri="{FF2B5EF4-FFF2-40B4-BE49-F238E27FC236}">
              <a16:creationId xmlns:a16="http://schemas.microsoft.com/office/drawing/2014/main" xmlns="" id="{00000000-0008-0000-2000-00001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91" name="293 CuadroTexto">
          <a:extLst>
            <a:ext uri="{FF2B5EF4-FFF2-40B4-BE49-F238E27FC236}">
              <a16:creationId xmlns:a16="http://schemas.microsoft.com/office/drawing/2014/main" xmlns="" id="{00000000-0008-0000-2000-00001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92" name="294 CuadroTexto">
          <a:extLst>
            <a:ext uri="{FF2B5EF4-FFF2-40B4-BE49-F238E27FC236}">
              <a16:creationId xmlns:a16="http://schemas.microsoft.com/office/drawing/2014/main" xmlns="" id="{00000000-0008-0000-2000-00001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93" name="295 CuadroTexto">
          <a:extLst>
            <a:ext uri="{FF2B5EF4-FFF2-40B4-BE49-F238E27FC236}">
              <a16:creationId xmlns:a16="http://schemas.microsoft.com/office/drawing/2014/main" xmlns="" id="{00000000-0008-0000-2000-00001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94" name="296 CuadroTexto">
          <a:extLst>
            <a:ext uri="{FF2B5EF4-FFF2-40B4-BE49-F238E27FC236}">
              <a16:creationId xmlns:a16="http://schemas.microsoft.com/office/drawing/2014/main" xmlns="" id="{00000000-0008-0000-2000-00001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95" name="17 CuadroTexto">
          <a:extLst>
            <a:ext uri="{FF2B5EF4-FFF2-40B4-BE49-F238E27FC236}">
              <a16:creationId xmlns:a16="http://schemas.microsoft.com/office/drawing/2014/main" xmlns="" id="{00000000-0008-0000-2000-00001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96" name="90 CuadroTexto">
          <a:extLst>
            <a:ext uri="{FF2B5EF4-FFF2-40B4-BE49-F238E27FC236}">
              <a16:creationId xmlns:a16="http://schemas.microsoft.com/office/drawing/2014/main" xmlns="" id="{00000000-0008-0000-2000-00001C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97" name="91 CuadroTexto">
          <a:extLst>
            <a:ext uri="{FF2B5EF4-FFF2-40B4-BE49-F238E27FC236}">
              <a16:creationId xmlns:a16="http://schemas.microsoft.com/office/drawing/2014/main" xmlns="" id="{00000000-0008-0000-2000-00001D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98" name="92 CuadroTexto">
          <a:extLst>
            <a:ext uri="{FF2B5EF4-FFF2-40B4-BE49-F238E27FC236}">
              <a16:creationId xmlns:a16="http://schemas.microsoft.com/office/drawing/2014/main" xmlns="" id="{00000000-0008-0000-2000-00001E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99" name="93 CuadroTexto">
          <a:extLst>
            <a:ext uri="{FF2B5EF4-FFF2-40B4-BE49-F238E27FC236}">
              <a16:creationId xmlns:a16="http://schemas.microsoft.com/office/drawing/2014/main" xmlns="" id="{00000000-0008-0000-2000-00001F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00" name="94 CuadroTexto">
          <a:extLst>
            <a:ext uri="{FF2B5EF4-FFF2-40B4-BE49-F238E27FC236}">
              <a16:creationId xmlns:a16="http://schemas.microsoft.com/office/drawing/2014/main" xmlns="" id="{00000000-0008-0000-2000-000020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01" name="95 CuadroTexto">
          <a:extLst>
            <a:ext uri="{FF2B5EF4-FFF2-40B4-BE49-F238E27FC236}">
              <a16:creationId xmlns:a16="http://schemas.microsoft.com/office/drawing/2014/main" xmlns="" id="{00000000-0008-0000-2000-000021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02" name="96 CuadroTexto">
          <a:extLst>
            <a:ext uri="{FF2B5EF4-FFF2-40B4-BE49-F238E27FC236}">
              <a16:creationId xmlns:a16="http://schemas.microsoft.com/office/drawing/2014/main" xmlns="" id="{00000000-0008-0000-2000-000022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03" name="97 CuadroTexto">
          <a:extLst>
            <a:ext uri="{FF2B5EF4-FFF2-40B4-BE49-F238E27FC236}">
              <a16:creationId xmlns:a16="http://schemas.microsoft.com/office/drawing/2014/main" xmlns="" id="{00000000-0008-0000-2000-000023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04" name="98 CuadroTexto">
          <a:extLst>
            <a:ext uri="{FF2B5EF4-FFF2-40B4-BE49-F238E27FC236}">
              <a16:creationId xmlns:a16="http://schemas.microsoft.com/office/drawing/2014/main" xmlns="" id="{00000000-0008-0000-2000-000024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05" name="99 CuadroTexto">
          <a:extLst>
            <a:ext uri="{FF2B5EF4-FFF2-40B4-BE49-F238E27FC236}">
              <a16:creationId xmlns:a16="http://schemas.microsoft.com/office/drawing/2014/main" xmlns="" id="{00000000-0008-0000-2000-000025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06" name="100 CuadroTexto">
          <a:extLst>
            <a:ext uri="{FF2B5EF4-FFF2-40B4-BE49-F238E27FC236}">
              <a16:creationId xmlns:a16="http://schemas.microsoft.com/office/drawing/2014/main" xmlns="" id="{00000000-0008-0000-2000-000026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07" name="101 CuadroTexto">
          <a:extLst>
            <a:ext uri="{FF2B5EF4-FFF2-40B4-BE49-F238E27FC236}">
              <a16:creationId xmlns:a16="http://schemas.microsoft.com/office/drawing/2014/main" xmlns="" id="{00000000-0008-0000-2000-000027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08" name="118 CuadroTexto">
          <a:extLst>
            <a:ext uri="{FF2B5EF4-FFF2-40B4-BE49-F238E27FC236}">
              <a16:creationId xmlns:a16="http://schemas.microsoft.com/office/drawing/2014/main" xmlns="" id="{00000000-0008-0000-2000-00002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09" name="119 CuadroTexto">
          <a:extLst>
            <a:ext uri="{FF2B5EF4-FFF2-40B4-BE49-F238E27FC236}">
              <a16:creationId xmlns:a16="http://schemas.microsoft.com/office/drawing/2014/main" xmlns="" id="{00000000-0008-0000-2000-00002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10" name="120 CuadroTexto">
          <a:extLst>
            <a:ext uri="{FF2B5EF4-FFF2-40B4-BE49-F238E27FC236}">
              <a16:creationId xmlns:a16="http://schemas.microsoft.com/office/drawing/2014/main" xmlns="" id="{00000000-0008-0000-2000-00002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11" name="121 CuadroTexto">
          <a:extLst>
            <a:ext uri="{FF2B5EF4-FFF2-40B4-BE49-F238E27FC236}">
              <a16:creationId xmlns:a16="http://schemas.microsoft.com/office/drawing/2014/main" xmlns="" id="{00000000-0008-0000-2000-00002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12" name="122 CuadroTexto">
          <a:extLst>
            <a:ext uri="{FF2B5EF4-FFF2-40B4-BE49-F238E27FC236}">
              <a16:creationId xmlns:a16="http://schemas.microsoft.com/office/drawing/2014/main" xmlns="" id="{00000000-0008-0000-2000-00002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13" name="123 CuadroTexto">
          <a:extLst>
            <a:ext uri="{FF2B5EF4-FFF2-40B4-BE49-F238E27FC236}">
              <a16:creationId xmlns:a16="http://schemas.microsoft.com/office/drawing/2014/main" xmlns="" id="{00000000-0008-0000-2000-00002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14" name="124 CuadroTexto">
          <a:extLst>
            <a:ext uri="{FF2B5EF4-FFF2-40B4-BE49-F238E27FC236}">
              <a16:creationId xmlns:a16="http://schemas.microsoft.com/office/drawing/2014/main" xmlns="" id="{00000000-0008-0000-2000-00002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15" name="125 CuadroTexto">
          <a:extLst>
            <a:ext uri="{FF2B5EF4-FFF2-40B4-BE49-F238E27FC236}">
              <a16:creationId xmlns:a16="http://schemas.microsoft.com/office/drawing/2014/main" xmlns="" id="{00000000-0008-0000-2000-00002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16" name="143 CuadroTexto">
          <a:extLst>
            <a:ext uri="{FF2B5EF4-FFF2-40B4-BE49-F238E27FC236}">
              <a16:creationId xmlns:a16="http://schemas.microsoft.com/office/drawing/2014/main" xmlns="" id="{00000000-0008-0000-2000-00003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17" name="144 CuadroTexto">
          <a:extLst>
            <a:ext uri="{FF2B5EF4-FFF2-40B4-BE49-F238E27FC236}">
              <a16:creationId xmlns:a16="http://schemas.microsoft.com/office/drawing/2014/main" xmlns="" id="{00000000-0008-0000-2000-00003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18" name="145 CuadroTexto">
          <a:extLst>
            <a:ext uri="{FF2B5EF4-FFF2-40B4-BE49-F238E27FC236}">
              <a16:creationId xmlns:a16="http://schemas.microsoft.com/office/drawing/2014/main" xmlns="" id="{00000000-0008-0000-2000-00003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19" name="146 CuadroTexto">
          <a:extLst>
            <a:ext uri="{FF2B5EF4-FFF2-40B4-BE49-F238E27FC236}">
              <a16:creationId xmlns:a16="http://schemas.microsoft.com/office/drawing/2014/main" xmlns="" id="{00000000-0008-0000-2000-00003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20" name="147 CuadroTexto">
          <a:extLst>
            <a:ext uri="{FF2B5EF4-FFF2-40B4-BE49-F238E27FC236}">
              <a16:creationId xmlns:a16="http://schemas.microsoft.com/office/drawing/2014/main" xmlns="" id="{00000000-0008-0000-2000-00003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21" name="148 CuadroTexto">
          <a:extLst>
            <a:ext uri="{FF2B5EF4-FFF2-40B4-BE49-F238E27FC236}">
              <a16:creationId xmlns:a16="http://schemas.microsoft.com/office/drawing/2014/main" xmlns="" id="{00000000-0008-0000-2000-00003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22" name="149 CuadroTexto">
          <a:extLst>
            <a:ext uri="{FF2B5EF4-FFF2-40B4-BE49-F238E27FC236}">
              <a16:creationId xmlns:a16="http://schemas.microsoft.com/office/drawing/2014/main" xmlns="" id="{00000000-0008-0000-2000-00003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23" name="150 CuadroTexto">
          <a:extLst>
            <a:ext uri="{FF2B5EF4-FFF2-40B4-BE49-F238E27FC236}">
              <a16:creationId xmlns:a16="http://schemas.microsoft.com/office/drawing/2014/main" xmlns="" id="{00000000-0008-0000-2000-00003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24" name="151 CuadroTexto">
          <a:extLst>
            <a:ext uri="{FF2B5EF4-FFF2-40B4-BE49-F238E27FC236}">
              <a16:creationId xmlns:a16="http://schemas.microsoft.com/office/drawing/2014/main" xmlns="" id="{00000000-0008-0000-2000-00003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25" name="152 CuadroTexto">
          <a:extLst>
            <a:ext uri="{FF2B5EF4-FFF2-40B4-BE49-F238E27FC236}">
              <a16:creationId xmlns:a16="http://schemas.microsoft.com/office/drawing/2014/main" xmlns="" id="{00000000-0008-0000-2000-00003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26" name="153 CuadroTexto">
          <a:extLst>
            <a:ext uri="{FF2B5EF4-FFF2-40B4-BE49-F238E27FC236}">
              <a16:creationId xmlns:a16="http://schemas.microsoft.com/office/drawing/2014/main" xmlns="" id="{00000000-0008-0000-2000-00003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27" name="154 CuadroTexto">
          <a:extLst>
            <a:ext uri="{FF2B5EF4-FFF2-40B4-BE49-F238E27FC236}">
              <a16:creationId xmlns:a16="http://schemas.microsoft.com/office/drawing/2014/main" xmlns="" id="{00000000-0008-0000-2000-00003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28" name="155 CuadroTexto">
          <a:extLst>
            <a:ext uri="{FF2B5EF4-FFF2-40B4-BE49-F238E27FC236}">
              <a16:creationId xmlns:a16="http://schemas.microsoft.com/office/drawing/2014/main" xmlns="" id="{00000000-0008-0000-2000-00003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29" name="156 CuadroTexto">
          <a:extLst>
            <a:ext uri="{FF2B5EF4-FFF2-40B4-BE49-F238E27FC236}">
              <a16:creationId xmlns:a16="http://schemas.microsoft.com/office/drawing/2014/main" xmlns="" id="{00000000-0008-0000-2000-00003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30" name="157 CuadroTexto">
          <a:extLst>
            <a:ext uri="{FF2B5EF4-FFF2-40B4-BE49-F238E27FC236}">
              <a16:creationId xmlns:a16="http://schemas.microsoft.com/office/drawing/2014/main" xmlns="" id="{00000000-0008-0000-2000-00003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31" name="158 CuadroTexto">
          <a:extLst>
            <a:ext uri="{FF2B5EF4-FFF2-40B4-BE49-F238E27FC236}">
              <a16:creationId xmlns:a16="http://schemas.microsoft.com/office/drawing/2014/main" xmlns="" id="{00000000-0008-0000-2000-00003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32" name="159 CuadroTexto">
          <a:extLst>
            <a:ext uri="{FF2B5EF4-FFF2-40B4-BE49-F238E27FC236}">
              <a16:creationId xmlns:a16="http://schemas.microsoft.com/office/drawing/2014/main" xmlns="" id="{00000000-0008-0000-2000-00004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33" name="160 CuadroTexto">
          <a:extLst>
            <a:ext uri="{FF2B5EF4-FFF2-40B4-BE49-F238E27FC236}">
              <a16:creationId xmlns:a16="http://schemas.microsoft.com/office/drawing/2014/main" xmlns="" id="{00000000-0008-0000-2000-00004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34" name="161 CuadroTexto">
          <a:extLst>
            <a:ext uri="{FF2B5EF4-FFF2-40B4-BE49-F238E27FC236}">
              <a16:creationId xmlns:a16="http://schemas.microsoft.com/office/drawing/2014/main" xmlns="" id="{00000000-0008-0000-2000-00004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35" name="162 CuadroTexto">
          <a:extLst>
            <a:ext uri="{FF2B5EF4-FFF2-40B4-BE49-F238E27FC236}">
              <a16:creationId xmlns:a16="http://schemas.microsoft.com/office/drawing/2014/main" xmlns="" id="{00000000-0008-0000-2000-00004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36" name="163 CuadroTexto">
          <a:extLst>
            <a:ext uri="{FF2B5EF4-FFF2-40B4-BE49-F238E27FC236}">
              <a16:creationId xmlns:a16="http://schemas.microsoft.com/office/drawing/2014/main" xmlns="" id="{00000000-0008-0000-2000-00004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37" name="164 CuadroTexto">
          <a:extLst>
            <a:ext uri="{FF2B5EF4-FFF2-40B4-BE49-F238E27FC236}">
              <a16:creationId xmlns:a16="http://schemas.microsoft.com/office/drawing/2014/main" xmlns="" id="{00000000-0008-0000-2000-00004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38" name="165 CuadroTexto">
          <a:extLst>
            <a:ext uri="{FF2B5EF4-FFF2-40B4-BE49-F238E27FC236}">
              <a16:creationId xmlns:a16="http://schemas.microsoft.com/office/drawing/2014/main" xmlns="" id="{00000000-0008-0000-2000-00004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39" name="166 CuadroTexto">
          <a:extLst>
            <a:ext uri="{FF2B5EF4-FFF2-40B4-BE49-F238E27FC236}">
              <a16:creationId xmlns:a16="http://schemas.microsoft.com/office/drawing/2014/main" xmlns="" id="{00000000-0008-0000-2000-00004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40" name="167 CuadroTexto">
          <a:extLst>
            <a:ext uri="{FF2B5EF4-FFF2-40B4-BE49-F238E27FC236}">
              <a16:creationId xmlns:a16="http://schemas.microsoft.com/office/drawing/2014/main" xmlns="" id="{00000000-0008-0000-2000-00004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41" name="168 CuadroTexto">
          <a:extLst>
            <a:ext uri="{FF2B5EF4-FFF2-40B4-BE49-F238E27FC236}">
              <a16:creationId xmlns:a16="http://schemas.microsoft.com/office/drawing/2014/main" xmlns="" id="{00000000-0008-0000-2000-00004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42" name="169 CuadroTexto">
          <a:extLst>
            <a:ext uri="{FF2B5EF4-FFF2-40B4-BE49-F238E27FC236}">
              <a16:creationId xmlns:a16="http://schemas.microsoft.com/office/drawing/2014/main" xmlns="" id="{00000000-0008-0000-2000-00004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43" name="170 CuadroTexto">
          <a:extLst>
            <a:ext uri="{FF2B5EF4-FFF2-40B4-BE49-F238E27FC236}">
              <a16:creationId xmlns:a16="http://schemas.microsoft.com/office/drawing/2014/main" xmlns="" id="{00000000-0008-0000-2000-00004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44" name="171 CuadroTexto">
          <a:extLst>
            <a:ext uri="{FF2B5EF4-FFF2-40B4-BE49-F238E27FC236}">
              <a16:creationId xmlns:a16="http://schemas.microsoft.com/office/drawing/2014/main" xmlns="" id="{00000000-0008-0000-2000-00004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45" name="172 CuadroTexto">
          <a:extLst>
            <a:ext uri="{FF2B5EF4-FFF2-40B4-BE49-F238E27FC236}">
              <a16:creationId xmlns:a16="http://schemas.microsoft.com/office/drawing/2014/main" xmlns="" id="{00000000-0008-0000-2000-00004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46" name="173 CuadroTexto">
          <a:extLst>
            <a:ext uri="{FF2B5EF4-FFF2-40B4-BE49-F238E27FC236}">
              <a16:creationId xmlns:a16="http://schemas.microsoft.com/office/drawing/2014/main" xmlns="" id="{00000000-0008-0000-2000-00004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47" name="174 CuadroTexto">
          <a:extLst>
            <a:ext uri="{FF2B5EF4-FFF2-40B4-BE49-F238E27FC236}">
              <a16:creationId xmlns:a16="http://schemas.microsoft.com/office/drawing/2014/main" xmlns="" id="{00000000-0008-0000-2000-00004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48" name="175 CuadroTexto">
          <a:extLst>
            <a:ext uri="{FF2B5EF4-FFF2-40B4-BE49-F238E27FC236}">
              <a16:creationId xmlns:a16="http://schemas.microsoft.com/office/drawing/2014/main" xmlns="" id="{00000000-0008-0000-2000-00005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49" name="176 CuadroTexto">
          <a:extLst>
            <a:ext uri="{FF2B5EF4-FFF2-40B4-BE49-F238E27FC236}">
              <a16:creationId xmlns:a16="http://schemas.microsoft.com/office/drawing/2014/main" xmlns="" id="{00000000-0008-0000-2000-00005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50" name="177 CuadroTexto">
          <a:extLst>
            <a:ext uri="{FF2B5EF4-FFF2-40B4-BE49-F238E27FC236}">
              <a16:creationId xmlns:a16="http://schemas.microsoft.com/office/drawing/2014/main" xmlns="" id="{00000000-0008-0000-2000-00005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51" name="178 CuadroTexto">
          <a:extLst>
            <a:ext uri="{FF2B5EF4-FFF2-40B4-BE49-F238E27FC236}">
              <a16:creationId xmlns:a16="http://schemas.microsoft.com/office/drawing/2014/main" xmlns="" id="{00000000-0008-0000-2000-00005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52" name="179 CuadroTexto">
          <a:extLst>
            <a:ext uri="{FF2B5EF4-FFF2-40B4-BE49-F238E27FC236}">
              <a16:creationId xmlns:a16="http://schemas.microsoft.com/office/drawing/2014/main" xmlns="" id="{00000000-0008-0000-2000-00005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53" name="180 CuadroTexto">
          <a:extLst>
            <a:ext uri="{FF2B5EF4-FFF2-40B4-BE49-F238E27FC236}">
              <a16:creationId xmlns:a16="http://schemas.microsoft.com/office/drawing/2014/main" xmlns="" id="{00000000-0008-0000-2000-00005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54" name="181 CuadroTexto">
          <a:extLst>
            <a:ext uri="{FF2B5EF4-FFF2-40B4-BE49-F238E27FC236}">
              <a16:creationId xmlns:a16="http://schemas.microsoft.com/office/drawing/2014/main" xmlns="" id="{00000000-0008-0000-2000-00005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55" name="182 CuadroTexto">
          <a:extLst>
            <a:ext uri="{FF2B5EF4-FFF2-40B4-BE49-F238E27FC236}">
              <a16:creationId xmlns:a16="http://schemas.microsoft.com/office/drawing/2014/main" xmlns="" id="{00000000-0008-0000-2000-00005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56" name="183 CuadroTexto">
          <a:extLst>
            <a:ext uri="{FF2B5EF4-FFF2-40B4-BE49-F238E27FC236}">
              <a16:creationId xmlns:a16="http://schemas.microsoft.com/office/drawing/2014/main" xmlns="" id="{00000000-0008-0000-2000-00005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57" name="184 CuadroTexto">
          <a:extLst>
            <a:ext uri="{FF2B5EF4-FFF2-40B4-BE49-F238E27FC236}">
              <a16:creationId xmlns:a16="http://schemas.microsoft.com/office/drawing/2014/main" xmlns="" id="{00000000-0008-0000-2000-00005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58" name="185 CuadroTexto">
          <a:extLst>
            <a:ext uri="{FF2B5EF4-FFF2-40B4-BE49-F238E27FC236}">
              <a16:creationId xmlns:a16="http://schemas.microsoft.com/office/drawing/2014/main" xmlns="" id="{00000000-0008-0000-2000-00005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59" name="186 CuadroTexto">
          <a:extLst>
            <a:ext uri="{FF2B5EF4-FFF2-40B4-BE49-F238E27FC236}">
              <a16:creationId xmlns:a16="http://schemas.microsoft.com/office/drawing/2014/main" xmlns="" id="{00000000-0008-0000-2000-00005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60" name="187 CuadroTexto">
          <a:extLst>
            <a:ext uri="{FF2B5EF4-FFF2-40B4-BE49-F238E27FC236}">
              <a16:creationId xmlns:a16="http://schemas.microsoft.com/office/drawing/2014/main" xmlns="" id="{00000000-0008-0000-2000-00005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61" name="188 CuadroTexto">
          <a:extLst>
            <a:ext uri="{FF2B5EF4-FFF2-40B4-BE49-F238E27FC236}">
              <a16:creationId xmlns:a16="http://schemas.microsoft.com/office/drawing/2014/main" xmlns="" id="{00000000-0008-0000-2000-00005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62" name="189 CuadroTexto">
          <a:extLst>
            <a:ext uri="{FF2B5EF4-FFF2-40B4-BE49-F238E27FC236}">
              <a16:creationId xmlns:a16="http://schemas.microsoft.com/office/drawing/2014/main" xmlns="" id="{00000000-0008-0000-2000-00005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63" name="190 CuadroTexto">
          <a:extLst>
            <a:ext uri="{FF2B5EF4-FFF2-40B4-BE49-F238E27FC236}">
              <a16:creationId xmlns:a16="http://schemas.microsoft.com/office/drawing/2014/main" xmlns="" id="{00000000-0008-0000-2000-00005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64" name="191 CuadroTexto">
          <a:extLst>
            <a:ext uri="{FF2B5EF4-FFF2-40B4-BE49-F238E27FC236}">
              <a16:creationId xmlns:a16="http://schemas.microsoft.com/office/drawing/2014/main" xmlns="" id="{00000000-0008-0000-2000-00006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65" name="192 CuadroTexto">
          <a:extLst>
            <a:ext uri="{FF2B5EF4-FFF2-40B4-BE49-F238E27FC236}">
              <a16:creationId xmlns:a16="http://schemas.microsoft.com/office/drawing/2014/main" xmlns="" id="{00000000-0008-0000-2000-00006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66" name="193 CuadroTexto">
          <a:extLst>
            <a:ext uri="{FF2B5EF4-FFF2-40B4-BE49-F238E27FC236}">
              <a16:creationId xmlns:a16="http://schemas.microsoft.com/office/drawing/2014/main" xmlns="" id="{00000000-0008-0000-2000-00006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67" name="194 CuadroTexto">
          <a:extLst>
            <a:ext uri="{FF2B5EF4-FFF2-40B4-BE49-F238E27FC236}">
              <a16:creationId xmlns:a16="http://schemas.microsoft.com/office/drawing/2014/main" xmlns="" id="{00000000-0008-0000-2000-00006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68" name="195 CuadroTexto">
          <a:extLst>
            <a:ext uri="{FF2B5EF4-FFF2-40B4-BE49-F238E27FC236}">
              <a16:creationId xmlns:a16="http://schemas.microsoft.com/office/drawing/2014/main" xmlns="" id="{00000000-0008-0000-2000-00006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69" name="196 CuadroTexto">
          <a:extLst>
            <a:ext uri="{FF2B5EF4-FFF2-40B4-BE49-F238E27FC236}">
              <a16:creationId xmlns:a16="http://schemas.microsoft.com/office/drawing/2014/main" xmlns="" id="{00000000-0008-0000-2000-00006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70" name="197 CuadroTexto">
          <a:extLst>
            <a:ext uri="{FF2B5EF4-FFF2-40B4-BE49-F238E27FC236}">
              <a16:creationId xmlns:a16="http://schemas.microsoft.com/office/drawing/2014/main" xmlns="" id="{00000000-0008-0000-2000-00006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71" name="198 CuadroTexto">
          <a:extLst>
            <a:ext uri="{FF2B5EF4-FFF2-40B4-BE49-F238E27FC236}">
              <a16:creationId xmlns:a16="http://schemas.microsoft.com/office/drawing/2014/main" xmlns="" id="{00000000-0008-0000-2000-00006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72" name="199 CuadroTexto">
          <a:extLst>
            <a:ext uri="{FF2B5EF4-FFF2-40B4-BE49-F238E27FC236}">
              <a16:creationId xmlns:a16="http://schemas.microsoft.com/office/drawing/2014/main" xmlns="" id="{00000000-0008-0000-2000-00006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73" name="200 CuadroTexto">
          <a:extLst>
            <a:ext uri="{FF2B5EF4-FFF2-40B4-BE49-F238E27FC236}">
              <a16:creationId xmlns:a16="http://schemas.microsoft.com/office/drawing/2014/main" xmlns="" id="{00000000-0008-0000-2000-00006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74" name="201 CuadroTexto">
          <a:extLst>
            <a:ext uri="{FF2B5EF4-FFF2-40B4-BE49-F238E27FC236}">
              <a16:creationId xmlns:a16="http://schemas.microsoft.com/office/drawing/2014/main" xmlns="" id="{00000000-0008-0000-2000-00006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75" name="202 CuadroTexto">
          <a:extLst>
            <a:ext uri="{FF2B5EF4-FFF2-40B4-BE49-F238E27FC236}">
              <a16:creationId xmlns:a16="http://schemas.microsoft.com/office/drawing/2014/main" xmlns="" id="{00000000-0008-0000-2000-00006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76" name="203 CuadroTexto">
          <a:extLst>
            <a:ext uri="{FF2B5EF4-FFF2-40B4-BE49-F238E27FC236}">
              <a16:creationId xmlns:a16="http://schemas.microsoft.com/office/drawing/2014/main" xmlns="" id="{00000000-0008-0000-2000-00006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77" name="204 CuadroTexto">
          <a:extLst>
            <a:ext uri="{FF2B5EF4-FFF2-40B4-BE49-F238E27FC236}">
              <a16:creationId xmlns:a16="http://schemas.microsoft.com/office/drawing/2014/main" xmlns="" id="{00000000-0008-0000-2000-00006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78" name="205 CuadroTexto">
          <a:extLst>
            <a:ext uri="{FF2B5EF4-FFF2-40B4-BE49-F238E27FC236}">
              <a16:creationId xmlns:a16="http://schemas.microsoft.com/office/drawing/2014/main" xmlns="" id="{00000000-0008-0000-2000-00006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79" name="206 CuadroTexto">
          <a:extLst>
            <a:ext uri="{FF2B5EF4-FFF2-40B4-BE49-F238E27FC236}">
              <a16:creationId xmlns:a16="http://schemas.microsoft.com/office/drawing/2014/main" xmlns="" id="{00000000-0008-0000-2000-00006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80" name="207 CuadroTexto">
          <a:extLst>
            <a:ext uri="{FF2B5EF4-FFF2-40B4-BE49-F238E27FC236}">
              <a16:creationId xmlns:a16="http://schemas.microsoft.com/office/drawing/2014/main" xmlns="" id="{00000000-0008-0000-2000-00007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81" name="208 CuadroTexto">
          <a:extLst>
            <a:ext uri="{FF2B5EF4-FFF2-40B4-BE49-F238E27FC236}">
              <a16:creationId xmlns:a16="http://schemas.microsoft.com/office/drawing/2014/main" xmlns="" id="{00000000-0008-0000-2000-00007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82" name="209 CuadroTexto">
          <a:extLst>
            <a:ext uri="{FF2B5EF4-FFF2-40B4-BE49-F238E27FC236}">
              <a16:creationId xmlns:a16="http://schemas.microsoft.com/office/drawing/2014/main" xmlns="" id="{00000000-0008-0000-2000-00007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83" name="210 CuadroTexto">
          <a:extLst>
            <a:ext uri="{FF2B5EF4-FFF2-40B4-BE49-F238E27FC236}">
              <a16:creationId xmlns:a16="http://schemas.microsoft.com/office/drawing/2014/main" xmlns="" id="{00000000-0008-0000-2000-00007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84" name="211 CuadroTexto">
          <a:extLst>
            <a:ext uri="{FF2B5EF4-FFF2-40B4-BE49-F238E27FC236}">
              <a16:creationId xmlns:a16="http://schemas.microsoft.com/office/drawing/2014/main" xmlns="" id="{00000000-0008-0000-2000-00007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85" name="212 CuadroTexto">
          <a:extLst>
            <a:ext uri="{FF2B5EF4-FFF2-40B4-BE49-F238E27FC236}">
              <a16:creationId xmlns:a16="http://schemas.microsoft.com/office/drawing/2014/main" xmlns="" id="{00000000-0008-0000-2000-00007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86" name="213 CuadroTexto">
          <a:extLst>
            <a:ext uri="{FF2B5EF4-FFF2-40B4-BE49-F238E27FC236}">
              <a16:creationId xmlns:a16="http://schemas.microsoft.com/office/drawing/2014/main" xmlns="" id="{00000000-0008-0000-2000-00007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87" name="214 CuadroTexto">
          <a:extLst>
            <a:ext uri="{FF2B5EF4-FFF2-40B4-BE49-F238E27FC236}">
              <a16:creationId xmlns:a16="http://schemas.microsoft.com/office/drawing/2014/main" xmlns="" id="{00000000-0008-0000-2000-00007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88" name="215 CuadroTexto">
          <a:extLst>
            <a:ext uri="{FF2B5EF4-FFF2-40B4-BE49-F238E27FC236}">
              <a16:creationId xmlns:a16="http://schemas.microsoft.com/office/drawing/2014/main" xmlns="" id="{00000000-0008-0000-2000-00007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89" name="216 CuadroTexto">
          <a:extLst>
            <a:ext uri="{FF2B5EF4-FFF2-40B4-BE49-F238E27FC236}">
              <a16:creationId xmlns:a16="http://schemas.microsoft.com/office/drawing/2014/main" xmlns="" id="{00000000-0008-0000-2000-00007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90" name="217 CuadroTexto">
          <a:extLst>
            <a:ext uri="{FF2B5EF4-FFF2-40B4-BE49-F238E27FC236}">
              <a16:creationId xmlns:a16="http://schemas.microsoft.com/office/drawing/2014/main" xmlns="" id="{00000000-0008-0000-2000-00007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91" name="218 CuadroTexto">
          <a:extLst>
            <a:ext uri="{FF2B5EF4-FFF2-40B4-BE49-F238E27FC236}">
              <a16:creationId xmlns:a16="http://schemas.microsoft.com/office/drawing/2014/main" xmlns="" id="{00000000-0008-0000-2000-00007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92" name="219 CuadroTexto">
          <a:extLst>
            <a:ext uri="{FF2B5EF4-FFF2-40B4-BE49-F238E27FC236}">
              <a16:creationId xmlns:a16="http://schemas.microsoft.com/office/drawing/2014/main" xmlns="" id="{00000000-0008-0000-2000-00007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93" name="220 CuadroTexto">
          <a:extLst>
            <a:ext uri="{FF2B5EF4-FFF2-40B4-BE49-F238E27FC236}">
              <a16:creationId xmlns:a16="http://schemas.microsoft.com/office/drawing/2014/main" xmlns="" id="{00000000-0008-0000-2000-00007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94" name="221 CuadroTexto">
          <a:extLst>
            <a:ext uri="{FF2B5EF4-FFF2-40B4-BE49-F238E27FC236}">
              <a16:creationId xmlns:a16="http://schemas.microsoft.com/office/drawing/2014/main" xmlns="" id="{00000000-0008-0000-2000-00007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95" name="222 CuadroTexto">
          <a:extLst>
            <a:ext uri="{FF2B5EF4-FFF2-40B4-BE49-F238E27FC236}">
              <a16:creationId xmlns:a16="http://schemas.microsoft.com/office/drawing/2014/main" xmlns="" id="{00000000-0008-0000-2000-00007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96" name="223 CuadroTexto">
          <a:extLst>
            <a:ext uri="{FF2B5EF4-FFF2-40B4-BE49-F238E27FC236}">
              <a16:creationId xmlns:a16="http://schemas.microsoft.com/office/drawing/2014/main" xmlns="" id="{00000000-0008-0000-2000-00008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97" name="224 CuadroTexto">
          <a:extLst>
            <a:ext uri="{FF2B5EF4-FFF2-40B4-BE49-F238E27FC236}">
              <a16:creationId xmlns:a16="http://schemas.microsoft.com/office/drawing/2014/main" xmlns="" id="{00000000-0008-0000-2000-00008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98" name="225 CuadroTexto">
          <a:extLst>
            <a:ext uri="{FF2B5EF4-FFF2-40B4-BE49-F238E27FC236}">
              <a16:creationId xmlns:a16="http://schemas.microsoft.com/office/drawing/2014/main" xmlns="" id="{00000000-0008-0000-2000-00008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99" name="226 CuadroTexto">
          <a:extLst>
            <a:ext uri="{FF2B5EF4-FFF2-40B4-BE49-F238E27FC236}">
              <a16:creationId xmlns:a16="http://schemas.microsoft.com/office/drawing/2014/main" xmlns="" id="{00000000-0008-0000-2000-00008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00" name="227 CuadroTexto">
          <a:extLst>
            <a:ext uri="{FF2B5EF4-FFF2-40B4-BE49-F238E27FC236}">
              <a16:creationId xmlns:a16="http://schemas.microsoft.com/office/drawing/2014/main" xmlns="" id="{00000000-0008-0000-2000-00008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01" name="228 CuadroTexto">
          <a:extLst>
            <a:ext uri="{FF2B5EF4-FFF2-40B4-BE49-F238E27FC236}">
              <a16:creationId xmlns:a16="http://schemas.microsoft.com/office/drawing/2014/main" xmlns="" id="{00000000-0008-0000-2000-00008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02" name="229 CuadroTexto">
          <a:extLst>
            <a:ext uri="{FF2B5EF4-FFF2-40B4-BE49-F238E27FC236}">
              <a16:creationId xmlns:a16="http://schemas.microsoft.com/office/drawing/2014/main" xmlns="" id="{00000000-0008-0000-2000-00008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03" name="230 CuadroTexto">
          <a:extLst>
            <a:ext uri="{FF2B5EF4-FFF2-40B4-BE49-F238E27FC236}">
              <a16:creationId xmlns:a16="http://schemas.microsoft.com/office/drawing/2014/main" xmlns="" id="{00000000-0008-0000-2000-00008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04" name="231 CuadroTexto">
          <a:extLst>
            <a:ext uri="{FF2B5EF4-FFF2-40B4-BE49-F238E27FC236}">
              <a16:creationId xmlns:a16="http://schemas.microsoft.com/office/drawing/2014/main" xmlns="" id="{00000000-0008-0000-2000-00008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05" name="232 CuadroTexto">
          <a:extLst>
            <a:ext uri="{FF2B5EF4-FFF2-40B4-BE49-F238E27FC236}">
              <a16:creationId xmlns:a16="http://schemas.microsoft.com/office/drawing/2014/main" xmlns="" id="{00000000-0008-0000-2000-00008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06" name="233 CuadroTexto">
          <a:extLst>
            <a:ext uri="{FF2B5EF4-FFF2-40B4-BE49-F238E27FC236}">
              <a16:creationId xmlns:a16="http://schemas.microsoft.com/office/drawing/2014/main" xmlns="" id="{00000000-0008-0000-2000-00008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07" name="234 CuadroTexto">
          <a:extLst>
            <a:ext uri="{FF2B5EF4-FFF2-40B4-BE49-F238E27FC236}">
              <a16:creationId xmlns:a16="http://schemas.microsoft.com/office/drawing/2014/main" xmlns="" id="{00000000-0008-0000-2000-00008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08" name="235 CuadroTexto">
          <a:extLst>
            <a:ext uri="{FF2B5EF4-FFF2-40B4-BE49-F238E27FC236}">
              <a16:creationId xmlns:a16="http://schemas.microsoft.com/office/drawing/2014/main" xmlns="" id="{00000000-0008-0000-2000-00008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09" name="236 CuadroTexto">
          <a:extLst>
            <a:ext uri="{FF2B5EF4-FFF2-40B4-BE49-F238E27FC236}">
              <a16:creationId xmlns:a16="http://schemas.microsoft.com/office/drawing/2014/main" xmlns="" id="{00000000-0008-0000-2000-00008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10" name="237 CuadroTexto">
          <a:extLst>
            <a:ext uri="{FF2B5EF4-FFF2-40B4-BE49-F238E27FC236}">
              <a16:creationId xmlns:a16="http://schemas.microsoft.com/office/drawing/2014/main" xmlns="" id="{00000000-0008-0000-2000-00008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11" name="238 CuadroTexto">
          <a:extLst>
            <a:ext uri="{FF2B5EF4-FFF2-40B4-BE49-F238E27FC236}">
              <a16:creationId xmlns:a16="http://schemas.microsoft.com/office/drawing/2014/main" xmlns="" id="{00000000-0008-0000-2000-00008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12" name="239 CuadroTexto">
          <a:extLst>
            <a:ext uri="{FF2B5EF4-FFF2-40B4-BE49-F238E27FC236}">
              <a16:creationId xmlns:a16="http://schemas.microsoft.com/office/drawing/2014/main" xmlns="" id="{00000000-0008-0000-2000-00009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13" name="240 CuadroTexto">
          <a:extLst>
            <a:ext uri="{FF2B5EF4-FFF2-40B4-BE49-F238E27FC236}">
              <a16:creationId xmlns:a16="http://schemas.microsoft.com/office/drawing/2014/main" xmlns="" id="{00000000-0008-0000-2000-00009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14" name="241 CuadroTexto">
          <a:extLst>
            <a:ext uri="{FF2B5EF4-FFF2-40B4-BE49-F238E27FC236}">
              <a16:creationId xmlns:a16="http://schemas.microsoft.com/office/drawing/2014/main" xmlns="" id="{00000000-0008-0000-2000-00009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15" name="242 CuadroTexto">
          <a:extLst>
            <a:ext uri="{FF2B5EF4-FFF2-40B4-BE49-F238E27FC236}">
              <a16:creationId xmlns:a16="http://schemas.microsoft.com/office/drawing/2014/main" xmlns="" id="{00000000-0008-0000-2000-00009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16" name="243 CuadroTexto">
          <a:extLst>
            <a:ext uri="{FF2B5EF4-FFF2-40B4-BE49-F238E27FC236}">
              <a16:creationId xmlns:a16="http://schemas.microsoft.com/office/drawing/2014/main" xmlns="" id="{00000000-0008-0000-2000-00009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17" name="244 CuadroTexto">
          <a:extLst>
            <a:ext uri="{FF2B5EF4-FFF2-40B4-BE49-F238E27FC236}">
              <a16:creationId xmlns:a16="http://schemas.microsoft.com/office/drawing/2014/main" xmlns="" id="{00000000-0008-0000-2000-00009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18" name="245 CuadroTexto">
          <a:extLst>
            <a:ext uri="{FF2B5EF4-FFF2-40B4-BE49-F238E27FC236}">
              <a16:creationId xmlns:a16="http://schemas.microsoft.com/office/drawing/2014/main" xmlns="" id="{00000000-0008-0000-2000-00009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19" name="246 CuadroTexto">
          <a:extLst>
            <a:ext uri="{FF2B5EF4-FFF2-40B4-BE49-F238E27FC236}">
              <a16:creationId xmlns:a16="http://schemas.microsoft.com/office/drawing/2014/main" xmlns="" id="{00000000-0008-0000-2000-00009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20" name="247 CuadroTexto">
          <a:extLst>
            <a:ext uri="{FF2B5EF4-FFF2-40B4-BE49-F238E27FC236}">
              <a16:creationId xmlns:a16="http://schemas.microsoft.com/office/drawing/2014/main" xmlns="" id="{00000000-0008-0000-2000-00009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21" name="248 CuadroTexto">
          <a:extLst>
            <a:ext uri="{FF2B5EF4-FFF2-40B4-BE49-F238E27FC236}">
              <a16:creationId xmlns:a16="http://schemas.microsoft.com/office/drawing/2014/main" xmlns="" id="{00000000-0008-0000-2000-00009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22" name="249 CuadroTexto">
          <a:extLst>
            <a:ext uri="{FF2B5EF4-FFF2-40B4-BE49-F238E27FC236}">
              <a16:creationId xmlns:a16="http://schemas.microsoft.com/office/drawing/2014/main" xmlns="" id="{00000000-0008-0000-2000-00009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23" name="250 CuadroTexto">
          <a:extLst>
            <a:ext uri="{FF2B5EF4-FFF2-40B4-BE49-F238E27FC236}">
              <a16:creationId xmlns:a16="http://schemas.microsoft.com/office/drawing/2014/main" xmlns="" id="{00000000-0008-0000-2000-00009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24" name="251 CuadroTexto">
          <a:extLst>
            <a:ext uri="{FF2B5EF4-FFF2-40B4-BE49-F238E27FC236}">
              <a16:creationId xmlns:a16="http://schemas.microsoft.com/office/drawing/2014/main" xmlns="" id="{00000000-0008-0000-2000-00009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25" name="252 CuadroTexto">
          <a:extLst>
            <a:ext uri="{FF2B5EF4-FFF2-40B4-BE49-F238E27FC236}">
              <a16:creationId xmlns:a16="http://schemas.microsoft.com/office/drawing/2014/main" xmlns="" id="{00000000-0008-0000-2000-00009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26" name="253 CuadroTexto">
          <a:extLst>
            <a:ext uri="{FF2B5EF4-FFF2-40B4-BE49-F238E27FC236}">
              <a16:creationId xmlns:a16="http://schemas.microsoft.com/office/drawing/2014/main" xmlns="" id="{00000000-0008-0000-2000-00009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27" name="254 CuadroTexto">
          <a:extLst>
            <a:ext uri="{FF2B5EF4-FFF2-40B4-BE49-F238E27FC236}">
              <a16:creationId xmlns:a16="http://schemas.microsoft.com/office/drawing/2014/main" xmlns="" id="{00000000-0008-0000-2000-00009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28" name="255 CuadroTexto">
          <a:extLst>
            <a:ext uri="{FF2B5EF4-FFF2-40B4-BE49-F238E27FC236}">
              <a16:creationId xmlns:a16="http://schemas.microsoft.com/office/drawing/2014/main" xmlns="" id="{00000000-0008-0000-2000-0000A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29" name="256 CuadroTexto">
          <a:extLst>
            <a:ext uri="{FF2B5EF4-FFF2-40B4-BE49-F238E27FC236}">
              <a16:creationId xmlns:a16="http://schemas.microsoft.com/office/drawing/2014/main" xmlns="" id="{00000000-0008-0000-2000-0000A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30" name="257 CuadroTexto">
          <a:extLst>
            <a:ext uri="{FF2B5EF4-FFF2-40B4-BE49-F238E27FC236}">
              <a16:creationId xmlns:a16="http://schemas.microsoft.com/office/drawing/2014/main" xmlns="" id="{00000000-0008-0000-2000-0000A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31" name="258 CuadroTexto">
          <a:extLst>
            <a:ext uri="{FF2B5EF4-FFF2-40B4-BE49-F238E27FC236}">
              <a16:creationId xmlns:a16="http://schemas.microsoft.com/office/drawing/2014/main" xmlns="" id="{00000000-0008-0000-2000-0000A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32" name="259 CuadroTexto">
          <a:extLst>
            <a:ext uri="{FF2B5EF4-FFF2-40B4-BE49-F238E27FC236}">
              <a16:creationId xmlns:a16="http://schemas.microsoft.com/office/drawing/2014/main" xmlns="" id="{00000000-0008-0000-2000-0000A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33" name="260 CuadroTexto">
          <a:extLst>
            <a:ext uri="{FF2B5EF4-FFF2-40B4-BE49-F238E27FC236}">
              <a16:creationId xmlns:a16="http://schemas.microsoft.com/office/drawing/2014/main" xmlns="" id="{00000000-0008-0000-2000-0000A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34" name="261 CuadroTexto">
          <a:extLst>
            <a:ext uri="{FF2B5EF4-FFF2-40B4-BE49-F238E27FC236}">
              <a16:creationId xmlns:a16="http://schemas.microsoft.com/office/drawing/2014/main" xmlns="" id="{00000000-0008-0000-2000-0000A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35" name="262 CuadroTexto">
          <a:extLst>
            <a:ext uri="{FF2B5EF4-FFF2-40B4-BE49-F238E27FC236}">
              <a16:creationId xmlns:a16="http://schemas.microsoft.com/office/drawing/2014/main" xmlns="" id="{00000000-0008-0000-2000-0000A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36" name="263 CuadroTexto">
          <a:extLst>
            <a:ext uri="{FF2B5EF4-FFF2-40B4-BE49-F238E27FC236}">
              <a16:creationId xmlns:a16="http://schemas.microsoft.com/office/drawing/2014/main" xmlns="" id="{00000000-0008-0000-2000-0000A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37" name="264 CuadroTexto">
          <a:extLst>
            <a:ext uri="{FF2B5EF4-FFF2-40B4-BE49-F238E27FC236}">
              <a16:creationId xmlns:a16="http://schemas.microsoft.com/office/drawing/2014/main" xmlns="" id="{00000000-0008-0000-2000-0000A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38" name="265 CuadroTexto">
          <a:extLst>
            <a:ext uri="{FF2B5EF4-FFF2-40B4-BE49-F238E27FC236}">
              <a16:creationId xmlns:a16="http://schemas.microsoft.com/office/drawing/2014/main" xmlns="" id="{00000000-0008-0000-2000-0000A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39" name="266 CuadroTexto">
          <a:extLst>
            <a:ext uri="{FF2B5EF4-FFF2-40B4-BE49-F238E27FC236}">
              <a16:creationId xmlns:a16="http://schemas.microsoft.com/office/drawing/2014/main" xmlns="" id="{00000000-0008-0000-2000-0000A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40" name="267 CuadroTexto">
          <a:extLst>
            <a:ext uri="{FF2B5EF4-FFF2-40B4-BE49-F238E27FC236}">
              <a16:creationId xmlns:a16="http://schemas.microsoft.com/office/drawing/2014/main" xmlns="" id="{00000000-0008-0000-2000-0000A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41" name="268 CuadroTexto">
          <a:extLst>
            <a:ext uri="{FF2B5EF4-FFF2-40B4-BE49-F238E27FC236}">
              <a16:creationId xmlns:a16="http://schemas.microsoft.com/office/drawing/2014/main" xmlns="" id="{00000000-0008-0000-2000-0000AD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42" name="269 CuadroTexto">
          <a:extLst>
            <a:ext uri="{FF2B5EF4-FFF2-40B4-BE49-F238E27FC236}">
              <a16:creationId xmlns:a16="http://schemas.microsoft.com/office/drawing/2014/main" xmlns="" id="{00000000-0008-0000-2000-0000AE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43" name="270 CuadroTexto">
          <a:extLst>
            <a:ext uri="{FF2B5EF4-FFF2-40B4-BE49-F238E27FC236}">
              <a16:creationId xmlns:a16="http://schemas.microsoft.com/office/drawing/2014/main" xmlns="" id="{00000000-0008-0000-2000-0000AF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44" name="271 CuadroTexto">
          <a:extLst>
            <a:ext uri="{FF2B5EF4-FFF2-40B4-BE49-F238E27FC236}">
              <a16:creationId xmlns:a16="http://schemas.microsoft.com/office/drawing/2014/main" xmlns="" id="{00000000-0008-0000-2000-0000B0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45" name="272 CuadroTexto">
          <a:extLst>
            <a:ext uri="{FF2B5EF4-FFF2-40B4-BE49-F238E27FC236}">
              <a16:creationId xmlns:a16="http://schemas.microsoft.com/office/drawing/2014/main" xmlns="" id="{00000000-0008-0000-2000-0000B1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46" name="273 CuadroTexto">
          <a:extLst>
            <a:ext uri="{FF2B5EF4-FFF2-40B4-BE49-F238E27FC236}">
              <a16:creationId xmlns:a16="http://schemas.microsoft.com/office/drawing/2014/main" xmlns="" id="{00000000-0008-0000-2000-0000B2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47" name="274 CuadroTexto">
          <a:extLst>
            <a:ext uri="{FF2B5EF4-FFF2-40B4-BE49-F238E27FC236}">
              <a16:creationId xmlns:a16="http://schemas.microsoft.com/office/drawing/2014/main" xmlns="" id="{00000000-0008-0000-2000-0000B3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48" name="275 CuadroTexto">
          <a:extLst>
            <a:ext uri="{FF2B5EF4-FFF2-40B4-BE49-F238E27FC236}">
              <a16:creationId xmlns:a16="http://schemas.microsoft.com/office/drawing/2014/main" xmlns="" id="{00000000-0008-0000-2000-0000B4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49" name="276 CuadroTexto">
          <a:extLst>
            <a:ext uri="{FF2B5EF4-FFF2-40B4-BE49-F238E27FC236}">
              <a16:creationId xmlns:a16="http://schemas.microsoft.com/office/drawing/2014/main" xmlns="" id="{00000000-0008-0000-2000-0000B5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50" name="277 CuadroTexto">
          <a:extLst>
            <a:ext uri="{FF2B5EF4-FFF2-40B4-BE49-F238E27FC236}">
              <a16:creationId xmlns:a16="http://schemas.microsoft.com/office/drawing/2014/main" xmlns="" id="{00000000-0008-0000-2000-0000B6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51" name="278 CuadroTexto">
          <a:extLst>
            <a:ext uri="{FF2B5EF4-FFF2-40B4-BE49-F238E27FC236}">
              <a16:creationId xmlns:a16="http://schemas.microsoft.com/office/drawing/2014/main" xmlns="" id="{00000000-0008-0000-2000-0000B7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52" name="279 CuadroTexto">
          <a:extLst>
            <a:ext uri="{FF2B5EF4-FFF2-40B4-BE49-F238E27FC236}">
              <a16:creationId xmlns:a16="http://schemas.microsoft.com/office/drawing/2014/main" xmlns="" id="{00000000-0008-0000-2000-0000B8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53" name="280 CuadroTexto">
          <a:extLst>
            <a:ext uri="{FF2B5EF4-FFF2-40B4-BE49-F238E27FC236}">
              <a16:creationId xmlns:a16="http://schemas.microsoft.com/office/drawing/2014/main" xmlns="" id="{00000000-0008-0000-2000-0000B9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54" name="281 CuadroTexto">
          <a:extLst>
            <a:ext uri="{FF2B5EF4-FFF2-40B4-BE49-F238E27FC236}">
              <a16:creationId xmlns:a16="http://schemas.microsoft.com/office/drawing/2014/main" xmlns="" id="{00000000-0008-0000-2000-0000BA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55" name="282 CuadroTexto">
          <a:extLst>
            <a:ext uri="{FF2B5EF4-FFF2-40B4-BE49-F238E27FC236}">
              <a16:creationId xmlns:a16="http://schemas.microsoft.com/office/drawing/2014/main" xmlns="" id="{00000000-0008-0000-2000-0000BB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56" name="283 CuadroTexto">
          <a:extLst>
            <a:ext uri="{FF2B5EF4-FFF2-40B4-BE49-F238E27FC236}">
              <a16:creationId xmlns:a16="http://schemas.microsoft.com/office/drawing/2014/main" xmlns="" id="{00000000-0008-0000-2000-0000BC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57" name="284 CuadroTexto">
          <a:extLst>
            <a:ext uri="{FF2B5EF4-FFF2-40B4-BE49-F238E27FC236}">
              <a16:creationId xmlns:a16="http://schemas.microsoft.com/office/drawing/2014/main" xmlns="" id="{00000000-0008-0000-2000-0000BD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58" name="285 CuadroTexto">
          <a:extLst>
            <a:ext uri="{FF2B5EF4-FFF2-40B4-BE49-F238E27FC236}">
              <a16:creationId xmlns:a16="http://schemas.microsoft.com/office/drawing/2014/main" xmlns="" id="{00000000-0008-0000-2000-0000B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59" name="286 CuadroTexto">
          <a:extLst>
            <a:ext uri="{FF2B5EF4-FFF2-40B4-BE49-F238E27FC236}">
              <a16:creationId xmlns:a16="http://schemas.microsoft.com/office/drawing/2014/main" xmlns="" id="{00000000-0008-0000-2000-0000B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60" name="287 CuadroTexto">
          <a:extLst>
            <a:ext uri="{FF2B5EF4-FFF2-40B4-BE49-F238E27FC236}">
              <a16:creationId xmlns:a16="http://schemas.microsoft.com/office/drawing/2014/main" xmlns="" id="{00000000-0008-0000-2000-0000C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61" name="288 CuadroTexto">
          <a:extLst>
            <a:ext uri="{FF2B5EF4-FFF2-40B4-BE49-F238E27FC236}">
              <a16:creationId xmlns:a16="http://schemas.microsoft.com/office/drawing/2014/main" xmlns="" id="{00000000-0008-0000-2000-0000C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62" name="289 CuadroTexto">
          <a:extLst>
            <a:ext uri="{FF2B5EF4-FFF2-40B4-BE49-F238E27FC236}">
              <a16:creationId xmlns:a16="http://schemas.microsoft.com/office/drawing/2014/main" xmlns="" id="{00000000-0008-0000-2000-0000C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63" name="290 CuadroTexto">
          <a:extLst>
            <a:ext uri="{FF2B5EF4-FFF2-40B4-BE49-F238E27FC236}">
              <a16:creationId xmlns:a16="http://schemas.microsoft.com/office/drawing/2014/main" xmlns="" id="{00000000-0008-0000-2000-0000C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64" name="291 CuadroTexto">
          <a:extLst>
            <a:ext uri="{FF2B5EF4-FFF2-40B4-BE49-F238E27FC236}">
              <a16:creationId xmlns:a16="http://schemas.microsoft.com/office/drawing/2014/main" xmlns="" id="{00000000-0008-0000-2000-0000C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65" name="292 CuadroTexto">
          <a:extLst>
            <a:ext uri="{FF2B5EF4-FFF2-40B4-BE49-F238E27FC236}">
              <a16:creationId xmlns:a16="http://schemas.microsoft.com/office/drawing/2014/main" xmlns="" id="{00000000-0008-0000-2000-0000C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66" name="293 CuadroTexto">
          <a:extLst>
            <a:ext uri="{FF2B5EF4-FFF2-40B4-BE49-F238E27FC236}">
              <a16:creationId xmlns:a16="http://schemas.microsoft.com/office/drawing/2014/main" xmlns="" id="{00000000-0008-0000-2000-0000C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67" name="294 CuadroTexto">
          <a:extLst>
            <a:ext uri="{FF2B5EF4-FFF2-40B4-BE49-F238E27FC236}">
              <a16:creationId xmlns:a16="http://schemas.microsoft.com/office/drawing/2014/main" xmlns="" id="{00000000-0008-0000-2000-0000C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68" name="295 CuadroTexto">
          <a:extLst>
            <a:ext uri="{FF2B5EF4-FFF2-40B4-BE49-F238E27FC236}">
              <a16:creationId xmlns:a16="http://schemas.microsoft.com/office/drawing/2014/main" xmlns="" id="{00000000-0008-0000-2000-0000C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69" name="296 CuadroTexto">
          <a:extLst>
            <a:ext uri="{FF2B5EF4-FFF2-40B4-BE49-F238E27FC236}">
              <a16:creationId xmlns:a16="http://schemas.microsoft.com/office/drawing/2014/main" xmlns="" id="{00000000-0008-0000-2000-0000C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70" name="298 CuadroTexto">
          <a:extLst>
            <a:ext uri="{FF2B5EF4-FFF2-40B4-BE49-F238E27FC236}">
              <a16:creationId xmlns:a16="http://schemas.microsoft.com/office/drawing/2014/main" xmlns="" id="{00000000-0008-0000-2000-0000CA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71" name="299 CuadroTexto">
          <a:extLst>
            <a:ext uri="{FF2B5EF4-FFF2-40B4-BE49-F238E27FC236}">
              <a16:creationId xmlns:a16="http://schemas.microsoft.com/office/drawing/2014/main" xmlns="" id="{00000000-0008-0000-2000-0000CB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72" name="300 CuadroTexto">
          <a:extLst>
            <a:ext uri="{FF2B5EF4-FFF2-40B4-BE49-F238E27FC236}">
              <a16:creationId xmlns:a16="http://schemas.microsoft.com/office/drawing/2014/main" xmlns="" id="{00000000-0008-0000-2000-0000CC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73" name="301 CuadroTexto">
          <a:extLst>
            <a:ext uri="{FF2B5EF4-FFF2-40B4-BE49-F238E27FC236}">
              <a16:creationId xmlns:a16="http://schemas.microsoft.com/office/drawing/2014/main" xmlns="" id="{00000000-0008-0000-2000-0000CD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74" name="302 CuadroTexto">
          <a:extLst>
            <a:ext uri="{FF2B5EF4-FFF2-40B4-BE49-F238E27FC236}">
              <a16:creationId xmlns:a16="http://schemas.microsoft.com/office/drawing/2014/main" xmlns="" id="{00000000-0008-0000-2000-0000CE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75" name="303 CuadroTexto">
          <a:extLst>
            <a:ext uri="{FF2B5EF4-FFF2-40B4-BE49-F238E27FC236}">
              <a16:creationId xmlns:a16="http://schemas.microsoft.com/office/drawing/2014/main" xmlns="" id="{00000000-0008-0000-2000-0000CF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76" name="304 CuadroTexto">
          <a:extLst>
            <a:ext uri="{FF2B5EF4-FFF2-40B4-BE49-F238E27FC236}">
              <a16:creationId xmlns:a16="http://schemas.microsoft.com/office/drawing/2014/main" xmlns="" id="{00000000-0008-0000-2000-0000D0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77" name="305 CuadroTexto">
          <a:extLst>
            <a:ext uri="{FF2B5EF4-FFF2-40B4-BE49-F238E27FC236}">
              <a16:creationId xmlns:a16="http://schemas.microsoft.com/office/drawing/2014/main" xmlns="" id="{00000000-0008-0000-2000-0000D1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78" name="452 CuadroTexto">
          <a:extLst>
            <a:ext uri="{FF2B5EF4-FFF2-40B4-BE49-F238E27FC236}">
              <a16:creationId xmlns:a16="http://schemas.microsoft.com/office/drawing/2014/main" xmlns="" id="{00000000-0008-0000-2000-0000D2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79" name="17 CuadroTexto">
          <a:extLst>
            <a:ext uri="{FF2B5EF4-FFF2-40B4-BE49-F238E27FC236}">
              <a16:creationId xmlns:a16="http://schemas.microsoft.com/office/drawing/2014/main" xmlns="" id="{00000000-0008-0000-2000-0000D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80" name="90 CuadroTexto">
          <a:extLst>
            <a:ext uri="{FF2B5EF4-FFF2-40B4-BE49-F238E27FC236}">
              <a16:creationId xmlns:a16="http://schemas.microsoft.com/office/drawing/2014/main" xmlns="" id="{00000000-0008-0000-2000-0000D4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81" name="91 CuadroTexto">
          <a:extLst>
            <a:ext uri="{FF2B5EF4-FFF2-40B4-BE49-F238E27FC236}">
              <a16:creationId xmlns:a16="http://schemas.microsoft.com/office/drawing/2014/main" xmlns="" id="{00000000-0008-0000-2000-0000D5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82" name="92 CuadroTexto">
          <a:extLst>
            <a:ext uri="{FF2B5EF4-FFF2-40B4-BE49-F238E27FC236}">
              <a16:creationId xmlns:a16="http://schemas.microsoft.com/office/drawing/2014/main" xmlns="" id="{00000000-0008-0000-2000-0000D6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83" name="93 CuadroTexto">
          <a:extLst>
            <a:ext uri="{FF2B5EF4-FFF2-40B4-BE49-F238E27FC236}">
              <a16:creationId xmlns:a16="http://schemas.microsoft.com/office/drawing/2014/main" xmlns="" id="{00000000-0008-0000-2000-0000D7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84" name="94 CuadroTexto">
          <a:extLst>
            <a:ext uri="{FF2B5EF4-FFF2-40B4-BE49-F238E27FC236}">
              <a16:creationId xmlns:a16="http://schemas.microsoft.com/office/drawing/2014/main" xmlns="" id="{00000000-0008-0000-2000-0000D8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85" name="95 CuadroTexto">
          <a:extLst>
            <a:ext uri="{FF2B5EF4-FFF2-40B4-BE49-F238E27FC236}">
              <a16:creationId xmlns:a16="http://schemas.microsoft.com/office/drawing/2014/main" xmlns="" id="{00000000-0008-0000-2000-0000D9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86" name="96 CuadroTexto">
          <a:extLst>
            <a:ext uri="{FF2B5EF4-FFF2-40B4-BE49-F238E27FC236}">
              <a16:creationId xmlns:a16="http://schemas.microsoft.com/office/drawing/2014/main" xmlns="" id="{00000000-0008-0000-2000-0000DA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87" name="97 CuadroTexto">
          <a:extLst>
            <a:ext uri="{FF2B5EF4-FFF2-40B4-BE49-F238E27FC236}">
              <a16:creationId xmlns:a16="http://schemas.microsoft.com/office/drawing/2014/main" xmlns="" id="{00000000-0008-0000-2000-0000DB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88" name="98 CuadroTexto">
          <a:extLst>
            <a:ext uri="{FF2B5EF4-FFF2-40B4-BE49-F238E27FC236}">
              <a16:creationId xmlns:a16="http://schemas.microsoft.com/office/drawing/2014/main" xmlns="" id="{00000000-0008-0000-2000-0000DC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89" name="99 CuadroTexto">
          <a:extLst>
            <a:ext uri="{FF2B5EF4-FFF2-40B4-BE49-F238E27FC236}">
              <a16:creationId xmlns:a16="http://schemas.microsoft.com/office/drawing/2014/main" xmlns="" id="{00000000-0008-0000-2000-0000DD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90" name="100 CuadroTexto">
          <a:extLst>
            <a:ext uri="{FF2B5EF4-FFF2-40B4-BE49-F238E27FC236}">
              <a16:creationId xmlns:a16="http://schemas.microsoft.com/office/drawing/2014/main" xmlns="" id="{00000000-0008-0000-2000-0000DE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91" name="101 CuadroTexto">
          <a:extLst>
            <a:ext uri="{FF2B5EF4-FFF2-40B4-BE49-F238E27FC236}">
              <a16:creationId xmlns:a16="http://schemas.microsoft.com/office/drawing/2014/main" xmlns="" id="{00000000-0008-0000-2000-0000DF03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92" name="118 CuadroTexto">
          <a:extLst>
            <a:ext uri="{FF2B5EF4-FFF2-40B4-BE49-F238E27FC236}">
              <a16:creationId xmlns:a16="http://schemas.microsoft.com/office/drawing/2014/main" xmlns="" id="{00000000-0008-0000-2000-0000E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93" name="119 CuadroTexto">
          <a:extLst>
            <a:ext uri="{FF2B5EF4-FFF2-40B4-BE49-F238E27FC236}">
              <a16:creationId xmlns:a16="http://schemas.microsoft.com/office/drawing/2014/main" xmlns="" id="{00000000-0008-0000-2000-0000E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94" name="120 CuadroTexto">
          <a:extLst>
            <a:ext uri="{FF2B5EF4-FFF2-40B4-BE49-F238E27FC236}">
              <a16:creationId xmlns:a16="http://schemas.microsoft.com/office/drawing/2014/main" xmlns="" id="{00000000-0008-0000-2000-0000E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95" name="121 CuadroTexto">
          <a:extLst>
            <a:ext uri="{FF2B5EF4-FFF2-40B4-BE49-F238E27FC236}">
              <a16:creationId xmlns:a16="http://schemas.microsoft.com/office/drawing/2014/main" xmlns="" id="{00000000-0008-0000-2000-0000E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96" name="122 CuadroTexto">
          <a:extLst>
            <a:ext uri="{FF2B5EF4-FFF2-40B4-BE49-F238E27FC236}">
              <a16:creationId xmlns:a16="http://schemas.microsoft.com/office/drawing/2014/main" xmlns="" id="{00000000-0008-0000-2000-0000E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97" name="123 CuadroTexto">
          <a:extLst>
            <a:ext uri="{FF2B5EF4-FFF2-40B4-BE49-F238E27FC236}">
              <a16:creationId xmlns:a16="http://schemas.microsoft.com/office/drawing/2014/main" xmlns="" id="{00000000-0008-0000-2000-0000E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98" name="124 CuadroTexto">
          <a:extLst>
            <a:ext uri="{FF2B5EF4-FFF2-40B4-BE49-F238E27FC236}">
              <a16:creationId xmlns:a16="http://schemas.microsoft.com/office/drawing/2014/main" xmlns="" id="{00000000-0008-0000-2000-0000E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99" name="125 CuadroTexto">
          <a:extLst>
            <a:ext uri="{FF2B5EF4-FFF2-40B4-BE49-F238E27FC236}">
              <a16:creationId xmlns:a16="http://schemas.microsoft.com/office/drawing/2014/main" xmlns="" id="{00000000-0008-0000-2000-0000E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00" name="143 CuadroTexto">
          <a:extLst>
            <a:ext uri="{FF2B5EF4-FFF2-40B4-BE49-F238E27FC236}">
              <a16:creationId xmlns:a16="http://schemas.microsoft.com/office/drawing/2014/main" xmlns="" id="{00000000-0008-0000-2000-0000E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01" name="144 CuadroTexto">
          <a:extLst>
            <a:ext uri="{FF2B5EF4-FFF2-40B4-BE49-F238E27FC236}">
              <a16:creationId xmlns:a16="http://schemas.microsoft.com/office/drawing/2014/main" xmlns="" id="{00000000-0008-0000-2000-0000E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02" name="145 CuadroTexto">
          <a:extLst>
            <a:ext uri="{FF2B5EF4-FFF2-40B4-BE49-F238E27FC236}">
              <a16:creationId xmlns:a16="http://schemas.microsoft.com/office/drawing/2014/main" xmlns="" id="{00000000-0008-0000-2000-0000E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03" name="146 CuadroTexto">
          <a:extLst>
            <a:ext uri="{FF2B5EF4-FFF2-40B4-BE49-F238E27FC236}">
              <a16:creationId xmlns:a16="http://schemas.microsoft.com/office/drawing/2014/main" xmlns="" id="{00000000-0008-0000-2000-0000E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04" name="147 CuadroTexto">
          <a:extLst>
            <a:ext uri="{FF2B5EF4-FFF2-40B4-BE49-F238E27FC236}">
              <a16:creationId xmlns:a16="http://schemas.microsoft.com/office/drawing/2014/main" xmlns="" id="{00000000-0008-0000-2000-0000E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05" name="148 CuadroTexto">
          <a:extLst>
            <a:ext uri="{FF2B5EF4-FFF2-40B4-BE49-F238E27FC236}">
              <a16:creationId xmlns:a16="http://schemas.microsoft.com/office/drawing/2014/main" xmlns="" id="{00000000-0008-0000-2000-0000E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06" name="149 CuadroTexto">
          <a:extLst>
            <a:ext uri="{FF2B5EF4-FFF2-40B4-BE49-F238E27FC236}">
              <a16:creationId xmlns:a16="http://schemas.microsoft.com/office/drawing/2014/main" xmlns="" id="{00000000-0008-0000-2000-0000E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07" name="150 CuadroTexto">
          <a:extLst>
            <a:ext uri="{FF2B5EF4-FFF2-40B4-BE49-F238E27FC236}">
              <a16:creationId xmlns:a16="http://schemas.microsoft.com/office/drawing/2014/main" xmlns="" id="{00000000-0008-0000-2000-0000E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08" name="151 CuadroTexto">
          <a:extLst>
            <a:ext uri="{FF2B5EF4-FFF2-40B4-BE49-F238E27FC236}">
              <a16:creationId xmlns:a16="http://schemas.microsoft.com/office/drawing/2014/main" xmlns="" id="{00000000-0008-0000-2000-0000F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09" name="152 CuadroTexto">
          <a:extLst>
            <a:ext uri="{FF2B5EF4-FFF2-40B4-BE49-F238E27FC236}">
              <a16:creationId xmlns:a16="http://schemas.microsoft.com/office/drawing/2014/main" xmlns="" id="{00000000-0008-0000-2000-0000F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10" name="153 CuadroTexto">
          <a:extLst>
            <a:ext uri="{FF2B5EF4-FFF2-40B4-BE49-F238E27FC236}">
              <a16:creationId xmlns:a16="http://schemas.microsoft.com/office/drawing/2014/main" xmlns="" id="{00000000-0008-0000-2000-0000F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11" name="154 CuadroTexto">
          <a:extLst>
            <a:ext uri="{FF2B5EF4-FFF2-40B4-BE49-F238E27FC236}">
              <a16:creationId xmlns:a16="http://schemas.microsoft.com/office/drawing/2014/main" xmlns="" id="{00000000-0008-0000-2000-0000F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12" name="155 CuadroTexto">
          <a:extLst>
            <a:ext uri="{FF2B5EF4-FFF2-40B4-BE49-F238E27FC236}">
              <a16:creationId xmlns:a16="http://schemas.microsoft.com/office/drawing/2014/main" xmlns="" id="{00000000-0008-0000-2000-0000F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13" name="156 CuadroTexto">
          <a:extLst>
            <a:ext uri="{FF2B5EF4-FFF2-40B4-BE49-F238E27FC236}">
              <a16:creationId xmlns:a16="http://schemas.microsoft.com/office/drawing/2014/main" xmlns="" id="{00000000-0008-0000-2000-0000F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14" name="157 CuadroTexto">
          <a:extLst>
            <a:ext uri="{FF2B5EF4-FFF2-40B4-BE49-F238E27FC236}">
              <a16:creationId xmlns:a16="http://schemas.microsoft.com/office/drawing/2014/main" xmlns="" id="{00000000-0008-0000-2000-0000F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15" name="158 CuadroTexto">
          <a:extLst>
            <a:ext uri="{FF2B5EF4-FFF2-40B4-BE49-F238E27FC236}">
              <a16:creationId xmlns:a16="http://schemas.microsoft.com/office/drawing/2014/main" xmlns="" id="{00000000-0008-0000-2000-0000F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16" name="159 CuadroTexto">
          <a:extLst>
            <a:ext uri="{FF2B5EF4-FFF2-40B4-BE49-F238E27FC236}">
              <a16:creationId xmlns:a16="http://schemas.microsoft.com/office/drawing/2014/main" xmlns="" id="{00000000-0008-0000-2000-0000F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17" name="160 CuadroTexto">
          <a:extLst>
            <a:ext uri="{FF2B5EF4-FFF2-40B4-BE49-F238E27FC236}">
              <a16:creationId xmlns:a16="http://schemas.microsoft.com/office/drawing/2014/main" xmlns="" id="{00000000-0008-0000-2000-0000F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18" name="161 CuadroTexto">
          <a:extLst>
            <a:ext uri="{FF2B5EF4-FFF2-40B4-BE49-F238E27FC236}">
              <a16:creationId xmlns:a16="http://schemas.microsoft.com/office/drawing/2014/main" xmlns="" id="{00000000-0008-0000-2000-0000F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19" name="162 CuadroTexto">
          <a:extLst>
            <a:ext uri="{FF2B5EF4-FFF2-40B4-BE49-F238E27FC236}">
              <a16:creationId xmlns:a16="http://schemas.microsoft.com/office/drawing/2014/main" xmlns="" id="{00000000-0008-0000-2000-0000F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20" name="163 CuadroTexto">
          <a:extLst>
            <a:ext uri="{FF2B5EF4-FFF2-40B4-BE49-F238E27FC236}">
              <a16:creationId xmlns:a16="http://schemas.microsoft.com/office/drawing/2014/main" xmlns="" id="{00000000-0008-0000-2000-0000F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21" name="164 CuadroTexto">
          <a:extLst>
            <a:ext uri="{FF2B5EF4-FFF2-40B4-BE49-F238E27FC236}">
              <a16:creationId xmlns:a16="http://schemas.microsoft.com/office/drawing/2014/main" xmlns="" id="{00000000-0008-0000-2000-0000F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22" name="165 CuadroTexto">
          <a:extLst>
            <a:ext uri="{FF2B5EF4-FFF2-40B4-BE49-F238E27FC236}">
              <a16:creationId xmlns:a16="http://schemas.microsoft.com/office/drawing/2014/main" xmlns="" id="{00000000-0008-0000-2000-0000F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23" name="166 CuadroTexto">
          <a:extLst>
            <a:ext uri="{FF2B5EF4-FFF2-40B4-BE49-F238E27FC236}">
              <a16:creationId xmlns:a16="http://schemas.microsoft.com/office/drawing/2014/main" xmlns="" id="{00000000-0008-0000-2000-0000F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24" name="167 CuadroTexto">
          <a:extLst>
            <a:ext uri="{FF2B5EF4-FFF2-40B4-BE49-F238E27FC236}">
              <a16:creationId xmlns:a16="http://schemas.microsoft.com/office/drawing/2014/main" xmlns="" id="{00000000-0008-0000-2000-00000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25" name="168 CuadroTexto">
          <a:extLst>
            <a:ext uri="{FF2B5EF4-FFF2-40B4-BE49-F238E27FC236}">
              <a16:creationId xmlns:a16="http://schemas.microsoft.com/office/drawing/2014/main" xmlns="" id="{00000000-0008-0000-2000-00000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26" name="169 CuadroTexto">
          <a:extLst>
            <a:ext uri="{FF2B5EF4-FFF2-40B4-BE49-F238E27FC236}">
              <a16:creationId xmlns:a16="http://schemas.microsoft.com/office/drawing/2014/main" xmlns="" id="{00000000-0008-0000-2000-00000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27" name="170 CuadroTexto">
          <a:extLst>
            <a:ext uri="{FF2B5EF4-FFF2-40B4-BE49-F238E27FC236}">
              <a16:creationId xmlns:a16="http://schemas.microsoft.com/office/drawing/2014/main" xmlns="" id="{00000000-0008-0000-2000-00000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28" name="171 CuadroTexto">
          <a:extLst>
            <a:ext uri="{FF2B5EF4-FFF2-40B4-BE49-F238E27FC236}">
              <a16:creationId xmlns:a16="http://schemas.microsoft.com/office/drawing/2014/main" xmlns="" id="{00000000-0008-0000-2000-00000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29" name="172 CuadroTexto">
          <a:extLst>
            <a:ext uri="{FF2B5EF4-FFF2-40B4-BE49-F238E27FC236}">
              <a16:creationId xmlns:a16="http://schemas.microsoft.com/office/drawing/2014/main" xmlns="" id="{00000000-0008-0000-2000-00000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30" name="173 CuadroTexto">
          <a:extLst>
            <a:ext uri="{FF2B5EF4-FFF2-40B4-BE49-F238E27FC236}">
              <a16:creationId xmlns:a16="http://schemas.microsoft.com/office/drawing/2014/main" xmlns="" id="{00000000-0008-0000-2000-00000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31" name="174 CuadroTexto">
          <a:extLst>
            <a:ext uri="{FF2B5EF4-FFF2-40B4-BE49-F238E27FC236}">
              <a16:creationId xmlns:a16="http://schemas.microsoft.com/office/drawing/2014/main" xmlns="" id="{00000000-0008-0000-2000-00000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32" name="175 CuadroTexto">
          <a:extLst>
            <a:ext uri="{FF2B5EF4-FFF2-40B4-BE49-F238E27FC236}">
              <a16:creationId xmlns:a16="http://schemas.microsoft.com/office/drawing/2014/main" xmlns="" id="{00000000-0008-0000-2000-00000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33" name="176 CuadroTexto">
          <a:extLst>
            <a:ext uri="{FF2B5EF4-FFF2-40B4-BE49-F238E27FC236}">
              <a16:creationId xmlns:a16="http://schemas.microsoft.com/office/drawing/2014/main" xmlns="" id="{00000000-0008-0000-2000-00000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34" name="177 CuadroTexto">
          <a:extLst>
            <a:ext uri="{FF2B5EF4-FFF2-40B4-BE49-F238E27FC236}">
              <a16:creationId xmlns:a16="http://schemas.microsoft.com/office/drawing/2014/main" xmlns="" id="{00000000-0008-0000-2000-00000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35" name="178 CuadroTexto">
          <a:extLst>
            <a:ext uri="{FF2B5EF4-FFF2-40B4-BE49-F238E27FC236}">
              <a16:creationId xmlns:a16="http://schemas.microsoft.com/office/drawing/2014/main" xmlns="" id="{00000000-0008-0000-2000-00000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36" name="179 CuadroTexto">
          <a:extLst>
            <a:ext uri="{FF2B5EF4-FFF2-40B4-BE49-F238E27FC236}">
              <a16:creationId xmlns:a16="http://schemas.microsoft.com/office/drawing/2014/main" xmlns="" id="{00000000-0008-0000-2000-00000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37" name="180 CuadroTexto">
          <a:extLst>
            <a:ext uri="{FF2B5EF4-FFF2-40B4-BE49-F238E27FC236}">
              <a16:creationId xmlns:a16="http://schemas.microsoft.com/office/drawing/2014/main" xmlns="" id="{00000000-0008-0000-2000-00000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38" name="181 CuadroTexto">
          <a:extLst>
            <a:ext uri="{FF2B5EF4-FFF2-40B4-BE49-F238E27FC236}">
              <a16:creationId xmlns:a16="http://schemas.microsoft.com/office/drawing/2014/main" xmlns="" id="{00000000-0008-0000-2000-00000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39" name="182 CuadroTexto">
          <a:extLst>
            <a:ext uri="{FF2B5EF4-FFF2-40B4-BE49-F238E27FC236}">
              <a16:creationId xmlns:a16="http://schemas.microsoft.com/office/drawing/2014/main" xmlns="" id="{00000000-0008-0000-2000-00000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40" name="183 CuadroTexto">
          <a:extLst>
            <a:ext uri="{FF2B5EF4-FFF2-40B4-BE49-F238E27FC236}">
              <a16:creationId xmlns:a16="http://schemas.microsoft.com/office/drawing/2014/main" xmlns="" id="{00000000-0008-0000-2000-00001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41" name="184 CuadroTexto">
          <a:extLst>
            <a:ext uri="{FF2B5EF4-FFF2-40B4-BE49-F238E27FC236}">
              <a16:creationId xmlns:a16="http://schemas.microsoft.com/office/drawing/2014/main" xmlns="" id="{00000000-0008-0000-2000-00001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42" name="185 CuadroTexto">
          <a:extLst>
            <a:ext uri="{FF2B5EF4-FFF2-40B4-BE49-F238E27FC236}">
              <a16:creationId xmlns:a16="http://schemas.microsoft.com/office/drawing/2014/main" xmlns="" id="{00000000-0008-0000-2000-00001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43" name="186 CuadroTexto">
          <a:extLst>
            <a:ext uri="{FF2B5EF4-FFF2-40B4-BE49-F238E27FC236}">
              <a16:creationId xmlns:a16="http://schemas.microsoft.com/office/drawing/2014/main" xmlns="" id="{00000000-0008-0000-2000-00001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44" name="187 CuadroTexto">
          <a:extLst>
            <a:ext uri="{FF2B5EF4-FFF2-40B4-BE49-F238E27FC236}">
              <a16:creationId xmlns:a16="http://schemas.microsoft.com/office/drawing/2014/main" xmlns="" id="{00000000-0008-0000-2000-00001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45" name="188 CuadroTexto">
          <a:extLst>
            <a:ext uri="{FF2B5EF4-FFF2-40B4-BE49-F238E27FC236}">
              <a16:creationId xmlns:a16="http://schemas.microsoft.com/office/drawing/2014/main" xmlns="" id="{00000000-0008-0000-2000-00001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46" name="189 CuadroTexto">
          <a:extLst>
            <a:ext uri="{FF2B5EF4-FFF2-40B4-BE49-F238E27FC236}">
              <a16:creationId xmlns:a16="http://schemas.microsoft.com/office/drawing/2014/main" xmlns="" id="{00000000-0008-0000-2000-00001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47" name="190 CuadroTexto">
          <a:extLst>
            <a:ext uri="{FF2B5EF4-FFF2-40B4-BE49-F238E27FC236}">
              <a16:creationId xmlns:a16="http://schemas.microsoft.com/office/drawing/2014/main" xmlns="" id="{00000000-0008-0000-2000-00001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48" name="191 CuadroTexto">
          <a:extLst>
            <a:ext uri="{FF2B5EF4-FFF2-40B4-BE49-F238E27FC236}">
              <a16:creationId xmlns:a16="http://schemas.microsoft.com/office/drawing/2014/main" xmlns="" id="{00000000-0008-0000-2000-00001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49" name="192 CuadroTexto">
          <a:extLst>
            <a:ext uri="{FF2B5EF4-FFF2-40B4-BE49-F238E27FC236}">
              <a16:creationId xmlns:a16="http://schemas.microsoft.com/office/drawing/2014/main" xmlns="" id="{00000000-0008-0000-2000-00001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50" name="193 CuadroTexto">
          <a:extLst>
            <a:ext uri="{FF2B5EF4-FFF2-40B4-BE49-F238E27FC236}">
              <a16:creationId xmlns:a16="http://schemas.microsoft.com/office/drawing/2014/main" xmlns="" id="{00000000-0008-0000-2000-00001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51" name="194 CuadroTexto">
          <a:extLst>
            <a:ext uri="{FF2B5EF4-FFF2-40B4-BE49-F238E27FC236}">
              <a16:creationId xmlns:a16="http://schemas.microsoft.com/office/drawing/2014/main" xmlns="" id="{00000000-0008-0000-2000-00001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52" name="195 CuadroTexto">
          <a:extLst>
            <a:ext uri="{FF2B5EF4-FFF2-40B4-BE49-F238E27FC236}">
              <a16:creationId xmlns:a16="http://schemas.microsoft.com/office/drawing/2014/main" xmlns="" id="{00000000-0008-0000-2000-00001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53" name="196 CuadroTexto">
          <a:extLst>
            <a:ext uri="{FF2B5EF4-FFF2-40B4-BE49-F238E27FC236}">
              <a16:creationId xmlns:a16="http://schemas.microsoft.com/office/drawing/2014/main" xmlns="" id="{00000000-0008-0000-2000-00001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54" name="197 CuadroTexto">
          <a:extLst>
            <a:ext uri="{FF2B5EF4-FFF2-40B4-BE49-F238E27FC236}">
              <a16:creationId xmlns:a16="http://schemas.microsoft.com/office/drawing/2014/main" xmlns="" id="{00000000-0008-0000-2000-00001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55" name="198 CuadroTexto">
          <a:extLst>
            <a:ext uri="{FF2B5EF4-FFF2-40B4-BE49-F238E27FC236}">
              <a16:creationId xmlns:a16="http://schemas.microsoft.com/office/drawing/2014/main" xmlns="" id="{00000000-0008-0000-2000-00001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56" name="199 CuadroTexto">
          <a:extLst>
            <a:ext uri="{FF2B5EF4-FFF2-40B4-BE49-F238E27FC236}">
              <a16:creationId xmlns:a16="http://schemas.microsoft.com/office/drawing/2014/main" xmlns="" id="{00000000-0008-0000-2000-00002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57" name="200 CuadroTexto">
          <a:extLst>
            <a:ext uri="{FF2B5EF4-FFF2-40B4-BE49-F238E27FC236}">
              <a16:creationId xmlns:a16="http://schemas.microsoft.com/office/drawing/2014/main" xmlns="" id="{00000000-0008-0000-2000-00002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58" name="201 CuadroTexto">
          <a:extLst>
            <a:ext uri="{FF2B5EF4-FFF2-40B4-BE49-F238E27FC236}">
              <a16:creationId xmlns:a16="http://schemas.microsoft.com/office/drawing/2014/main" xmlns="" id="{00000000-0008-0000-2000-00002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59" name="202 CuadroTexto">
          <a:extLst>
            <a:ext uri="{FF2B5EF4-FFF2-40B4-BE49-F238E27FC236}">
              <a16:creationId xmlns:a16="http://schemas.microsoft.com/office/drawing/2014/main" xmlns="" id="{00000000-0008-0000-2000-00002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60" name="203 CuadroTexto">
          <a:extLst>
            <a:ext uri="{FF2B5EF4-FFF2-40B4-BE49-F238E27FC236}">
              <a16:creationId xmlns:a16="http://schemas.microsoft.com/office/drawing/2014/main" xmlns="" id="{00000000-0008-0000-2000-00002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61" name="204 CuadroTexto">
          <a:extLst>
            <a:ext uri="{FF2B5EF4-FFF2-40B4-BE49-F238E27FC236}">
              <a16:creationId xmlns:a16="http://schemas.microsoft.com/office/drawing/2014/main" xmlns="" id="{00000000-0008-0000-2000-00002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62" name="205 CuadroTexto">
          <a:extLst>
            <a:ext uri="{FF2B5EF4-FFF2-40B4-BE49-F238E27FC236}">
              <a16:creationId xmlns:a16="http://schemas.microsoft.com/office/drawing/2014/main" xmlns="" id="{00000000-0008-0000-2000-00002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63" name="206 CuadroTexto">
          <a:extLst>
            <a:ext uri="{FF2B5EF4-FFF2-40B4-BE49-F238E27FC236}">
              <a16:creationId xmlns:a16="http://schemas.microsoft.com/office/drawing/2014/main" xmlns="" id="{00000000-0008-0000-2000-00002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64" name="207 CuadroTexto">
          <a:extLst>
            <a:ext uri="{FF2B5EF4-FFF2-40B4-BE49-F238E27FC236}">
              <a16:creationId xmlns:a16="http://schemas.microsoft.com/office/drawing/2014/main" xmlns="" id="{00000000-0008-0000-2000-00002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65" name="208 CuadroTexto">
          <a:extLst>
            <a:ext uri="{FF2B5EF4-FFF2-40B4-BE49-F238E27FC236}">
              <a16:creationId xmlns:a16="http://schemas.microsoft.com/office/drawing/2014/main" xmlns="" id="{00000000-0008-0000-2000-00002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66" name="209 CuadroTexto">
          <a:extLst>
            <a:ext uri="{FF2B5EF4-FFF2-40B4-BE49-F238E27FC236}">
              <a16:creationId xmlns:a16="http://schemas.microsoft.com/office/drawing/2014/main" xmlns="" id="{00000000-0008-0000-2000-00002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67" name="210 CuadroTexto">
          <a:extLst>
            <a:ext uri="{FF2B5EF4-FFF2-40B4-BE49-F238E27FC236}">
              <a16:creationId xmlns:a16="http://schemas.microsoft.com/office/drawing/2014/main" xmlns="" id="{00000000-0008-0000-2000-00002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68" name="211 CuadroTexto">
          <a:extLst>
            <a:ext uri="{FF2B5EF4-FFF2-40B4-BE49-F238E27FC236}">
              <a16:creationId xmlns:a16="http://schemas.microsoft.com/office/drawing/2014/main" xmlns="" id="{00000000-0008-0000-2000-00002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69" name="212 CuadroTexto">
          <a:extLst>
            <a:ext uri="{FF2B5EF4-FFF2-40B4-BE49-F238E27FC236}">
              <a16:creationId xmlns:a16="http://schemas.microsoft.com/office/drawing/2014/main" xmlns="" id="{00000000-0008-0000-2000-00002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70" name="213 CuadroTexto">
          <a:extLst>
            <a:ext uri="{FF2B5EF4-FFF2-40B4-BE49-F238E27FC236}">
              <a16:creationId xmlns:a16="http://schemas.microsoft.com/office/drawing/2014/main" xmlns="" id="{00000000-0008-0000-2000-00002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71" name="214 CuadroTexto">
          <a:extLst>
            <a:ext uri="{FF2B5EF4-FFF2-40B4-BE49-F238E27FC236}">
              <a16:creationId xmlns:a16="http://schemas.microsoft.com/office/drawing/2014/main" xmlns="" id="{00000000-0008-0000-2000-00002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72" name="215 CuadroTexto">
          <a:extLst>
            <a:ext uri="{FF2B5EF4-FFF2-40B4-BE49-F238E27FC236}">
              <a16:creationId xmlns:a16="http://schemas.microsoft.com/office/drawing/2014/main" xmlns="" id="{00000000-0008-0000-2000-00003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73" name="216 CuadroTexto">
          <a:extLst>
            <a:ext uri="{FF2B5EF4-FFF2-40B4-BE49-F238E27FC236}">
              <a16:creationId xmlns:a16="http://schemas.microsoft.com/office/drawing/2014/main" xmlns="" id="{00000000-0008-0000-2000-00003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74" name="217 CuadroTexto">
          <a:extLst>
            <a:ext uri="{FF2B5EF4-FFF2-40B4-BE49-F238E27FC236}">
              <a16:creationId xmlns:a16="http://schemas.microsoft.com/office/drawing/2014/main" xmlns="" id="{00000000-0008-0000-2000-00003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75" name="218 CuadroTexto">
          <a:extLst>
            <a:ext uri="{FF2B5EF4-FFF2-40B4-BE49-F238E27FC236}">
              <a16:creationId xmlns:a16="http://schemas.microsoft.com/office/drawing/2014/main" xmlns="" id="{00000000-0008-0000-2000-00003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76" name="219 CuadroTexto">
          <a:extLst>
            <a:ext uri="{FF2B5EF4-FFF2-40B4-BE49-F238E27FC236}">
              <a16:creationId xmlns:a16="http://schemas.microsoft.com/office/drawing/2014/main" xmlns="" id="{00000000-0008-0000-2000-00003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77" name="220 CuadroTexto">
          <a:extLst>
            <a:ext uri="{FF2B5EF4-FFF2-40B4-BE49-F238E27FC236}">
              <a16:creationId xmlns:a16="http://schemas.microsoft.com/office/drawing/2014/main" xmlns="" id="{00000000-0008-0000-2000-00003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78" name="221 CuadroTexto">
          <a:extLst>
            <a:ext uri="{FF2B5EF4-FFF2-40B4-BE49-F238E27FC236}">
              <a16:creationId xmlns:a16="http://schemas.microsoft.com/office/drawing/2014/main" xmlns="" id="{00000000-0008-0000-2000-00003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79" name="222 CuadroTexto">
          <a:extLst>
            <a:ext uri="{FF2B5EF4-FFF2-40B4-BE49-F238E27FC236}">
              <a16:creationId xmlns:a16="http://schemas.microsoft.com/office/drawing/2014/main" xmlns="" id="{00000000-0008-0000-2000-00003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80" name="223 CuadroTexto">
          <a:extLst>
            <a:ext uri="{FF2B5EF4-FFF2-40B4-BE49-F238E27FC236}">
              <a16:creationId xmlns:a16="http://schemas.microsoft.com/office/drawing/2014/main" xmlns="" id="{00000000-0008-0000-2000-00003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81" name="224 CuadroTexto">
          <a:extLst>
            <a:ext uri="{FF2B5EF4-FFF2-40B4-BE49-F238E27FC236}">
              <a16:creationId xmlns:a16="http://schemas.microsoft.com/office/drawing/2014/main" xmlns="" id="{00000000-0008-0000-2000-00003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82" name="225 CuadroTexto">
          <a:extLst>
            <a:ext uri="{FF2B5EF4-FFF2-40B4-BE49-F238E27FC236}">
              <a16:creationId xmlns:a16="http://schemas.microsoft.com/office/drawing/2014/main" xmlns="" id="{00000000-0008-0000-2000-00003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83" name="226 CuadroTexto">
          <a:extLst>
            <a:ext uri="{FF2B5EF4-FFF2-40B4-BE49-F238E27FC236}">
              <a16:creationId xmlns:a16="http://schemas.microsoft.com/office/drawing/2014/main" xmlns="" id="{00000000-0008-0000-2000-00003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84" name="227 CuadroTexto">
          <a:extLst>
            <a:ext uri="{FF2B5EF4-FFF2-40B4-BE49-F238E27FC236}">
              <a16:creationId xmlns:a16="http://schemas.microsoft.com/office/drawing/2014/main" xmlns="" id="{00000000-0008-0000-2000-00003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85" name="228 CuadroTexto">
          <a:extLst>
            <a:ext uri="{FF2B5EF4-FFF2-40B4-BE49-F238E27FC236}">
              <a16:creationId xmlns:a16="http://schemas.microsoft.com/office/drawing/2014/main" xmlns="" id="{00000000-0008-0000-2000-00003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86" name="229 CuadroTexto">
          <a:extLst>
            <a:ext uri="{FF2B5EF4-FFF2-40B4-BE49-F238E27FC236}">
              <a16:creationId xmlns:a16="http://schemas.microsoft.com/office/drawing/2014/main" xmlns="" id="{00000000-0008-0000-2000-00003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87" name="230 CuadroTexto">
          <a:extLst>
            <a:ext uri="{FF2B5EF4-FFF2-40B4-BE49-F238E27FC236}">
              <a16:creationId xmlns:a16="http://schemas.microsoft.com/office/drawing/2014/main" xmlns="" id="{00000000-0008-0000-2000-00003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88" name="231 CuadroTexto">
          <a:extLst>
            <a:ext uri="{FF2B5EF4-FFF2-40B4-BE49-F238E27FC236}">
              <a16:creationId xmlns:a16="http://schemas.microsoft.com/office/drawing/2014/main" xmlns="" id="{00000000-0008-0000-2000-00004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89" name="232 CuadroTexto">
          <a:extLst>
            <a:ext uri="{FF2B5EF4-FFF2-40B4-BE49-F238E27FC236}">
              <a16:creationId xmlns:a16="http://schemas.microsoft.com/office/drawing/2014/main" xmlns="" id="{00000000-0008-0000-2000-00004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90" name="233 CuadroTexto">
          <a:extLst>
            <a:ext uri="{FF2B5EF4-FFF2-40B4-BE49-F238E27FC236}">
              <a16:creationId xmlns:a16="http://schemas.microsoft.com/office/drawing/2014/main" xmlns="" id="{00000000-0008-0000-2000-00004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91" name="234 CuadroTexto">
          <a:extLst>
            <a:ext uri="{FF2B5EF4-FFF2-40B4-BE49-F238E27FC236}">
              <a16:creationId xmlns:a16="http://schemas.microsoft.com/office/drawing/2014/main" xmlns="" id="{00000000-0008-0000-2000-00004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92" name="235 CuadroTexto">
          <a:extLst>
            <a:ext uri="{FF2B5EF4-FFF2-40B4-BE49-F238E27FC236}">
              <a16:creationId xmlns:a16="http://schemas.microsoft.com/office/drawing/2014/main" xmlns="" id="{00000000-0008-0000-2000-00004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93" name="236 CuadroTexto">
          <a:extLst>
            <a:ext uri="{FF2B5EF4-FFF2-40B4-BE49-F238E27FC236}">
              <a16:creationId xmlns:a16="http://schemas.microsoft.com/office/drawing/2014/main" xmlns="" id="{00000000-0008-0000-2000-00004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94" name="237 CuadroTexto">
          <a:extLst>
            <a:ext uri="{FF2B5EF4-FFF2-40B4-BE49-F238E27FC236}">
              <a16:creationId xmlns:a16="http://schemas.microsoft.com/office/drawing/2014/main" xmlns="" id="{00000000-0008-0000-2000-00004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95" name="238 CuadroTexto">
          <a:extLst>
            <a:ext uri="{FF2B5EF4-FFF2-40B4-BE49-F238E27FC236}">
              <a16:creationId xmlns:a16="http://schemas.microsoft.com/office/drawing/2014/main" xmlns="" id="{00000000-0008-0000-2000-00004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96" name="239 CuadroTexto">
          <a:extLst>
            <a:ext uri="{FF2B5EF4-FFF2-40B4-BE49-F238E27FC236}">
              <a16:creationId xmlns:a16="http://schemas.microsoft.com/office/drawing/2014/main" xmlns="" id="{00000000-0008-0000-2000-00004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97" name="240 CuadroTexto">
          <a:extLst>
            <a:ext uri="{FF2B5EF4-FFF2-40B4-BE49-F238E27FC236}">
              <a16:creationId xmlns:a16="http://schemas.microsoft.com/office/drawing/2014/main" xmlns="" id="{00000000-0008-0000-2000-00004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98" name="241 CuadroTexto">
          <a:extLst>
            <a:ext uri="{FF2B5EF4-FFF2-40B4-BE49-F238E27FC236}">
              <a16:creationId xmlns:a16="http://schemas.microsoft.com/office/drawing/2014/main" xmlns="" id="{00000000-0008-0000-2000-00004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99" name="242 CuadroTexto">
          <a:extLst>
            <a:ext uri="{FF2B5EF4-FFF2-40B4-BE49-F238E27FC236}">
              <a16:creationId xmlns:a16="http://schemas.microsoft.com/office/drawing/2014/main" xmlns="" id="{00000000-0008-0000-2000-00004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00" name="243 CuadroTexto">
          <a:extLst>
            <a:ext uri="{FF2B5EF4-FFF2-40B4-BE49-F238E27FC236}">
              <a16:creationId xmlns:a16="http://schemas.microsoft.com/office/drawing/2014/main" xmlns="" id="{00000000-0008-0000-2000-00004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01" name="244 CuadroTexto">
          <a:extLst>
            <a:ext uri="{FF2B5EF4-FFF2-40B4-BE49-F238E27FC236}">
              <a16:creationId xmlns:a16="http://schemas.microsoft.com/office/drawing/2014/main" xmlns="" id="{00000000-0008-0000-2000-00004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02" name="245 CuadroTexto">
          <a:extLst>
            <a:ext uri="{FF2B5EF4-FFF2-40B4-BE49-F238E27FC236}">
              <a16:creationId xmlns:a16="http://schemas.microsoft.com/office/drawing/2014/main" xmlns="" id="{00000000-0008-0000-2000-00004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03" name="246 CuadroTexto">
          <a:extLst>
            <a:ext uri="{FF2B5EF4-FFF2-40B4-BE49-F238E27FC236}">
              <a16:creationId xmlns:a16="http://schemas.microsoft.com/office/drawing/2014/main" xmlns="" id="{00000000-0008-0000-2000-00004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04" name="247 CuadroTexto">
          <a:extLst>
            <a:ext uri="{FF2B5EF4-FFF2-40B4-BE49-F238E27FC236}">
              <a16:creationId xmlns:a16="http://schemas.microsoft.com/office/drawing/2014/main" xmlns="" id="{00000000-0008-0000-2000-00005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05" name="248 CuadroTexto">
          <a:extLst>
            <a:ext uri="{FF2B5EF4-FFF2-40B4-BE49-F238E27FC236}">
              <a16:creationId xmlns:a16="http://schemas.microsoft.com/office/drawing/2014/main" xmlns="" id="{00000000-0008-0000-2000-00005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06" name="249 CuadroTexto">
          <a:extLst>
            <a:ext uri="{FF2B5EF4-FFF2-40B4-BE49-F238E27FC236}">
              <a16:creationId xmlns:a16="http://schemas.microsoft.com/office/drawing/2014/main" xmlns="" id="{00000000-0008-0000-2000-00005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07" name="250 CuadroTexto">
          <a:extLst>
            <a:ext uri="{FF2B5EF4-FFF2-40B4-BE49-F238E27FC236}">
              <a16:creationId xmlns:a16="http://schemas.microsoft.com/office/drawing/2014/main" xmlns="" id="{00000000-0008-0000-2000-00005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08" name="251 CuadroTexto">
          <a:extLst>
            <a:ext uri="{FF2B5EF4-FFF2-40B4-BE49-F238E27FC236}">
              <a16:creationId xmlns:a16="http://schemas.microsoft.com/office/drawing/2014/main" xmlns="" id="{00000000-0008-0000-2000-00005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09" name="252 CuadroTexto">
          <a:extLst>
            <a:ext uri="{FF2B5EF4-FFF2-40B4-BE49-F238E27FC236}">
              <a16:creationId xmlns:a16="http://schemas.microsoft.com/office/drawing/2014/main" xmlns="" id="{00000000-0008-0000-2000-00005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10" name="253 CuadroTexto">
          <a:extLst>
            <a:ext uri="{FF2B5EF4-FFF2-40B4-BE49-F238E27FC236}">
              <a16:creationId xmlns:a16="http://schemas.microsoft.com/office/drawing/2014/main" xmlns="" id="{00000000-0008-0000-2000-00005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11" name="254 CuadroTexto">
          <a:extLst>
            <a:ext uri="{FF2B5EF4-FFF2-40B4-BE49-F238E27FC236}">
              <a16:creationId xmlns:a16="http://schemas.microsoft.com/office/drawing/2014/main" xmlns="" id="{00000000-0008-0000-2000-00005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12" name="255 CuadroTexto">
          <a:extLst>
            <a:ext uri="{FF2B5EF4-FFF2-40B4-BE49-F238E27FC236}">
              <a16:creationId xmlns:a16="http://schemas.microsoft.com/office/drawing/2014/main" xmlns="" id="{00000000-0008-0000-2000-00005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13" name="256 CuadroTexto">
          <a:extLst>
            <a:ext uri="{FF2B5EF4-FFF2-40B4-BE49-F238E27FC236}">
              <a16:creationId xmlns:a16="http://schemas.microsoft.com/office/drawing/2014/main" xmlns="" id="{00000000-0008-0000-2000-00005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14" name="257 CuadroTexto">
          <a:extLst>
            <a:ext uri="{FF2B5EF4-FFF2-40B4-BE49-F238E27FC236}">
              <a16:creationId xmlns:a16="http://schemas.microsoft.com/office/drawing/2014/main" xmlns="" id="{00000000-0008-0000-2000-00005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15" name="258 CuadroTexto">
          <a:extLst>
            <a:ext uri="{FF2B5EF4-FFF2-40B4-BE49-F238E27FC236}">
              <a16:creationId xmlns:a16="http://schemas.microsoft.com/office/drawing/2014/main" xmlns="" id="{00000000-0008-0000-2000-00005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16" name="259 CuadroTexto">
          <a:extLst>
            <a:ext uri="{FF2B5EF4-FFF2-40B4-BE49-F238E27FC236}">
              <a16:creationId xmlns:a16="http://schemas.microsoft.com/office/drawing/2014/main" xmlns="" id="{00000000-0008-0000-2000-00005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17" name="260 CuadroTexto">
          <a:extLst>
            <a:ext uri="{FF2B5EF4-FFF2-40B4-BE49-F238E27FC236}">
              <a16:creationId xmlns:a16="http://schemas.microsoft.com/office/drawing/2014/main" xmlns="" id="{00000000-0008-0000-2000-00005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18" name="261 CuadroTexto">
          <a:extLst>
            <a:ext uri="{FF2B5EF4-FFF2-40B4-BE49-F238E27FC236}">
              <a16:creationId xmlns:a16="http://schemas.microsoft.com/office/drawing/2014/main" xmlns="" id="{00000000-0008-0000-2000-00005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19" name="262 CuadroTexto">
          <a:extLst>
            <a:ext uri="{FF2B5EF4-FFF2-40B4-BE49-F238E27FC236}">
              <a16:creationId xmlns:a16="http://schemas.microsoft.com/office/drawing/2014/main" xmlns="" id="{00000000-0008-0000-2000-00005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20" name="263 CuadroTexto">
          <a:extLst>
            <a:ext uri="{FF2B5EF4-FFF2-40B4-BE49-F238E27FC236}">
              <a16:creationId xmlns:a16="http://schemas.microsoft.com/office/drawing/2014/main" xmlns="" id="{00000000-0008-0000-2000-00006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21" name="264 CuadroTexto">
          <a:extLst>
            <a:ext uri="{FF2B5EF4-FFF2-40B4-BE49-F238E27FC236}">
              <a16:creationId xmlns:a16="http://schemas.microsoft.com/office/drawing/2014/main" xmlns="" id="{00000000-0008-0000-2000-00006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22" name="265 CuadroTexto">
          <a:extLst>
            <a:ext uri="{FF2B5EF4-FFF2-40B4-BE49-F238E27FC236}">
              <a16:creationId xmlns:a16="http://schemas.microsoft.com/office/drawing/2014/main" xmlns="" id="{00000000-0008-0000-2000-00006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23" name="266 CuadroTexto">
          <a:extLst>
            <a:ext uri="{FF2B5EF4-FFF2-40B4-BE49-F238E27FC236}">
              <a16:creationId xmlns:a16="http://schemas.microsoft.com/office/drawing/2014/main" xmlns="" id="{00000000-0008-0000-2000-00006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24" name="267 CuadroTexto">
          <a:extLst>
            <a:ext uri="{FF2B5EF4-FFF2-40B4-BE49-F238E27FC236}">
              <a16:creationId xmlns:a16="http://schemas.microsoft.com/office/drawing/2014/main" xmlns="" id="{00000000-0008-0000-2000-00006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25" name="268 CuadroTexto">
          <a:extLst>
            <a:ext uri="{FF2B5EF4-FFF2-40B4-BE49-F238E27FC236}">
              <a16:creationId xmlns:a16="http://schemas.microsoft.com/office/drawing/2014/main" xmlns="" id="{00000000-0008-0000-2000-000065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26" name="269 CuadroTexto">
          <a:extLst>
            <a:ext uri="{FF2B5EF4-FFF2-40B4-BE49-F238E27FC236}">
              <a16:creationId xmlns:a16="http://schemas.microsoft.com/office/drawing/2014/main" xmlns="" id="{00000000-0008-0000-2000-000066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27" name="270 CuadroTexto">
          <a:extLst>
            <a:ext uri="{FF2B5EF4-FFF2-40B4-BE49-F238E27FC236}">
              <a16:creationId xmlns:a16="http://schemas.microsoft.com/office/drawing/2014/main" xmlns="" id="{00000000-0008-0000-2000-000067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28" name="271 CuadroTexto">
          <a:extLst>
            <a:ext uri="{FF2B5EF4-FFF2-40B4-BE49-F238E27FC236}">
              <a16:creationId xmlns:a16="http://schemas.microsoft.com/office/drawing/2014/main" xmlns="" id="{00000000-0008-0000-2000-000068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29" name="272 CuadroTexto">
          <a:extLst>
            <a:ext uri="{FF2B5EF4-FFF2-40B4-BE49-F238E27FC236}">
              <a16:creationId xmlns:a16="http://schemas.microsoft.com/office/drawing/2014/main" xmlns="" id="{00000000-0008-0000-2000-000069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30" name="273 CuadroTexto">
          <a:extLst>
            <a:ext uri="{FF2B5EF4-FFF2-40B4-BE49-F238E27FC236}">
              <a16:creationId xmlns:a16="http://schemas.microsoft.com/office/drawing/2014/main" xmlns="" id="{00000000-0008-0000-2000-00006A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31" name="274 CuadroTexto">
          <a:extLst>
            <a:ext uri="{FF2B5EF4-FFF2-40B4-BE49-F238E27FC236}">
              <a16:creationId xmlns:a16="http://schemas.microsoft.com/office/drawing/2014/main" xmlns="" id="{00000000-0008-0000-2000-00006B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32" name="275 CuadroTexto">
          <a:extLst>
            <a:ext uri="{FF2B5EF4-FFF2-40B4-BE49-F238E27FC236}">
              <a16:creationId xmlns:a16="http://schemas.microsoft.com/office/drawing/2014/main" xmlns="" id="{00000000-0008-0000-2000-00006C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33" name="276 CuadroTexto">
          <a:extLst>
            <a:ext uri="{FF2B5EF4-FFF2-40B4-BE49-F238E27FC236}">
              <a16:creationId xmlns:a16="http://schemas.microsoft.com/office/drawing/2014/main" xmlns="" id="{00000000-0008-0000-2000-00006D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34" name="277 CuadroTexto">
          <a:extLst>
            <a:ext uri="{FF2B5EF4-FFF2-40B4-BE49-F238E27FC236}">
              <a16:creationId xmlns:a16="http://schemas.microsoft.com/office/drawing/2014/main" xmlns="" id="{00000000-0008-0000-2000-00006E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35" name="278 CuadroTexto">
          <a:extLst>
            <a:ext uri="{FF2B5EF4-FFF2-40B4-BE49-F238E27FC236}">
              <a16:creationId xmlns:a16="http://schemas.microsoft.com/office/drawing/2014/main" xmlns="" id="{00000000-0008-0000-2000-00006F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36" name="279 CuadroTexto">
          <a:extLst>
            <a:ext uri="{FF2B5EF4-FFF2-40B4-BE49-F238E27FC236}">
              <a16:creationId xmlns:a16="http://schemas.microsoft.com/office/drawing/2014/main" xmlns="" id="{00000000-0008-0000-2000-000070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37" name="280 CuadroTexto">
          <a:extLst>
            <a:ext uri="{FF2B5EF4-FFF2-40B4-BE49-F238E27FC236}">
              <a16:creationId xmlns:a16="http://schemas.microsoft.com/office/drawing/2014/main" xmlns="" id="{00000000-0008-0000-2000-000071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38" name="281 CuadroTexto">
          <a:extLst>
            <a:ext uri="{FF2B5EF4-FFF2-40B4-BE49-F238E27FC236}">
              <a16:creationId xmlns:a16="http://schemas.microsoft.com/office/drawing/2014/main" xmlns="" id="{00000000-0008-0000-2000-000072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39" name="282 CuadroTexto">
          <a:extLst>
            <a:ext uri="{FF2B5EF4-FFF2-40B4-BE49-F238E27FC236}">
              <a16:creationId xmlns:a16="http://schemas.microsoft.com/office/drawing/2014/main" xmlns="" id="{00000000-0008-0000-2000-000073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40" name="283 CuadroTexto">
          <a:extLst>
            <a:ext uri="{FF2B5EF4-FFF2-40B4-BE49-F238E27FC236}">
              <a16:creationId xmlns:a16="http://schemas.microsoft.com/office/drawing/2014/main" xmlns="" id="{00000000-0008-0000-2000-000074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41" name="284 CuadroTexto">
          <a:extLst>
            <a:ext uri="{FF2B5EF4-FFF2-40B4-BE49-F238E27FC236}">
              <a16:creationId xmlns:a16="http://schemas.microsoft.com/office/drawing/2014/main" xmlns="" id="{00000000-0008-0000-2000-000075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42" name="285 CuadroTexto">
          <a:extLst>
            <a:ext uri="{FF2B5EF4-FFF2-40B4-BE49-F238E27FC236}">
              <a16:creationId xmlns:a16="http://schemas.microsoft.com/office/drawing/2014/main" xmlns="" id="{00000000-0008-0000-2000-00007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43" name="286 CuadroTexto">
          <a:extLst>
            <a:ext uri="{FF2B5EF4-FFF2-40B4-BE49-F238E27FC236}">
              <a16:creationId xmlns:a16="http://schemas.microsoft.com/office/drawing/2014/main" xmlns="" id="{00000000-0008-0000-2000-00007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44" name="287 CuadroTexto">
          <a:extLst>
            <a:ext uri="{FF2B5EF4-FFF2-40B4-BE49-F238E27FC236}">
              <a16:creationId xmlns:a16="http://schemas.microsoft.com/office/drawing/2014/main" xmlns="" id="{00000000-0008-0000-2000-00007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45" name="288 CuadroTexto">
          <a:extLst>
            <a:ext uri="{FF2B5EF4-FFF2-40B4-BE49-F238E27FC236}">
              <a16:creationId xmlns:a16="http://schemas.microsoft.com/office/drawing/2014/main" xmlns="" id="{00000000-0008-0000-2000-00007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46" name="289 CuadroTexto">
          <a:extLst>
            <a:ext uri="{FF2B5EF4-FFF2-40B4-BE49-F238E27FC236}">
              <a16:creationId xmlns:a16="http://schemas.microsoft.com/office/drawing/2014/main" xmlns="" id="{00000000-0008-0000-2000-00007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47" name="290 CuadroTexto">
          <a:extLst>
            <a:ext uri="{FF2B5EF4-FFF2-40B4-BE49-F238E27FC236}">
              <a16:creationId xmlns:a16="http://schemas.microsoft.com/office/drawing/2014/main" xmlns="" id="{00000000-0008-0000-2000-00007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48" name="291 CuadroTexto">
          <a:extLst>
            <a:ext uri="{FF2B5EF4-FFF2-40B4-BE49-F238E27FC236}">
              <a16:creationId xmlns:a16="http://schemas.microsoft.com/office/drawing/2014/main" xmlns="" id="{00000000-0008-0000-2000-00007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49" name="292 CuadroTexto">
          <a:extLst>
            <a:ext uri="{FF2B5EF4-FFF2-40B4-BE49-F238E27FC236}">
              <a16:creationId xmlns:a16="http://schemas.microsoft.com/office/drawing/2014/main" xmlns="" id="{00000000-0008-0000-2000-00007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50" name="293 CuadroTexto">
          <a:extLst>
            <a:ext uri="{FF2B5EF4-FFF2-40B4-BE49-F238E27FC236}">
              <a16:creationId xmlns:a16="http://schemas.microsoft.com/office/drawing/2014/main" xmlns="" id="{00000000-0008-0000-2000-00007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51" name="294 CuadroTexto">
          <a:extLst>
            <a:ext uri="{FF2B5EF4-FFF2-40B4-BE49-F238E27FC236}">
              <a16:creationId xmlns:a16="http://schemas.microsoft.com/office/drawing/2014/main" xmlns="" id="{00000000-0008-0000-2000-00007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52" name="295 CuadroTexto">
          <a:extLst>
            <a:ext uri="{FF2B5EF4-FFF2-40B4-BE49-F238E27FC236}">
              <a16:creationId xmlns:a16="http://schemas.microsoft.com/office/drawing/2014/main" xmlns="" id="{00000000-0008-0000-2000-00008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53" name="296 CuadroTexto">
          <a:extLst>
            <a:ext uri="{FF2B5EF4-FFF2-40B4-BE49-F238E27FC236}">
              <a16:creationId xmlns:a16="http://schemas.microsoft.com/office/drawing/2014/main" xmlns="" id="{00000000-0008-0000-2000-00008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54" name="17 CuadroTexto">
          <a:extLst>
            <a:ext uri="{FF2B5EF4-FFF2-40B4-BE49-F238E27FC236}">
              <a16:creationId xmlns:a16="http://schemas.microsoft.com/office/drawing/2014/main" xmlns="" id="{00000000-0008-0000-2000-00008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55" name="90 CuadroTexto">
          <a:extLst>
            <a:ext uri="{FF2B5EF4-FFF2-40B4-BE49-F238E27FC236}">
              <a16:creationId xmlns:a16="http://schemas.microsoft.com/office/drawing/2014/main" xmlns="" id="{00000000-0008-0000-2000-000083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56" name="91 CuadroTexto">
          <a:extLst>
            <a:ext uri="{FF2B5EF4-FFF2-40B4-BE49-F238E27FC236}">
              <a16:creationId xmlns:a16="http://schemas.microsoft.com/office/drawing/2014/main" xmlns="" id="{00000000-0008-0000-2000-000084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57" name="92 CuadroTexto">
          <a:extLst>
            <a:ext uri="{FF2B5EF4-FFF2-40B4-BE49-F238E27FC236}">
              <a16:creationId xmlns:a16="http://schemas.microsoft.com/office/drawing/2014/main" xmlns="" id="{00000000-0008-0000-2000-000085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58" name="93 CuadroTexto">
          <a:extLst>
            <a:ext uri="{FF2B5EF4-FFF2-40B4-BE49-F238E27FC236}">
              <a16:creationId xmlns:a16="http://schemas.microsoft.com/office/drawing/2014/main" xmlns="" id="{00000000-0008-0000-2000-000086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59" name="94 CuadroTexto">
          <a:extLst>
            <a:ext uri="{FF2B5EF4-FFF2-40B4-BE49-F238E27FC236}">
              <a16:creationId xmlns:a16="http://schemas.microsoft.com/office/drawing/2014/main" xmlns="" id="{00000000-0008-0000-2000-000087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60" name="95 CuadroTexto">
          <a:extLst>
            <a:ext uri="{FF2B5EF4-FFF2-40B4-BE49-F238E27FC236}">
              <a16:creationId xmlns:a16="http://schemas.microsoft.com/office/drawing/2014/main" xmlns="" id="{00000000-0008-0000-2000-000088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61" name="96 CuadroTexto">
          <a:extLst>
            <a:ext uri="{FF2B5EF4-FFF2-40B4-BE49-F238E27FC236}">
              <a16:creationId xmlns:a16="http://schemas.microsoft.com/office/drawing/2014/main" xmlns="" id="{00000000-0008-0000-2000-000089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62" name="97 CuadroTexto">
          <a:extLst>
            <a:ext uri="{FF2B5EF4-FFF2-40B4-BE49-F238E27FC236}">
              <a16:creationId xmlns:a16="http://schemas.microsoft.com/office/drawing/2014/main" xmlns="" id="{00000000-0008-0000-2000-00008A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63" name="98 CuadroTexto">
          <a:extLst>
            <a:ext uri="{FF2B5EF4-FFF2-40B4-BE49-F238E27FC236}">
              <a16:creationId xmlns:a16="http://schemas.microsoft.com/office/drawing/2014/main" xmlns="" id="{00000000-0008-0000-2000-00008B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64" name="99 CuadroTexto">
          <a:extLst>
            <a:ext uri="{FF2B5EF4-FFF2-40B4-BE49-F238E27FC236}">
              <a16:creationId xmlns:a16="http://schemas.microsoft.com/office/drawing/2014/main" xmlns="" id="{00000000-0008-0000-2000-00008C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65" name="100 CuadroTexto">
          <a:extLst>
            <a:ext uri="{FF2B5EF4-FFF2-40B4-BE49-F238E27FC236}">
              <a16:creationId xmlns:a16="http://schemas.microsoft.com/office/drawing/2014/main" xmlns="" id="{00000000-0008-0000-2000-00008D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66" name="101 CuadroTexto">
          <a:extLst>
            <a:ext uri="{FF2B5EF4-FFF2-40B4-BE49-F238E27FC236}">
              <a16:creationId xmlns:a16="http://schemas.microsoft.com/office/drawing/2014/main" xmlns="" id="{00000000-0008-0000-2000-00008E0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67" name="118 CuadroTexto">
          <a:extLst>
            <a:ext uri="{FF2B5EF4-FFF2-40B4-BE49-F238E27FC236}">
              <a16:creationId xmlns:a16="http://schemas.microsoft.com/office/drawing/2014/main" xmlns="" id="{00000000-0008-0000-2000-00008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68" name="119 CuadroTexto">
          <a:extLst>
            <a:ext uri="{FF2B5EF4-FFF2-40B4-BE49-F238E27FC236}">
              <a16:creationId xmlns:a16="http://schemas.microsoft.com/office/drawing/2014/main" xmlns="" id="{00000000-0008-0000-2000-00009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69" name="120 CuadroTexto">
          <a:extLst>
            <a:ext uri="{FF2B5EF4-FFF2-40B4-BE49-F238E27FC236}">
              <a16:creationId xmlns:a16="http://schemas.microsoft.com/office/drawing/2014/main" xmlns="" id="{00000000-0008-0000-2000-00009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70" name="121 CuadroTexto">
          <a:extLst>
            <a:ext uri="{FF2B5EF4-FFF2-40B4-BE49-F238E27FC236}">
              <a16:creationId xmlns:a16="http://schemas.microsoft.com/office/drawing/2014/main" xmlns="" id="{00000000-0008-0000-2000-00009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71" name="122 CuadroTexto">
          <a:extLst>
            <a:ext uri="{FF2B5EF4-FFF2-40B4-BE49-F238E27FC236}">
              <a16:creationId xmlns:a16="http://schemas.microsoft.com/office/drawing/2014/main" xmlns="" id="{00000000-0008-0000-2000-00009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72" name="123 CuadroTexto">
          <a:extLst>
            <a:ext uri="{FF2B5EF4-FFF2-40B4-BE49-F238E27FC236}">
              <a16:creationId xmlns:a16="http://schemas.microsoft.com/office/drawing/2014/main" xmlns="" id="{00000000-0008-0000-2000-00009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73" name="124 CuadroTexto">
          <a:extLst>
            <a:ext uri="{FF2B5EF4-FFF2-40B4-BE49-F238E27FC236}">
              <a16:creationId xmlns:a16="http://schemas.microsoft.com/office/drawing/2014/main" xmlns="" id="{00000000-0008-0000-2000-00009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74" name="125 CuadroTexto">
          <a:extLst>
            <a:ext uri="{FF2B5EF4-FFF2-40B4-BE49-F238E27FC236}">
              <a16:creationId xmlns:a16="http://schemas.microsoft.com/office/drawing/2014/main" xmlns="" id="{00000000-0008-0000-2000-00009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75" name="143 CuadroTexto">
          <a:extLst>
            <a:ext uri="{FF2B5EF4-FFF2-40B4-BE49-F238E27FC236}">
              <a16:creationId xmlns:a16="http://schemas.microsoft.com/office/drawing/2014/main" xmlns="" id="{00000000-0008-0000-2000-00009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76" name="144 CuadroTexto">
          <a:extLst>
            <a:ext uri="{FF2B5EF4-FFF2-40B4-BE49-F238E27FC236}">
              <a16:creationId xmlns:a16="http://schemas.microsoft.com/office/drawing/2014/main" xmlns="" id="{00000000-0008-0000-2000-00009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77" name="145 CuadroTexto">
          <a:extLst>
            <a:ext uri="{FF2B5EF4-FFF2-40B4-BE49-F238E27FC236}">
              <a16:creationId xmlns:a16="http://schemas.microsoft.com/office/drawing/2014/main" xmlns="" id="{00000000-0008-0000-2000-00009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78" name="146 CuadroTexto">
          <a:extLst>
            <a:ext uri="{FF2B5EF4-FFF2-40B4-BE49-F238E27FC236}">
              <a16:creationId xmlns:a16="http://schemas.microsoft.com/office/drawing/2014/main" xmlns="" id="{00000000-0008-0000-2000-00009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79" name="147 CuadroTexto">
          <a:extLst>
            <a:ext uri="{FF2B5EF4-FFF2-40B4-BE49-F238E27FC236}">
              <a16:creationId xmlns:a16="http://schemas.microsoft.com/office/drawing/2014/main" xmlns="" id="{00000000-0008-0000-2000-00009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80" name="148 CuadroTexto">
          <a:extLst>
            <a:ext uri="{FF2B5EF4-FFF2-40B4-BE49-F238E27FC236}">
              <a16:creationId xmlns:a16="http://schemas.microsoft.com/office/drawing/2014/main" xmlns="" id="{00000000-0008-0000-2000-00009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81" name="149 CuadroTexto">
          <a:extLst>
            <a:ext uri="{FF2B5EF4-FFF2-40B4-BE49-F238E27FC236}">
              <a16:creationId xmlns:a16="http://schemas.microsoft.com/office/drawing/2014/main" xmlns="" id="{00000000-0008-0000-2000-00009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82" name="150 CuadroTexto">
          <a:extLst>
            <a:ext uri="{FF2B5EF4-FFF2-40B4-BE49-F238E27FC236}">
              <a16:creationId xmlns:a16="http://schemas.microsoft.com/office/drawing/2014/main" xmlns="" id="{00000000-0008-0000-2000-00009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83" name="151 CuadroTexto">
          <a:extLst>
            <a:ext uri="{FF2B5EF4-FFF2-40B4-BE49-F238E27FC236}">
              <a16:creationId xmlns:a16="http://schemas.microsoft.com/office/drawing/2014/main" xmlns="" id="{00000000-0008-0000-2000-00009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84" name="152 CuadroTexto">
          <a:extLst>
            <a:ext uri="{FF2B5EF4-FFF2-40B4-BE49-F238E27FC236}">
              <a16:creationId xmlns:a16="http://schemas.microsoft.com/office/drawing/2014/main" xmlns="" id="{00000000-0008-0000-2000-0000A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85" name="153 CuadroTexto">
          <a:extLst>
            <a:ext uri="{FF2B5EF4-FFF2-40B4-BE49-F238E27FC236}">
              <a16:creationId xmlns:a16="http://schemas.microsoft.com/office/drawing/2014/main" xmlns="" id="{00000000-0008-0000-2000-0000A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86" name="154 CuadroTexto">
          <a:extLst>
            <a:ext uri="{FF2B5EF4-FFF2-40B4-BE49-F238E27FC236}">
              <a16:creationId xmlns:a16="http://schemas.microsoft.com/office/drawing/2014/main" xmlns="" id="{00000000-0008-0000-2000-0000A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87" name="155 CuadroTexto">
          <a:extLst>
            <a:ext uri="{FF2B5EF4-FFF2-40B4-BE49-F238E27FC236}">
              <a16:creationId xmlns:a16="http://schemas.microsoft.com/office/drawing/2014/main" xmlns="" id="{00000000-0008-0000-2000-0000A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88" name="156 CuadroTexto">
          <a:extLst>
            <a:ext uri="{FF2B5EF4-FFF2-40B4-BE49-F238E27FC236}">
              <a16:creationId xmlns:a16="http://schemas.microsoft.com/office/drawing/2014/main" xmlns="" id="{00000000-0008-0000-2000-0000A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89" name="157 CuadroTexto">
          <a:extLst>
            <a:ext uri="{FF2B5EF4-FFF2-40B4-BE49-F238E27FC236}">
              <a16:creationId xmlns:a16="http://schemas.microsoft.com/office/drawing/2014/main" xmlns="" id="{00000000-0008-0000-2000-0000A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90" name="158 CuadroTexto">
          <a:extLst>
            <a:ext uri="{FF2B5EF4-FFF2-40B4-BE49-F238E27FC236}">
              <a16:creationId xmlns:a16="http://schemas.microsoft.com/office/drawing/2014/main" xmlns="" id="{00000000-0008-0000-2000-0000A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91" name="159 CuadroTexto">
          <a:extLst>
            <a:ext uri="{FF2B5EF4-FFF2-40B4-BE49-F238E27FC236}">
              <a16:creationId xmlns:a16="http://schemas.microsoft.com/office/drawing/2014/main" xmlns="" id="{00000000-0008-0000-2000-0000A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92" name="160 CuadroTexto">
          <a:extLst>
            <a:ext uri="{FF2B5EF4-FFF2-40B4-BE49-F238E27FC236}">
              <a16:creationId xmlns:a16="http://schemas.microsoft.com/office/drawing/2014/main" xmlns="" id="{00000000-0008-0000-2000-0000A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93" name="161 CuadroTexto">
          <a:extLst>
            <a:ext uri="{FF2B5EF4-FFF2-40B4-BE49-F238E27FC236}">
              <a16:creationId xmlns:a16="http://schemas.microsoft.com/office/drawing/2014/main" xmlns="" id="{00000000-0008-0000-2000-0000A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94" name="162 CuadroTexto">
          <a:extLst>
            <a:ext uri="{FF2B5EF4-FFF2-40B4-BE49-F238E27FC236}">
              <a16:creationId xmlns:a16="http://schemas.microsoft.com/office/drawing/2014/main" xmlns="" id="{00000000-0008-0000-2000-0000A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95" name="163 CuadroTexto">
          <a:extLst>
            <a:ext uri="{FF2B5EF4-FFF2-40B4-BE49-F238E27FC236}">
              <a16:creationId xmlns:a16="http://schemas.microsoft.com/office/drawing/2014/main" xmlns="" id="{00000000-0008-0000-2000-0000A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96" name="164 CuadroTexto">
          <a:extLst>
            <a:ext uri="{FF2B5EF4-FFF2-40B4-BE49-F238E27FC236}">
              <a16:creationId xmlns:a16="http://schemas.microsoft.com/office/drawing/2014/main" xmlns="" id="{00000000-0008-0000-2000-0000A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97" name="165 CuadroTexto">
          <a:extLst>
            <a:ext uri="{FF2B5EF4-FFF2-40B4-BE49-F238E27FC236}">
              <a16:creationId xmlns:a16="http://schemas.microsoft.com/office/drawing/2014/main" xmlns="" id="{00000000-0008-0000-2000-0000A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98" name="166 CuadroTexto">
          <a:extLst>
            <a:ext uri="{FF2B5EF4-FFF2-40B4-BE49-F238E27FC236}">
              <a16:creationId xmlns:a16="http://schemas.microsoft.com/office/drawing/2014/main" xmlns="" id="{00000000-0008-0000-2000-0000A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99" name="167 CuadroTexto">
          <a:extLst>
            <a:ext uri="{FF2B5EF4-FFF2-40B4-BE49-F238E27FC236}">
              <a16:creationId xmlns:a16="http://schemas.microsoft.com/office/drawing/2014/main" xmlns="" id="{00000000-0008-0000-2000-0000A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00" name="168 CuadroTexto">
          <a:extLst>
            <a:ext uri="{FF2B5EF4-FFF2-40B4-BE49-F238E27FC236}">
              <a16:creationId xmlns:a16="http://schemas.microsoft.com/office/drawing/2014/main" xmlns="" id="{00000000-0008-0000-2000-0000B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01" name="169 CuadroTexto">
          <a:extLst>
            <a:ext uri="{FF2B5EF4-FFF2-40B4-BE49-F238E27FC236}">
              <a16:creationId xmlns:a16="http://schemas.microsoft.com/office/drawing/2014/main" xmlns="" id="{00000000-0008-0000-2000-0000B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02" name="170 CuadroTexto">
          <a:extLst>
            <a:ext uri="{FF2B5EF4-FFF2-40B4-BE49-F238E27FC236}">
              <a16:creationId xmlns:a16="http://schemas.microsoft.com/office/drawing/2014/main" xmlns="" id="{00000000-0008-0000-2000-0000B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03" name="171 CuadroTexto">
          <a:extLst>
            <a:ext uri="{FF2B5EF4-FFF2-40B4-BE49-F238E27FC236}">
              <a16:creationId xmlns:a16="http://schemas.microsoft.com/office/drawing/2014/main" xmlns="" id="{00000000-0008-0000-2000-0000B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04" name="172 CuadroTexto">
          <a:extLst>
            <a:ext uri="{FF2B5EF4-FFF2-40B4-BE49-F238E27FC236}">
              <a16:creationId xmlns:a16="http://schemas.microsoft.com/office/drawing/2014/main" xmlns="" id="{00000000-0008-0000-2000-0000B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05" name="173 CuadroTexto">
          <a:extLst>
            <a:ext uri="{FF2B5EF4-FFF2-40B4-BE49-F238E27FC236}">
              <a16:creationId xmlns:a16="http://schemas.microsoft.com/office/drawing/2014/main" xmlns="" id="{00000000-0008-0000-2000-0000B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06" name="174 CuadroTexto">
          <a:extLst>
            <a:ext uri="{FF2B5EF4-FFF2-40B4-BE49-F238E27FC236}">
              <a16:creationId xmlns:a16="http://schemas.microsoft.com/office/drawing/2014/main" xmlns="" id="{00000000-0008-0000-2000-0000B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07" name="175 CuadroTexto">
          <a:extLst>
            <a:ext uri="{FF2B5EF4-FFF2-40B4-BE49-F238E27FC236}">
              <a16:creationId xmlns:a16="http://schemas.microsoft.com/office/drawing/2014/main" xmlns="" id="{00000000-0008-0000-2000-0000B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08" name="176 CuadroTexto">
          <a:extLst>
            <a:ext uri="{FF2B5EF4-FFF2-40B4-BE49-F238E27FC236}">
              <a16:creationId xmlns:a16="http://schemas.microsoft.com/office/drawing/2014/main" xmlns="" id="{00000000-0008-0000-2000-0000B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09" name="177 CuadroTexto">
          <a:extLst>
            <a:ext uri="{FF2B5EF4-FFF2-40B4-BE49-F238E27FC236}">
              <a16:creationId xmlns:a16="http://schemas.microsoft.com/office/drawing/2014/main" xmlns="" id="{00000000-0008-0000-2000-0000B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10" name="178 CuadroTexto">
          <a:extLst>
            <a:ext uri="{FF2B5EF4-FFF2-40B4-BE49-F238E27FC236}">
              <a16:creationId xmlns:a16="http://schemas.microsoft.com/office/drawing/2014/main" xmlns="" id="{00000000-0008-0000-2000-0000B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11" name="179 CuadroTexto">
          <a:extLst>
            <a:ext uri="{FF2B5EF4-FFF2-40B4-BE49-F238E27FC236}">
              <a16:creationId xmlns:a16="http://schemas.microsoft.com/office/drawing/2014/main" xmlns="" id="{00000000-0008-0000-2000-0000B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12" name="180 CuadroTexto">
          <a:extLst>
            <a:ext uri="{FF2B5EF4-FFF2-40B4-BE49-F238E27FC236}">
              <a16:creationId xmlns:a16="http://schemas.microsoft.com/office/drawing/2014/main" xmlns="" id="{00000000-0008-0000-2000-0000B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13" name="181 CuadroTexto">
          <a:extLst>
            <a:ext uri="{FF2B5EF4-FFF2-40B4-BE49-F238E27FC236}">
              <a16:creationId xmlns:a16="http://schemas.microsoft.com/office/drawing/2014/main" xmlns="" id="{00000000-0008-0000-2000-0000B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14" name="182 CuadroTexto">
          <a:extLst>
            <a:ext uri="{FF2B5EF4-FFF2-40B4-BE49-F238E27FC236}">
              <a16:creationId xmlns:a16="http://schemas.microsoft.com/office/drawing/2014/main" xmlns="" id="{00000000-0008-0000-2000-0000B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15" name="183 CuadroTexto">
          <a:extLst>
            <a:ext uri="{FF2B5EF4-FFF2-40B4-BE49-F238E27FC236}">
              <a16:creationId xmlns:a16="http://schemas.microsoft.com/office/drawing/2014/main" xmlns="" id="{00000000-0008-0000-2000-0000B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16" name="184 CuadroTexto">
          <a:extLst>
            <a:ext uri="{FF2B5EF4-FFF2-40B4-BE49-F238E27FC236}">
              <a16:creationId xmlns:a16="http://schemas.microsoft.com/office/drawing/2014/main" xmlns="" id="{00000000-0008-0000-2000-0000C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17" name="185 CuadroTexto">
          <a:extLst>
            <a:ext uri="{FF2B5EF4-FFF2-40B4-BE49-F238E27FC236}">
              <a16:creationId xmlns:a16="http://schemas.microsoft.com/office/drawing/2014/main" xmlns="" id="{00000000-0008-0000-2000-0000C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18" name="186 CuadroTexto">
          <a:extLst>
            <a:ext uri="{FF2B5EF4-FFF2-40B4-BE49-F238E27FC236}">
              <a16:creationId xmlns:a16="http://schemas.microsoft.com/office/drawing/2014/main" xmlns="" id="{00000000-0008-0000-2000-0000C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19" name="187 CuadroTexto">
          <a:extLst>
            <a:ext uri="{FF2B5EF4-FFF2-40B4-BE49-F238E27FC236}">
              <a16:creationId xmlns:a16="http://schemas.microsoft.com/office/drawing/2014/main" xmlns="" id="{00000000-0008-0000-2000-0000C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20" name="188 CuadroTexto">
          <a:extLst>
            <a:ext uri="{FF2B5EF4-FFF2-40B4-BE49-F238E27FC236}">
              <a16:creationId xmlns:a16="http://schemas.microsoft.com/office/drawing/2014/main" xmlns="" id="{00000000-0008-0000-2000-0000C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21" name="189 CuadroTexto">
          <a:extLst>
            <a:ext uri="{FF2B5EF4-FFF2-40B4-BE49-F238E27FC236}">
              <a16:creationId xmlns:a16="http://schemas.microsoft.com/office/drawing/2014/main" xmlns="" id="{00000000-0008-0000-2000-0000C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22" name="190 CuadroTexto">
          <a:extLst>
            <a:ext uri="{FF2B5EF4-FFF2-40B4-BE49-F238E27FC236}">
              <a16:creationId xmlns:a16="http://schemas.microsoft.com/office/drawing/2014/main" xmlns="" id="{00000000-0008-0000-2000-0000C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23" name="191 CuadroTexto">
          <a:extLst>
            <a:ext uri="{FF2B5EF4-FFF2-40B4-BE49-F238E27FC236}">
              <a16:creationId xmlns:a16="http://schemas.microsoft.com/office/drawing/2014/main" xmlns="" id="{00000000-0008-0000-2000-0000C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24" name="192 CuadroTexto">
          <a:extLst>
            <a:ext uri="{FF2B5EF4-FFF2-40B4-BE49-F238E27FC236}">
              <a16:creationId xmlns:a16="http://schemas.microsoft.com/office/drawing/2014/main" xmlns="" id="{00000000-0008-0000-2000-0000C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25" name="193 CuadroTexto">
          <a:extLst>
            <a:ext uri="{FF2B5EF4-FFF2-40B4-BE49-F238E27FC236}">
              <a16:creationId xmlns:a16="http://schemas.microsoft.com/office/drawing/2014/main" xmlns="" id="{00000000-0008-0000-2000-0000C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26" name="194 CuadroTexto">
          <a:extLst>
            <a:ext uri="{FF2B5EF4-FFF2-40B4-BE49-F238E27FC236}">
              <a16:creationId xmlns:a16="http://schemas.microsoft.com/office/drawing/2014/main" xmlns="" id="{00000000-0008-0000-2000-0000C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27" name="195 CuadroTexto">
          <a:extLst>
            <a:ext uri="{FF2B5EF4-FFF2-40B4-BE49-F238E27FC236}">
              <a16:creationId xmlns:a16="http://schemas.microsoft.com/office/drawing/2014/main" xmlns="" id="{00000000-0008-0000-2000-0000C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28" name="196 CuadroTexto">
          <a:extLst>
            <a:ext uri="{FF2B5EF4-FFF2-40B4-BE49-F238E27FC236}">
              <a16:creationId xmlns:a16="http://schemas.microsoft.com/office/drawing/2014/main" xmlns="" id="{00000000-0008-0000-2000-0000C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29" name="197 CuadroTexto">
          <a:extLst>
            <a:ext uri="{FF2B5EF4-FFF2-40B4-BE49-F238E27FC236}">
              <a16:creationId xmlns:a16="http://schemas.microsoft.com/office/drawing/2014/main" xmlns="" id="{00000000-0008-0000-2000-0000C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30" name="198 CuadroTexto">
          <a:extLst>
            <a:ext uri="{FF2B5EF4-FFF2-40B4-BE49-F238E27FC236}">
              <a16:creationId xmlns:a16="http://schemas.microsoft.com/office/drawing/2014/main" xmlns="" id="{00000000-0008-0000-2000-0000C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31" name="199 CuadroTexto">
          <a:extLst>
            <a:ext uri="{FF2B5EF4-FFF2-40B4-BE49-F238E27FC236}">
              <a16:creationId xmlns:a16="http://schemas.microsoft.com/office/drawing/2014/main" xmlns="" id="{00000000-0008-0000-2000-0000C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32" name="200 CuadroTexto">
          <a:extLst>
            <a:ext uri="{FF2B5EF4-FFF2-40B4-BE49-F238E27FC236}">
              <a16:creationId xmlns:a16="http://schemas.microsoft.com/office/drawing/2014/main" xmlns="" id="{00000000-0008-0000-2000-0000D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33" name="201 CuadroTexto">
          <a:extLst>
            <a:ext uri="{FF2B5EF4-FFF2-40B4-BE49-F238E27FC236}">
              <a16:creationId xmlns:a16="http://schemas.microsoft.com/office/drawing/2014/main" xmlns="" id="{00000000-0008-0000-2000-0000D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34" name="202 CuadroTexto">
          <a:extLst>
            <a:ext uri="{FF2B5EF4-FFF2-40B4-BE49-F238E27FC236}">
              <a16:creationId xmlns:a16="http://schemas.microsoft.com/office/drawing/2014/main" xmlns="" id="{00000000-0008-0000-2000-0000D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35" name="203 CuadroTexto">
          <a:extLst>
            <a:ext uri="{FF2B5EF4-FFF2-40B4-BE49-F238E27FC236}">
              <a16:creationId xmlns:a16="http://schemas.microsoft.com/office/drawing/2014/main" xmlns="" id="{00000000-0008-0000-2000-0000D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36" name="204 CuadroTexto">
          <a:extLst>
            <a:ext uri="{FF2B5EF4-FFF2-40B4-BE49-F238E27FC236}">
              <a16:creationId xmlns:a16="http://schemas.microsoft.com/office/drawing/2014/main" xmlns="" id="{00000000-0008-0000-2000-0000D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37" name="205 CuadroTexto">
          <a:extLst>
            <a:ext uri="{FF2B5EF4-FFF2-40B4-BE49-F238E27FC236}">
              <a16:creationId xmlns:a16="http://schemas.microsoft.com/office/drawing/2014/main" xmlns="" id="{00000000-0008-0000-2000-0000D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38" name="206 CuadroTexto">
          <a:extLst>
            <a:ext uri="{FF2B5EF4-FFF2-40B4-BE49-F238E27FC236}">
              <a16:creationId xmlns:a16="http://schemas.microsoft.com/office/drawing/2014/main" xmlns="" id="{00000000-0008-0000-2000-0000D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39" name="207 CuadroTexto">
          <a:extLst>
            <a:ext uri="{FF2B5EF4-FFF2-40B4-BE49-F238E27FC236}">
              <a16:creationId xmlns:a16="http://schemas.microsoft.com/office/drawing/2014/main" xmlns="" id="{00000000-0008-0000-2000-0000D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40" name="208 CuadroTexto">
          <a:extLst>
            <a:ext uri="{FF2B5EF4-FFF2-40B4-BE49-F238E27FC236}">
              <a16:creationId xmlns:a16="http://schemas.microsoft.com/office/drawing/2014/main" xmlns="" id="{00000000-0008-0000-2000-0000D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41" name="209 CuadroTexto">
          <a:extLst>
            <a:ext uri="{FF2B5EF4-FFF2-40B4-BE49-F238E27FC236}">
              <a16:creationId xmlns:a16="http://schemas.microsoft.com/office/drawing/2014/main" xmlns="" id="{00000000-0008-0000-2000-0000D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42" name="210 CuadroTexto">
          <a:extLst>
            <a:ext uri="{FF2B5EF4-FFF2-40B4-BE49-F238E27FC236}">
              <a16:creationId xmlns:a16="http://schemas.microsoft.com/office/drawing/2014/main" xmlns="" id="{00000000-0008-0000-2000-0000D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43" name="211 CuadroTexto">
          <a:extLst>
            <a:ext uri="{FF2B5EF4-FFF2-40B4-BE49-F238E27FC236}">
              <a16:creationId xmlns:a16="http://schemas.microsoft.com/office/drawing/2014/main" xmlns="" id="{00000000-0008-0000-2000-0000D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44" name="212 CuadroTexto">
          <a:extLst>
            <a:ext uri="{FF2B5EF4-FFF2-40B4-BE49-F238E27FC236}">
              <a16:creationId xmlns:a16="http://schemas.microsoft.com/office/drawing/2014/main" xmlns="" id="{00000000-0008-0000-2000-0000D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45" name="213 CuadroTexto">
          <a:extLst>
            <a:ext uri="{FF2B5EF4-FFF2-40B4-BE49-F238E27FC236}">
              <a16:creationId xmlns:a16="http://schemas.microsoft.com/office/drawing/2014/main" xmlns="" id="{00000000-0008-0000-2000-0000D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46" name="214 CuadroTexto">
          <a:extLst>
            <a:ext uri="{FF2B5EF4-FFF2-40B4-BE49-F238E27FC236}">
              <a16:creationId xmlns:a16="http://schemas.microsoft.com/office/drawing/2014/main" xmlns="" id="{00000000-0008-0000-2000-0000D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47" name="215 CuadroTexto">
          <a:extLst>
            <a:ext uri="{FF2B5EF4-FFF2-40B4-BE49-F238E27FC236}">
              <a16:creationId xmlns:a16="http://schemas.microsoft.com/office/drawing/2014/main" xmlns="" id="{00000000-0008-0000-2000-0000D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48" name="216 CuadroTexto">
          <a:extLst>
            <a:ext uri="{FF2B5EF4-FFF2-40B4-BE49-F238E27FC236}">
              <a16:creationId xmlns:a16="http://schemas.microsoft.com/office/drawing/2014/main" xmlns="" id="{00000000-0008-0000-2000-0000E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49" name="217 CuadroTexto">
          <a:extLst>
            <a:ext uri="{FF2B5EF4-FFF2-40B4-BE49-F238E27FC236}">
              <a16:creationId xmlns:a16="http://schemas.microsoft.com/office/drawing/2014/main" xmlns="" id="{00000000-0008-0000-2000-0000E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50" name="218 CuadroTexto">
          <a:extLst>
            <a:ext uri="{FF2B5EF4-FFF2-40B4-BE49-F238E27FC236}">
              <a16:creationId xmlns:a16="http://schemas.microsoft.com/office/drawing/2014/main" xmlns="" id="{00000000-0008-0000-2000-0000E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51" name="219 CuadroTexto">
          <a:extLst>
            <a:ext uri="{FF2B5EF4-FFF2-40B4-BE49-F238E27FC236}">
              <a16:creationId xmlns:a16="http://schemas.microsoft.com/office/drawing/2014/main" xmlns="" id="{00000000-0008-0000-2000-0000E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52" name="220 CuadroTexto">
          <a:extLst>
            <a:ext uri="{FF2B5EF4-FFF2-40B4-BE49-F238E27FC236}">
              <a16:creationId xmlns:a16="http://schemas.microsoft.com/office/drawing/2014/main" xmlns="" id="{00000000-0008-0000-2000-0000E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53" name="221 CuadroTexto">
          <a:extLst>
            <a:ext uri="{FF2B5EF4-FFF2-40B4-BE49-F238E27FC236}">
              <a16:creationId xmlns:a16="http://schemas.microsoft.com/office/drawing/2014/main" xmlns="" id="{00000000-0008-0000-2000-0000E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54" name="222 CuadroTexto">
          <a:extLst>
            <a:ext uri="{FF2B5EF4-FFF2-40B4-BE49-F238E27FC236}">
              <a16:creationId xmlns:a16="http://schemas.microsoft.com/office/drawing/2014/main" xmlns="" id="{00000000-0008-0000-2000-0000E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55" name="223 CuadroTexto">
          <a:extLst>
            <a:ext uri="{FF2B5EF4-FFF2-40B4-BE49-F238E27FC236}">
              <a16:creationId xmlns:a16="http://schemas.microsoft.com/office/drawing/2014/main" xmlns="" id="{00000000-0008-0000-2000-0000E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56" name="224 CuadroTexto">
          <a:extLst>
            <a:ext uri="{FF2B5EF4-FFF2-40B4-BE49-F238E27FC236}">
              <a16:creationId xmlns:a16="http://schemas.microsoft.com/office/drawing/2014/main" xmlns="" id="{00000000-0008-0000-2000-0000E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57" name="225 CuadroTexto">
          <a:extLst>
            <a:ext uri="{FF2B5EF4-FFF2-40B4-BE49-F238E27FC236}">
              <a16:creationId xmlns:a16="http://schemas.microsoft.com/office/drawing/2014/main" xmlns="" id="{00000000-0008-0000-2000-0000E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58" name="226 CuadroTexto">
          <a:extLst>
            <a:ext uri="{FF2B5EF4-FFF2-40B4-BE49-F238E27FC236}">
              <a16:creationId xmlns:a16="http://schemas.microsoft.com/office/drawing/2014/main" xmlns="" id="{00000000-0008-0000-2000-0000E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59" name="227 CuadroTexto">
          <a:extLst>
            <a:ext uri="{FF2B5EF4-FFF2-40B4-BE49-F238E27FC236}">
              <a16:creationId xmlns:a16="http://schemas.microsoft.com/office/drawing/2014/main" xmlns="" id="{00000000-0008-0000-2000-0000E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60" name="228 CuadroTexto">
          <a:extLst>
            <a:ext uri="{FF2B5EF4-FFF2-40B4-BE49-F238E27FC236}">
              <a16:creationId xmlns:a16="http://schemas.microsoft.com/office/drawing/2014/main" xmlns="" id="{00000000-0008-0000-2000-0000E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61" name="229 CuadroTexto">
          <a:extLst>
            <a:ext uri="{FF2B5EF4-FFF2-40B4-BE49-F238E27FC236}">
              <a16:creationId xmlns:a16="http://schemas.microsoft.com/office/drawing/2014/main" xmlns="" id="{00000000-0008-0000-2000-0000E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62" name="230 CuadroTexto">
          <a:extLst>
            <a:ext uri="{FF2B5EF4-FFF2-40B4-BE49-F238E27FC236}">
              <a16:creationId xmlns:a16="http://schemas.microsoft.com/office/drawing/2014/main" xmlns="" id="{00000000-0008-0000-2000-0000E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63" name="231 CuadroTexto">
          <a:extLst>
            <a:ext uri="{FF2B5EF4-FFF2-40B4-BE49-F238E27FC236}">
              <a16:creationId xmlns:a16="http://schemas.microsoft.com/office/drawing/2014/main" xmlns="" id="{00000000-0008-0000-2000-0000E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64" name="232 CuadroTexto">
          <a:extLst>
            <a:ext uri="{FF2B5EF4-FFF2-40B4-BE49-F238E27FC236}">
              <a16:creationId xmlns:a16="http://schemas.microsoft.com/office/drawing/2014/main" xmlns="" id="{00000000-0008-0000-2000-0000F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65" name="233 CuadroTexto">
          <a:extLst>
            <a:ext uri="{FF2B5EF4-FFF2-40B4-BE49-F238E27FC236}">
              <a16:creationId xmlns:a16="http://schemas.microsoft.com/office/drawing/2014/main" xmlns="" id="{00000000-0008-0000-2000-0000F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66" name="234 CuadroTexto">
          <a:extLst>
            <a:ext uri="{FF2B5EF4-FFF2-40B4-BE49-F238E27FC236}">
              <a16:creationId xmlns:a16="http://schemas.microsoft.com/office/drawing/2014/main" xmlns="" id="{00000000-0008-0000-2000-0000F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67" name="235 CuadroTexto">
          <a:extLst>
            <a:ext uri="{FF2B5EF4-FFF2-40B4-BE49-F238E27FC236}">
              <a16:creationId xmlns:a16="http://schemas.microsoft.com/office/drawing/2014/main" xmlns="" id="{00000000-0008-0000-2000-0000F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68" name="236 CuadroTexto">
          <a:extLst>
            <a:ext uri="{FF2B5EF4-FFF2-40B4-BE49-F238E27FC236}">
              <a16:creationId xmlns:a16="http://schemas.microsoft.com/office/drawing/2014/main" xmlns="" id="{00000000-0008-0000-2000-0000F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69" name="237 CuadroTexto">
          <a:extLst>
            <a:ext uri="{FF2B5EF4-FFF2-40B4-BE49-F238E27FC236}">
              <a16:creationId xmlns:a16="http://schemas.microsoft.com/office/drawing/2014/main" xmlns="" id="{00000000-0008-0000-2000-0000F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70" name="238 CuadroTexto">
          <a:extLst>
            <a:ext uri="{FF2B5EF4-FFF2-40B4-BE49-F238E27FC236}">
              <a16:creationId xmlns:a16="http://schemas.microsoft.com/office/drawing/2014/main" xmlns="" id="{00000000-0008-0000-2000-0000F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71" name="239 CuadroTexto">
          <a:extLst>
            <a:ext uri="{FF2B5EF4-FFF2-40B4-BE49-F238E27FC236}">
              <a16:creationId xmlns:a16="http://schemas.microsoft.com/office/drawing/2014/main" xmlns="" id="{00000000-0008-0000-2000-0000F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72" name="240 CuadroTexto">
          <a:extLst>
            <a:ext uri="{FF2B5EF4-FFF2-40B4-BE49-F238E27FC236}">
              <a16:creationId xmlns:a16="http://schemas.microsoft.com/office/drawing/2014/main" xmlns="" id="{00000000-0008-0000-2000-0000F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73" name="241 CuadroTexto">
          <a:extLst>
            <a:ext uri="{FF2B5EF4-FFF2-40B4-BE49-F238E27FC236}">
              <a16:creationId xmlns:a16="http://schemas.microsoft.com/office/drawing/2014/main" xmlns="" id="{00000000-0008-0000-2000-0000F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74" name="242 CuadroTexto">
          <a:extLst>
            <a:ext uri="{FF2B5EF4-FFF2-40B4-BE49-F238E27FC236}">
              <a16:creationId xmlns:a16="http://schemas.microsoft.com/office/drawing/2014/main" xmlns="" id="{00000000-0008-0000-2000-0000F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75" name="243 CuadroTexto">
          <a:extLst>
            <a:ext uri="{FF2B5EF4-FFF2-40B4-BE49-F238E27FC236}">
              <a16:creationId xmlns:a16="http://schemas.microsoft.com/office/drawing/2014/main" xmlns="" id="{00000000-0008-0000-2000-0000F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76" name="244 CuadroTexto">
          <a:extLst>
            <a:ext uri="{FF2B5EF4-FFF2-40B4-BE49-F238E27FC236}">
              <a16:creationId xmlns:a16="http://schemas.microsoft.com/office/drawing/2014/main" xmlns="" id="{00000000-0008-0000-2000-0000F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77" name="245 CuadroTexto">
          <a:extLst>
            <a:ext uri="{FF2B5EF4-FFF2-40B4-BE49-F238E27FC236}">
              <a16:creationId xmlns:a16="http://schemas.microsoft.com/office/drawing/2014/main" xmlns="" id="{00000000-0008-0000-2000-0000F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78" name="246 CuadroTexto">
          <a:extLst>
            <a:ext uri="{FF2B5EF4-FFF2-40B4-BE49-F238E27FC236}">
              <a16:creationId xmlns:a16="http://schemas.microsoft.com/office/drawing/2014/main" xmlns="" id="{00000000-0008-0000-2000-0000F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79" name="247 CuadroTexto">
          <a:extLst>
            <a:ext uri="{FF2B5EF4-FFF2-40B4-BE49-F238E27FC236}">
              <a16:creationId xmlns:a16="http://schemas.microsoft.com/office/drawing/2014/main" xmlns="" id="{00000000-0008-0000-2000-0000F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80" name="248 CuadroTexto">
          <a:extLst>
            <a:ext uri="{FF2B5EF4-FFF2-40B4-BE49-F238E27FC236}">
              <a16:creationId xmlns:a16="http://schemas.microsoft.com/office/drawing/2014/main" xmlns="" id="{00000000-0008-0000-2000-00000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81" name="249 CuadroTexto">
          <a:extLst>
            <a:ext uri="{FF2B5EF4-FFF2-40B4-BE49-F238E27FC236}">
              <a16:creationId xmlns:a16="http://schemas.microsoft.com/office/drawing/2014/main" xmlns="" id="{00000000-0008-0000-2000-00000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82" name="250 CuadroTexto">
          <a:extLst>
            <a:ext uri="{FF2B5EF4-FFF2-40B4-BE49-F238E27FC236}">
              <a16:creationId xmlns:a16="http://schemas.microsoft.com/office/drawing/2014/main" xmlns="" id="{00000000-0008-0000-2000-00000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83" name="251 CuadroTexto">
          <a:extLst>
            <a:ext uri="{FF2B5EF4-FFF2-40B4-BE49-F238E27FC236}">
              <a16:creationId xmlns:a16="http://schemas.microsoft.com/office/drawing/2014/main" xmlns="" id="{00000000-0008-0000-2000-00000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84" name="252 CuadroTexto">
          <a:extLst>
            <a:ext uri="{FF2B5EF4-FFF2-40B4-BE49-F238E27FC236}">
              <a16:creationId xmlns:a16="http://schemas.microsoft.com/office/drawing/2014/main" xmlns="" id="{00000000-0008-0000-2000-00000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85" name="253 CuadroTexto">
          <a:extLst>
            <a:ext uri="{FF2B5EF4-FFF2-40B4-BE49-F238E27FC236}">
              <a16:creationId xmlns:a16="http://schemas.microsoft.com/office/drawing/2014/main" xmlns="" id="{00000000-0008-0000-2000-00000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86" name="254 CuadroTexto">
          <a:extLst>
            <a:ext uri="{FF2B5EF4-FFF2-40B4-BE49-F238E27FC236}">
              <a16:creationId xmlns:a16="http://schemas.microsoft.com/office/drawing/2014/main" xmlns="" id="{00000000-0008-0000-2000-00000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87" name="255 CuadroTexto">
          <a:extLst>
            <a:ext uri="{FF2B5EF4-FFF2-40B4-BE49-F238E27FC236}">
              <a16:creationId xmlns:a16="http://schemas.microsoft.com/office/drawing/2014/main" xmlns="" id="{00000000-0008-0000-2000-00000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88" name="256 CuadroTexto">
          <a:extLst>
            <a:ext uri="{FF2B5EF4-FFF2-40B4-BE49-F238E27FC236}">
              <a16:creationId xmlns:a16="http://schemas.microsoft.com/office/drawing/2014/main" xmlns="" id="{00000000-0008-0000-2000-00000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89" name="257 CuadroTexto">
          <a:extLst>
            <a:ext uri="{FF2B5EF4-FFF2-40B4-BE49-F238E27FC236}">
              <a16:creationId xmlns:a16="http://schemas.microsoft.com/office/drawing/2014/main" xmlns="" id="{00000000-0008-0000-2000-00000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90" name="258 CuadroTexto">
          <a:extLst>
            <a:ext uri="{FF2B5EF4-FFF2-40B4-BE49-F238E27FC236}">
              <a16:creationId xmlns:a16="http://schemas.microsoft.com/office/drawing/2014/main" xmlns="" id="{00000000-0008-0000-2000-00000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91" name="259 CuadroTexto">
          <a:extLst>
            <a:ext uri="{FF2B5EF4-FFF2-40B4-BE49-F238E27FC236}">
              <a16:creationId xmlns:a16="http://schemas.microsoft.com/office/drawing/2014/main" xmlns="" id="{00000000-0008-0000-2000-00000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92" name="260 CuadroTexto">
          <a:extLst>
            <a:ext uri="{FF2B5EF4-FFF2-40B4-BE49-F238E27FC236}">
              <a16:creationId xmlns:a16="http://schemas.microsoft.com/office/drawing/2014/main" xmlns="" id="{00000000-0008-0000-2000-00000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93" name="261 CuadroTexto">
          <a:extLst>
            <a:ext uri="{FF2B5EF4-FFF2-40B4-BE49-F238E27FC236}">
              <a16:creationId xmlns:a16="http://schemas.microsoft.com/office/drawing/2014/main" xmlns="" id="{00000000-0008-0000-2000-00000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94" name="262 CuadroTexto">
          <a:extLst>
            <a:ext uri="{FF2B5EF4-FFF2-40B4-BE49-F238E27FC236}">
              <a16:creationId xmlns:a16="http://schemas.microsoft.com/office/drawing/2014/main" xmlns="" id="{00000000-0008-0000-2000-00000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95" name="263 CuadroTexto">
          <a:extLst>
            <a:ext uri="{FF2B5EF4-FFF2-40B4-BE49-F238E27FC236}">
              <a16:creationId xmlns:a16="http://schemas.microsoft.com/office/drawing/2014/main" xmlns="" id="{00000000-0008-0000-2000-00000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96" name="264 CuadroTexto">
          <a:extLst>
            <a:ext uri="{FF2B5EF4-FFF2-40B4-BE49-F238E27FC236}">
              <a16:creationId xmlns:a16="http://schemas.microsoft.com/office/drawing/2014/main" xmlns="" id="{00000000-0008-0000-2000-00001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97" name="265 CuadroTexto">
          <a:extLst>
            <a:ext uri="{FF2B5EF4-FFF2-40B4-BE49-F238E27FC236}">
              <a16:creationId xmlns:a16="http://schemas.microsoft.com/office/drawing/2014/main" xmlns="" id="{00000000-0008-0000-2000-00001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98" name="266 CuadroTexto">
          <a:extLst>
            <a:ext uri="{FF2B5EF4-FFF2-40B4-BE49-F238E27FC236}">
              <a16:creationId xmlns:a16="http://schemas.microsoft.com/office/drawing/2014/main" xmlns="" id="{00000000-0008-0000-2000-00001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299" name="267 CuadroTexto">
          <a:extLst>
            <a:ext uri="{FF2B5EF4-FFF2-40B4-BE49-F238E27FC236}">
              <a16:creationId xmlns:a16="http://schemas.microsoft.com/office/drawing/2014/main" xmlns="" id="{00000000-0008-0000-2000-00001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00" name="268 CuadroTexto">
          <a:extLst>
            <a:ext uri="{FF2B5EF4-FFF2-40B4-BE49-F238E27FC236}">
              <a16:creationId xmlns:a16="http://schemas.microsoft.com/office/drawing/2014/main" xmlns="" id="{00000000-0008-0000-2000-000014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01" name="269 CuadroTexto">
          <a:extLst>
            <a:ext uri="{FF2B5EF4-FFF2-40B4-BE49-F238E27FC236}">
              <a16:creationId xmlns:a16="http://schemas.microsoft.com/office/drawing/2014/main" xmlns="" id="{00000000-0008-0000-2000-000015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02" name="270 CuadroTexto">
          <a:extLst>
            <a:ext uri="{FF2B5EF4-FFF2-40B4-BE49-F238E27FC236}">
              <a16:creationId xmlns:a16="http://schemas.microsoft.com/office/drawing/2014/main" xmlns="" id="{00000000-0008-0000-2000-000016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03" name="271 CuadroTexto">
          <a:extLst>
            <a:ext uri="{FF2B5EF4-FFF2-40B4-BE49-F238E27FC236}">
              <a16:creationId xmlns:a16="http://schemas.microsoft.com/office/drawing/2014/main" xmlns="" id="{00000000-0008-0000-2000-000017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04" name="272 CuadroTexto">
          <a:extLst>
            <a:ext uri="{FF2B5EF4-FFF2-40B4-BE49-F238E27FC236}">
              <a16:creationId xmlns:a16="http://schemas.microsoft.com/office/drawing/2014/main" xmlns="" id="{00000000-0008-0000-2000-000018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05" name="273 CuadroTexto">
          <a:extLst>
            <a:ext uri="{FF2B5EF4-FFF2-40B4-BE49-F238E27FC236}">
              <a16:creationId xmlns:a16="http://schemas.microsoft.com/office/drawing/2014/main" xmlns="" id="{00000000-0008-0000-2000-000019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06" name="274 CuadroTexto">
          <a:extLst>
            <a:ext uri="{FF2B5EF4-FFF2-40B4-BE49-F238E27FC236}">
              <a16:creationId xmlns:a16="http://schemas.microsoft.com/office/drawing/2014/main" xmlns="" id="{00000000-0008-0000-2000-00001A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07" name="275 CuadroTexto">
          <a:extLst>
            <a:ext uri="{FF2B5EF4-FFF2-40B4-BE49-F238E27FC236}">
              <a16:creationId xmlns:a16="http://schemas.microsoft.com/office/drawing/2014/main" xmlns="" id="{00000000-0008-0000-2000-00001B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08" name="276 CuadroTexto">
          <a:extLst>
            <a:ext uri="{FF2B5EF4-FFF2-40B4-BE49-F238E27FC236}">
              <a16:creationId xmlns:a16="http://schemas.microsoft.com/office/drawing/2014/main" xmlns="" id="{00000000-0008-0000-2000-00001C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09" name="277 CuadroTexto">
          <a:extLst>
            <a:ext uri="{FF2B5EF4-FFF2-40B4-BE49-F238E27FC236}">
              <a16:creationId xmlns:a16="http://schemas.microsoft.com/office/drawing/2014/main" xmlns="" id="{00000000-0008-0000-2000-00001D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10" name="278 CuadroTexto">
          <a:extLst>
            <a:ext uri="{FF2B5EF4-FFF2-40B4-BE49-F238E27FC236}">
              <a16:creationId xmlns:a16="http://schemas.microsoft.com/office/drawing/2014/main" xmlns="" id="{00000000-0008-0000-2000-00001E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11" name="279 CuadroTexto">
          <a:extLst>
            <a:ext uri="{FF2B5EF4-FFF2-40B4-BE49-F238E27FC236}">
              <a16:creationId xmlns:a16="http://schemas.microsoft.com/office/drawing/2014/main" xmlns="" id="{00000000-0008-0000-2000-00001F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12" name="280 CuadroTexto">
          <a:extLst>
            <a:ext uri="{FF2B5EF4-FFF2-40B4-BE49-F238E27FC236}">
              <a16:creationId xmlns:a16="http://schemas.microsoft.com/office/drawing/2014/main" xmlns="" id="{00000000-0008-0000-2000-000020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13" name="281 CuadroTexto">
          <a:extLst>
            <a:ext uri="{FF2B5EF4-FFF2-40B4-BE49-F238E27FC236}">
              <a16:creationId xmlns:a16="http://schemas.microsoft.com/office/drawing/2014/main" xmlns="" id="{00000000-0008-0000-2000-000021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14" name="282 CuadroTexto">
          <a:extLst>
            <a:ext uri="{FF2B5EF4-FFF2-40B4-BE49-F238E27FC236}">
              <a16:creationId xmlns:a16="http://schemas.microsoft.com/office/drawing/2014/main" xmlns="" id="{00000000-0008-0000-2000-000022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15" name="283 CuadroTexto">
          <a:extLst>
            <a:ext uri="{FF2B5EF4-FFF2-40B4-BE49-F238E27FC236}">
              <a16:creationId xmlns:a16="http://schemas.microsoft.com/office/drawing/2014/main" xmlns="" id="{00000000-0008-0000-2000-000023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16" name="284 CuadroTexto">
          <a:extLst>
            <a:ext uri="{FF2B5EF4-FFF2-40B4-BE49-F238E27FC236}">
              <a16:creationId xmlns:a16="http://schemas.microsoft.com/office/drawing/2014/main" xmlns="" id="{00000000-0008-0000-2000-000024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17" name="285 CuadroTexto">
          <a:extLst>
            <a:ext uri="{FF2B5EF4-FFF2-40B4-BE49-F238E27FC236}">
              <a16:creationId xmlns:a16="http://schemas.microsoft.com/office/drawing/2014/main" xmlns="" id="{00000000-0008-0000-2000-00002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18" name="286 CuadroTexto">
          <a:extLst>
            <a:ext uri="{FF2B5EF4-FFF2-40B4-BE49-F238E27FC236}">
              <a16:creationId xmlns:a16="http://schemas.microsoft.com/office/drawing/2014/main" xmlns="" id="{00000000-0008-0000-2000-00002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19" name="287 CuadroTexto">
          <a:extLst>
            <a:ext uri="{FF2B5EF4-FFF2-40B4-BE49-F238E27FC236}">
              <a16:creationId xmlns:a16="http://schemas.microsoft.com/office/drawing/2014/main" xmlns="" id="{00000000-0008-0000-2000-00002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20" name="288 CuadroTexto">
          <a:extLst>
            <a:ext uri="{FF2B5EF4-FFF2-40B4-BE49-F238E27FC236}">
              <a16:creationId xmlns:a16="http://schemas.microsoft.com/office/drawing/2014/main" xmlns="" id="{00000000-0008-0000-2000-00002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21" name="289 CuadroTexto">
          <a:extLst>
            <a:ext uri="{FF2B5EF4-FFF2-40B4-BE49-F238E27FC236}">
              <a16:creationId xmlns:a16="http://schemas.microsoft.com/office/drawing/2014/main" xmlns="" id="{00000000-0008-0000-2000-00002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22" name="290 CuadroTexto">
          <a:extLst>
            <a:ext uri="{FF2B5EF4-FFF2-40B4-BE49-F238E27FC236}">
              <a16:creationId xmlns:a16="http://schemas.microsoft.com/office/drawing/2014/main" xmlns="" id="{00000000-0008-0000-2000-00002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23" name="291 CuadroTexto">
          <a:extLst>
            <a:ext uri="{FF2B5EF4-FFF2-40B4-BE49-F238E27FC236}">
              <a16:creationId xmlns:a16="http://schemas.microsoft.com/office/drawing/2014/main" xmlns="" id="{00000000-0008-0000-2000-00002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24" name="292 CuadroTexto">
          <a:extLst>
            <a:ext uri="{FF2B5EF4-FFF2-40B4-BE49-F238E27FC236}">
              <a16:creationId xmlns:a16="http://schemas.microsoft.com/office/drawing/2014/main" xmlns="" id="{00000000-0008-0000-2000-00002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25" name="293 CuadroTexto">
          <a:extLst>
            <a:ext uri="{FF2B5EF4-FFF2-40B4-BE49-F238E27FC236}">
              <a16:creationId xmlns:a16="http://schemas.microsoft.com/office/drawing/2014/main" xmlns="" id="{00000000-0008-0000-2000-00002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26" name="294 CuadroTexto">
          <a:extLst>
            <a:ext uri="{FF2B5EF4-FFF2-40B4-BE49-F238E27FC236}">
              <a16:creationId xmlns:a16="http://schemas.microsoft.com/office/drawing/2014/main" xmlns="" id="{00000000-0008-0000-2000-00002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27" name="295 CuadroTexto">
          <a:extLst>
            <a:ext uri="{FF2B5EF4-FFF2-40B4-BE49-F238E27FC236}">
              <a16:creationId xmlns:a16="http://schemas.microsoft.com/office/drawing/2014/main" xmlns="" id="{00000000-0008-0000-2000-00002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28" name="298 CuadroTexto">
          <a:extLst>
            <a:ext uri="{FF2B5EF4-FFF2-40B4-BE49-F238E27FC236}">
              <a16:creationId xmlns:a16="http://schemas.microsoft.com/office/drawing/2014/main" xmlns="" id="{00000000-0008-0000-2000-000030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29" name="299 CuadroTexto">
          <a:extLst>
            <a:ext uri="{FF2B5EF4-FFF2-40B4-BE49-F238E27FC236}">
              <a16:creationId xmlns:a16="http://schemas.microsoft.com/office/drawing/2014/main" xmlns="" id="{00000000-0008-0000-2000-000031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30" name="300 CuadroTexto">
          <a:extLst>
            <a:ext uri="{FF2B5EF4-FFF2-40B4-BE49-F238E27FC236}">
              <a16:creationId xmlns:a16="http://schemas.microsoft.com/office/drawing/2014/main" xmlns="" id="{00000000-0008-0000-2000-000032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31" name="301 CuadroTexto">
          <a:extLst>
            <a:ext uri="{FF2B5EF4-FFF2-40B4-BE49-F238E27FC236}">
              <a16:creationId xmlns:a16="http://schemas.microsoft.com/office/drawing/2014/main" xmlns="" id="{00000000-0008-0000-2000-000033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32" name="302 CuadroTexto">
          <a:extLst>
            <a:ext uri="{FF2B5EF4-FFF2-40B4-BE49-F238E27FC236}">
              <a16:creationId xmlns:a16="http://schemas.microsoft.com/office/drawing/2014/main" xmlns="" id="{00000000-0008-0000-2000-000034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33" name="303 CuadroTexto">
          <a:extLst>
            <a:ext uri="{FF2B5EF4-FFF2-40B4-BE49-F238E27FC236}">
              <a16:creationId xmlns:a16="http://schemas.microsoft.com/office/drawing/2014/main" xmlns="" id="{00000000-0008-0000-2000-000035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34" name="304 CuadroTexto">
          <a:extLst>
            <a:ext uri="{FF2B5EF4-FFF2-40B4-BE49-F238E27FC236}">
              <a16:creationId xmlns:a16="http://schemas.microsoft.com/office/drawing/2014/main" xmlns="" id="{00000000-0008-0000-2000-000036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35" name="305 CuadroTexto">
          <a:extLst>
            <a:ext uri="{FF2B5EF4-FFF2-40B4-BE49-F238E27FC236}">
              <a16:creationId xmlns:a16="http://schemas.microsoft.com/office/drawing/2014/main" xmlns="" id="{00000000-0008-0000-2000-000037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36" name="452 CuadroTexto">
          <a:extLst>
            <a:ext uri="{FF2B5EF4-FFF2-40B4-BE49-F238E27FC236}">
              <a16:creationId xmlns:a16="http://schemas.microsoft.com/office/drawing/2014/main" xmlns="" id="{00000000-0008-0000-2000-000038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37" name="17 CuadroTexto">
          <a:extLst>
            <a:ext uri="{FF2B5EF4-FFF2-40B4-BE49-F238E27FC236}">
              <a16:creationId xmlns:a16="http://schemas.microsoft.com/office/drawing/2014/main" xmlns="" id="{00000000-0008-0000-2000-00003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38" name="90 CuadroTexto">
          <a:extLst>
            <a:ext uri="{FF2B5EF4-FFF2-40B4-BE49-F238E27FC236}">
              <a16:creationId xmlns:a16="http://schemas.microsoft.com/office/drawing/2014/main" xmlns="" id="{00000000-0008-0000-2000-00003A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39" name="91 CuadroTexto">
          <a:extLst>
            <a:ext uri="{FF2B5EF4-FFF2-40B4-BE49-F238E27FC236}">
              <a16:creationId xmlns:a16="http://schemas.microsoft.com/office/drawing/2014/main" xmlns="" id="{00000000-0008-0000-2000-00003B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40" name="92 CuadroTexto">
          <a:extLst>
            <a:ext uri="{FF2B5EF4-FFF2-40B4-BE49-F238E27FC236}">
              <a16:creationId xmlns:a16="http://schemas.microsoft.com/office/drawing/2014/main" xmlns="" id="{00000000-0008-0000-2000-00003C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41" name="93 CuadroTexto">
          <a:extLst>
            <a:ext uri="{FF2B5EF4-FFF2-40B4-BE49-F238E27FC236}">
              <a16:creationId xmlns:a16="http://schemas.microsoft.com/office/drawing/2014/main" xmlns="" id="{00000000-0008-0000-2000-00003D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42" name="94 CuadroTexto">
          <a:extLst>
            <a:ext uri="{FF2B5EF4-FFF2-40B4-BE49-F238E27FC236}">
              <a16:creationId xmlns:a16="http://schemas.microsoft.com/office/drawing/2014/main" xmlns="" id="{00000000-0008-0000-2000-00003E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43" name="95 CuadroTexto">
          <a:extLst>
            <a:ext uri="{FF2B5EF4-FFF2-40B4-BE49-F238E27FC236}">
              <a16:creationId xmlns:a16="http://schemas.microsoft.com/office/drawing/2014/main" xmlns="" id="{00000000-0008-0000-2000-00003F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44" name="96 CuadroTexto">
          <a:extLst>
            <a:ext uri="{FF2B5EF4-FFF2-40B4-BE49-F238E27FC236}">
              <a16:creationId xmlns:a16="http://schemas.microsoft.com/office/drawing/2014/main" xmlns="" id="{00000000-0008-0000-2000-000040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45" name="97 CuadroTexto">
          <a:extLst>
            <a:ext uri="{FF2B5EF4-FFF2-40B4-BE49-F238E27FC236}">
              <a16:creationId xmlns:a16="http://schemas.microsoft.com/office/drawing/2014/main" xmlns="" id="{00000000-0008-0000-2000-000041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46" name="98 CuadroTexto">
          <a:extLst>
            <a:ext uri="{FF2B5EF4-FFF2-40B4-BE49-F238E27FC236}">
              <a16:creationId xmlns:a16="http://schemas.microsoft.com/office/drawing/2014/main" xmlns="" id="{00000000-0008-0000-2000-000042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47" name="99 CuadroTexto">
          <a:extLst>
            <a:ext uri="{FF2B5EF4-FFF2-40B4-BE49-F238E27FC236}">
              <a16:creationId xmlns:a16="http://schemas.microsoft.com/office/drawing/2014/main" xmlns="" id="{00000000-0008-0000-2000-000043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48" name="100 CuadroTexto">
          <a:extLst>
            <a:ext uri="{FF2B5EF4-FFF2-40B4-BE49-F238E27FC236}">
              <a16:creationId xmlns:a16="http://schemas.microsoft.com/office/drawing/2014/main" xmlns="" id="{00000000-0008-0000-2000-000044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49" name="101 CuadroTexto">
          <a:extLst>
            <a:ext uri="{FF2B5EF4-FFF2-40B4-BE49-F238E27FC236}">
              <a16:creationId xmlns:a16="http://schemas.microsoft.com/office/drawing/2014/main" xmlns="" id="{00000000-0008-0000-2000-000045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50" name="118 CuadroTexto">
          <a:extLst>
            <a:ext uri="{FF2B5EF4-FFF2-40B4-BE49-F238E27FC236}">
              <a16:creationId xmlns:a16="http://schemas.microsoft.com/office/drawing/2014/main" xmlns="" id="{00000000-0008-0000-2000-00004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51" name="119 CuadroTexto">
          <a:extLst>
            <a:ext uri="{FF2B5EF4-FFF2-40B4-BE49-F238E27FC236}">
              <a16:creationId xmlns:a16="http://schemas.microsoft.com/office/drawing/2014/main" xmlns="" id="{00000000-0008-0000-2000-00004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52" name="120 CuadroTexto">
          <a:extLst>
            <a:ext uri="{FF2B5EF4-FFF2-40B4-BE49-F238E27FC236}">
              <a16:creationId xmlns:a16="http://schemas.microsoft.com/office/drawing/2014/main" xmlns="" id="{00000000-0008-0000-2000-00004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53" name="121 CuadroTexto">
          <a:extLst>
            <a:ext uri="{FF2B5EF4-FFF2-40B4-BE49-F238E27FC236}">
              <a16:creationId xmlns:a16="http://schemas.microsoft.com/office/drawing/2014/main" xmlns="" id="{00000000-0008-0000-2000-00004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54" name="122 CuadroTexto">
          <a:extLst>
            <a:ext uri="{FF2B5EF4-FFF2-40B4-BE49-F238E27FC236}">
              <a16:creationId xmlns:a16="http://schemas.microsoft.com/office/drawing/2014/main" xmlns="" id="{00000000-0008-0000-2000-00004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55" name="123 CuadroTexto">
          <a:extLst>
            <a:ext uri="{FF2B5EF4-FFF2-40B4-BE49-F238E27FC236}">
              <a16:creationId xmlns:a16="http://schemas.microsoft.com/office/drawing/2014/main" xmlns="" id="{00000000-0008-0000-2000-00004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56" name="124 CuadroTexto">
          <a:extLst>
            <a:ext uri="{FF2B5EF4-FFF2-40B4-BE49-F238E27FC236}">
              <a16:creationId xmlns:a16="http://schemas.microsoft.com/office/drawing/2014/main" xmlns="" id="{00000000-0008-0000-2000-00004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57" name="125 CuadroTexto">
          <a:extLst>
            <a:ext uri="{FF2B5EF4-FFF2-40B4-BE49-F238E27FC236}">
              <a16:creationId xmlns:a16="http://schemas.microsoft.com/office/drawing/2014/main" xmlns="" id="{00000000-0008-0000-2000-00004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58" name="143 CuadroTexto">
          <a:extLst>
            <a:ext uri="{FF2B5EF4-FFF2-40B4-BE49-F238E27FC236}">
              <a16:creationId xmlns:a16="http://schemas.microsoft.com/office/drawing/2014/main" xmlns="" id="{00000000-0008-0000-2000-00004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59" name="144 CuadroTexto">
          <a:extLst>
            <a:ext uri="{FF2B5EF4-FFF2-40B4-BE49-F238E27FC236}">
              <a16:creationId xmlns:a16="http://schemas.microsoft.com/office/drawing/2014/main" xmlns="" id="{00000000-0008-0000-2000-00004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60" name="145 CuadroTexto">
          <a:extLst>
            <a:ext uri="{FF2B5EF4-FFF2-40B4-BE49-F238E27FC236}">
              <a16:creationId xmlns:a16="http://schemas.microsoft.com/office/drawing/2014/main" xmlns="" id="{00000000-0008-0000-2000-00005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61" name="146 CuadroTexto">
          <a:extLst>
            <a:ext uri="{FF2B5EF4-FFF2-40B4-BE49-F238E27FC236}">
              <a16:creationId xmlns:a16="http://schemas.microsoft.com/office/drawing/2014/main" xmlns="" id="{00000000-0008-0000-2000-00005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62" name="147 CuadroTexto">
          <a:extLst>
            <a:ext uri="{FF2B5EF4-FFF2-40B4-BE49-F238E27FC236}">
              <a16:creationId xmlns:a16="http://schemas.microsoft.com/office/drawing/2014/main" xmlns="" id="{00000000-0008-0000-2000-00005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63" name="148 CuadroTexto">
          <a:extLst>
            <a:ext uri="{FF2B5EF4-FFF2-40B4-BE49-F238E27FC236}">
              <a16:creationId xmlns:a16="http://schemas.microsoft.com/office/drawing/2014/main" xmlns="" id="{00000000-0008-0000-2000-00005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64" name="149 CuadroTexto">
          <a:extLst>
            <a:ext uri="{FF2B5EF4-FFF2-40B4-BE49-F238E27FC236}">
              <a16:creationId xmlns:a16="http://schemas.microsoft.com/office/drawing/2014/main" xmlns="" id="{00000000-0008-0000-2000-00005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65" name="150 CuadroTexto">
          <a:extLst>
            <a:ext uri="{FF2B5EF4-FFF2-40B4-BE49-F238E27FC236}">
              <a16:creationId xmlns:a16="http://schemas.microsoft.com/office/drawing/2014/main" xmlns="" id="{00000000-0008-0000-2000-00005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66" name="151 CuadroTexto">
          <a:extLst>
            <a:ext uri="{FF2B5EF4-FFF2-40B4-BE49-F238E27FC236}">
              <a16:creationId xmlns:a16="http://schemas.microsoft.com/office/drawing/2014/main" xmlns="" id="{00000000-0008-0000-2000-00005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67" name="152 CuadroTexto">
          <a:extLst>
            <a:ext uri="{FF2B5EF4-FFF2-40B4-BE49-F238E27FC236}">
              <a16:creationId xmlns:a16="http://schemas.microsoft.com/office/drawing/2014/main" xmlns="" id="{00000000-0008-0000-2000-00005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68" name="153 CuadroTexto">
          <a:extLst>
            <a:ext uri="{FF2B5EF4-FFF2-40B4-BE49-F238E27FC236}">
              <a16:creationId xmlns:a16="http://schemas.microsoft.com/office/drawing/2014/main" xmlns="" id="{00000000-0008-0000-2000-00005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69" name="154 CuadroTexto">
          <a:extLst>
            <a:ext uri="{FF2B5EF4-FFF2-40B4-BE49-F238E27FC236}">
              <a16:creationId xmlns:a16="http://schemas.microsoft.com/office/drawing/2014/main" xmlns="" id="{00000000-0008-0000-2000-00005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70" name="155 CuadroTexto">
          <a:extLst>
            <a:ext uri="{FF2B5EF4-FFF2-40B4-BE49-F238E27FC236}">
              <a16:creationId xmlns:a16="http://schemas.microsoft.com/office/drawing/2014/main" xmlns="" id="{00000000-0008-0000-2000-00005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71" name="156 CuadroTexto">
          <a:extLst>
            <a:ext uri="{FF2B5EF4-FFF2-40B4-BE49-F238E27FC236}">
              <a16:creationId xmlns:a16="http://schemas.microsoft.com/office/drawing/2014/main" xmlns="" id="{00000000-0008-0000-2000-00005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72" name="157 CuadroTexto">
          <a:extLst>
            <a:ext uri="{FF2B5EF4-FFF2-40B4-BE49-F238E27FC236}">
              <a16:creationId xmlns:a16="http://schemas.microsoft.com/office/drawing/2014/main" xmlns="" id="{00000000-0008-0000-2000-00005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73" name="158 CuadroTexto">
          <a:extLst>
            <a:ext uri="{FF2B5EF4-FFF2-40B4-BE49-F238E27FC236}">
              <a16:creationId xmlns:a16="http://schemas.microsoft.com/office/drawing/2014/main" xmlns="" id="{00000000-0008-0000-2000-00005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74" name="159 CuadroTexto">
          <a:extLst>
            <a:ext uri="{FF2B5EF4-FFF2-40B4-BE49-F238E27FC236}">
              <a16:creationId xmlns:a16="http://schemas.microsoft.com/office/drawing/2014/main" xmlns="" id="{00000000-0008-0000-2000-00005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75" name="160 CuadroTexto">
          <a:extLst>
            <a:ext uri="{FF2B5EF4-FFF2-40B4-BE49-F238E27FC236}">
              <a16:creationId xmlns:a16="http://schemas.microsoft.com/office/drawing/2014/main" xmlns="" id="{00000000-0008-0000-2000-00005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76" name="161 CuadroTexto">
          <a:extLst>
            <a:ext uri="{FF2B5EF4-FFF2-40B4-BE49-F238E27FC236}">
              <a16:creationId xmlns:a16="http://schemas.microsoft.com/office/drawing/2014/main" xmlns="" id="{00000000-0008-0000-2000-00006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77" name="162 CuadroTexto">
          <a:extLst>
            <a:ext uri="{FF2B5EF4-FFF2-40B4-BE49-F238E27FC236}">
              <a16:creationId xmlns:a16="http://schemas.microsoft.com/office/drawing/2014/main" xmlns="" id="{00000000-0008-0000-2000-00006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78" name="163 CuadroTexto">
          <a:extLst>
            <a:ext uri="{FF2B5EF4-FFF2-40B4-BE49-F238E27FC236}">
              <a16:creationId xmlns:a16="http://schemas.microsoft.com/office/drawing/2014/main" xmlns="" id="{00000000-0008-0000-2000-00006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79" name="164 CuadroTexto">
          <a:extLst>
            <a:ext uri="{FF2B5EF4-FFF2-40B4-BE49-F238E27FC236}">
              <a16:creationId xmlns:a16="http://schemas.microsoft.com/office/drawing/2014/main" xmlns="" id="{00000000-0008-0000-2000-00006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80" name="165 CuadroTexto">
          <a:extLst>
            <a:ext uri="{FF2B5EF4-FFF2-40B4-BE49-F238E27FC236}">
              <a16:creationId xmlns:a16="http://schemas.microsoft.com/office/drawing/2014/main" xmlns="" id="{00000000-0008-0000-2000-00006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81" name="166 CuadroTexto">
          <a:extLst>
            <a:ext uri="{FF2B5EF4-FFF2-40B4-BE49-F238E27FC236}">
              <a16:creationId xmlns:a16="http://schemas.microsoft.com/office/drawing/2014/main" xmlns="" id="{00000000-0008-0000-2000-00006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82" name="167 CuadroTexto">
          <a:extLst>
            <a:ext uri="{FF2B5EF4-FFF2-40B4-BE49-F238E27FC236}">
              <a16:creationId xmlns:a16="http://schemas.microsoft.com/office/drawing/2014/main" xmlns="" id="{00000000-0008-0000-2000-00006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83" name="168 CuadroTexto">
          <a:extLst>
            <a:ext uri="{FF2B5EF4-FFF2-40B4-BE49-F238E27FC236}">
              <a16:creationId xmlns:a16="http://schemas.microsoft.com/office/drawing/2014/main" xmlns="" id="{00000000-0008-0000-2000-00006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84" name="169 CuadroTexto">
          <a:extLst>
            <a:ext uri="{FF2B5EF4-FFF2-40B4-BE49-F238E27FC236}">
              <a16:creationId xmlns:a16="http://schemas.microsoft.com/office/drawing/2014/main" xmlns="" id="{00000000-0008-0000-2000-00006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85" name="170 CuadroTexto">
          <a:extLst>
            <a:ext uri="{FF2B5EF4-FFF2-40B4-BE49-F238E27FC236}">
              <a16:creationId xmlns:a16="http://schemas.microsoft.com/office/drawing/2014/main" xmlns="" id="{00000000-0008-0000-2000-00006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86" name="171 CuadroTexto">
          <a:extLst>
            <a:ext uri="{FF2B5EF4-FFF2-40B4-BE49-F238E27FC236}">
              <a16:creationId xmlns:a16="http://schemas.microsoft.com/office/drawing/2014/main" xmlns="" id="{00000000-0008-0000-2000-00006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87" name="172 CuadroTexto">
          <a:extLst>
            <a:ext uri="{FF2B5EF4-FFF2-40B4-BE49-F238E27FC236}">
              <a16:creationId xmlns:a16="http://schemas.microsoft.com/office/drawing/2014/main" xmlns="" id="{00000000-0008-0000-2000-00006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88" name="173 CuadroTexto">
          <a:extLst>
            <a:ext uri="{FF2B5EF4-FFF2-40B4-BE49-F238E27FC236}">
              <a16:creationId xmlns:a16="http://schemas.microsoft.com/office/drawing/2014/main" xmlns="" id="{00000000-0008-0000-2000-00006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89" name="174 CuadroTexto">
          <a:extLst>
            <a:ext uri="{FF2B5EF4-FFF2-40B4-BE49-F238E27FC236}">
              <a16:creationId xmlns:a16="http://schemas.microsoft.com/office/drawing/2014/main" xmlns="" id="{00000000-0008-0000-2000-00006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90" name="175 CuadroTexto">
          <a:extLst>
            <a:ext uri="{FF2B5EF4-FFF2-40B4-BE49-F238E27FC236}">
              <a16:creationId xmlns:a16="http://schemas.microsoft.com/office/drawing/2014/main" xmlns="" id="{00000000-0008-0000-2000-00006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91" name="176 CuadroTexto">
          <a:extLst>
            <a:ext uri="{FF2B5EF4-FFF2-40B4-BE49-F238E27FC236}">
              <a16:creationId xmlns:a16="http://schemas.microsoft.com/office/drawing/2014/main" xmlns="" id="{00000000-0008-0000-2000-00006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92" name="177 CuadroTexto">
          <a:extLst>
            <a:ext uri="{FF2B5EF4-FFF2-40B4-BE49-F238E27FC236}">
              <a16:creationId xmlns:a16="http://schemas.microsoft.com/office/drawing/2014/main" xmlns="" id="{00000000-0008-0000-2000-00007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93" name="178 CuadroTexto">
          <a:extLst>
            <a:ext uri="{FF2B5EF4-FFF2-40B4-BE49-F238E27FC236}">
              <a16:creationId xmlns:a16="http://schemas.microsoft.com/office/drawing/2014/main" xmlns="" id="{00000000-0008-0000-2000-00007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94" name="179 CuadroTexto">
          <a:extLst>
            <a:ext uri="{FF2B5EF4-FFF2-40B4-BE49-F238E27FC236}">
              <a16:creationId xmlns:a16="http://schemas.microsoft.com/office/drawing/2014/main" xmlns="" id="{00000000-0008-0000-2000-00007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95" name="180 CuadroTexto">
          <a:extLst>
            <a:ext uri="{FF2B5EF4-FFF2-40B4-BE49-F238E27FC236}">
              <a16:creationId xmlns:a16="http://schemas.microsoft.com/office/drawing/2014/main" xmlns="" id="{00000000-0008-0000-2000-00007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96" name="181 CuadroTexto">
          <a:extLst>
            <a:ext uri="{FF2B5EF4-FFF2-40B4-BE49-F238E27FC236}">
              <a16:creationId xmlns:a16="http://schemas.microsoft.com/office/drawing/2014/main" xmlns="" id="{00000000-0008-0000-2000-00007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97" name="182 CuadroTexto">
          <a:extLst>
            <a:ext uri="{FF2B5EF4-FFF2-40B4-BE49-F238E27FC236}">
              <a16:creationId xmlns:a16="http://schemas.microsoft.com/office/drawing/2014/main" xmlns="" id="{00000000-0008-0000-2000-00007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98" name="183 CuadroTexto">
          <a:extLst>
            <a:ext uri="{FF2B5EF4-FFF2-40B4-BE49-F238E27FC236}">
              <a16:creationId xmlns:a16="http://schemas.microsoft.com/office/drawing/2014/main" xmlns="" id="{00000000-0008-0000-2000-00007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99" name="184 CuadroTexto">
          <a:extLst>
            <a:ext uri="{FF2B5EF4-FFF2-40B4-BE49-F238E27FC236}">
              <a16:creationId xmlns:a16="http://schemas.microsoft.com/office/drawing/2014/main" xmlns="" id="{00000000-0008-0000-2000-00007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00" name="185 CuadroTexto">
          <a:extLst>
            <a:ext uri="{FF2B5EF4-FFF2-40B4-BE49-F238E27FC236}">
              <a16:creationId xmlns:a16="http://schemas.microsoft.com/office/drawing/2014/main" xmlns="" id="{00000000-0008-0000-2000-00007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01" name="186 CuadroTexto">
          <a:extLst>
            <a:ext uri="{FF2B5EF4-FFF2-40B4-BE49-F238E27FC236}">
              <a16:creationId xmlns:a16="http://schemas.microsoft.com/office/drawing/2014/main" xmlns="" id="{00000000-0008-0000-2000-00007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02" name="187 CuadroTexto">
          <a:extLst>
            <a:ext uri="{FF2B5EF4-FFF2-40B4-BE49-F238E27FC236}">
              <a16:creationId xmlns:a16="http://schemas.microsoft.com/office/drawing/2014/main" xmlns="" id="{00000000-0008-0000-2000-00007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03" name="188 CuadroTexto">
          <a:extLst>
            <a:ext uri="{FF2B5EF4-FFF2-40B4-BE49-F238E27FC236}">
              <a16:creationId xmlns:a16="http://schemas.microsoft.com/office/drawing/2014/main" xmlns="" id="{00000000-0008-0000-2000-00007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04" name="189 CuadroTexto">
          <a:extLst>
            <a:ext uri="{FF2B5EF4-FFF2-40B4-BE49-F238E27FC236}">
              <a16:creationId xmlns:a16="http://schemas.microsoft.com/office/drawing/2014/main" xmlns="" id="{00000000-0008-0000-2000-00007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05" name="190 CuadroTexto">
          <a:extLst>
            <a:ext uri="{FF2B5EF4-FFF2-40B4-BE49-F238E27FC236}">
              <a16:creationId xmlns:a16="http://schemas.microsoft.com/office/drawing/2014/main" xmlns="" id="{00000000-0008-0000-2000-00007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06" name="191 CuadroTexto">
          <a:extLst>
            <a:ext uri="{FF2B5EF4-FFF2-40B4-BE49-F238E27FC236}">
              <a16:creationId xmlns:a16="http://schemas.microsoft.com/office/drawing/2014/main" xmlns="" id="{00000000-0008-0000-2000-00007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07" name="192 CuadroTexto">
          <a:extLst>
            <a:ext uri="{FF2B5EF4-FFF2-40B4-BE49-F238E27FC236}">
              <a16:creationId xmlns:a16="http://schemas.microsoft.com/office/drawing/2014/main" xmlns="" id="{00000000-0008-0000-2000-00007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08" name="193 CuadroTexto">
          <a:extLst>
            <a:ext uri="{FF2B5EF4-FFF2-40B4-BE49-F238E27FC236}">
              <a16:creationId xmlns:a16="http://schemas.microsoft.com/office/drawing/2014/main" xmlns="" id="{00000000-0008-0000-2000-00008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09" name="194 CuadroTexto">
          <a:extLst>
            <a:ext uri="{FF2B5EF4-FFF2-40B4-BE49-F238E27FC236}">
              <a16:creationId xmlns:a16="http://schemas.microsoft.com/office/drawing/2014/main" xmlns="" id="{00000000-0008-0000-2000-00008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10" name="195 CuadroTexto">
          <a:extLst>
            <a:ext uri="{FF2B5EF4-FFF2-40B4-BE49-F238E27FC236}">
              <a16:creationId xmlns:a16="http://schemas.microsoft.com/office/drawing/2014/main" xmlns="" id="{00000000-0008-0000-2000-00008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11" name="196 CuadroTexto">
          <a:extLst>
            <a:ext uri="{FF2B5EF4-FFF2-40B4-BE49-F238E27FC236}">
              <a16:creationId xmlns:a16="http://schemas.microsoft.com/office/drawing/2014/main" xmlns="" id="{00000000-0008-0000-2000-00008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12" name="197 CuadroTexto">
          <a:extLst>
            <a:ext uri="{FF2B5EF4-FFF2-40B4-BE49-F238E27FC236}">
              <a16:creationId xmlns:a16="http://schemas.microsoft.com/office/drawing/2014/main" xmlns="" id="{00000000-0008-0000-2000-00008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13" name="198 CuadroTexto">
          <a:extLst>
            <a:ext uri="{FF2B5EF4-FFF2-40B4-BE49-F238E27FC236}">
              <a16:creationId xmlns:a16="http://schemas.microsoft.com/office/drawing/2014/main" xmlns="" id="{00000000-0008-0000-2000-00008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14" name="199 CuadroTexto">
          <a:extLst>
            <a:ext uri="{FF2B5EF4-FFF2-40B4-BE49-F238E27FC236}">
              <a16:creationId xmlns:a16="http://schemas.microsoft.com/office/drawing/2014/main" xmlns="" id="{00000000-0008-0000-2000-00008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15" name="200 CuadroTexto">
          <a:extLst>
            <a:ext uri="{FF2B5EF4-FFF2-40B4-BE49-F238E27FC236}">
              <a16:creationId xmlns:a16="http://schemas.microsoft.com/office/drawing/2014/main" xmlns="" id="{00000000-0008-0000-2000-00008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16" name="201 CuadroTexto">
          <a:extLst>
            <a:ext uri="{FF2B5EF4-FFF2-40B4-BE49-F238E27FC236}">
              <a16:creationId xmlns:a16="http://schemas.microsoft.com/office/drawing/2014/main" xmlns="" id="{00000000-0008-0000-2000-00008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17" name="202 CuadroTexto">
          <a:extLst>
            <a:ext uri="{FF2B5EF4-FFF2-40B4-BE49-F238E27FC236}">
              <a16:creationId xmlns:a16="http://schemas.microsoft.com/office/drawing/2014/main" xmlns="" id="{00000000-0008-0000-2000-00008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18" name="203 CuadroTexto">
          <a:extLst>
            <a:ext uri="{FF2B5EF4-FFF2-40B4-BE49-F238E27FC236}">
              <a16:creationId xmlns:a16="http://schemas.microsoft.com/office/drawing/2014/main" xmlns="" id="{00000000-0008-0000-2000-00008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19" name="204 CuadroTexto">
          <a:extLst>
            <a:ext uri="{FF2B5EF4-FFF2-40B4-BE49-F238E27FC236}">
              <a16:creationId xmlns:a16="http://schemas.microsoft.com/office/drawing/2014/main" xmlns="" id="{00000000-0008-0000-2000-00008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20" name="205 CuadroTexto">
          <a:extLst>
            <a:ext uri="{FF2B5EF4-FFF2-40B4-BE49-F238E27FC236}">
              <a16:creationId xmlns:a16="http://schemas.microsoft.com/office/drawing/2014/main" xmlns="" id="{00000000-0008-0000-2000-00008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21" name="206 CuadroTexto">
          <a:extLst>
            <a:ext uri="{FF2B5EF4-FFF2-40B4-BE49-F238E27FC236}">
              <a16:creationId xmlns:a16="http://schemas.microsoft.com/office/drawing/2014/main" xmlns="" id="{00000000-0008-0000-2000-00008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22" name="207 CuadroTexto">
          <a:extLst>
            <a:ext uri="{FF2B5EF4-FFF2-40B4-BE49-F238E27FC236}">
              <a16:creationId xmlns:a16="http://schemas.microsoft.com/office/drawing/2014/main" xmlns="" id="{00000000-0008-0000-2000-00008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23" name="208 CuadroTexto">
          <a:extLst>
            <a:ext uri="{FF2B5EF4-FFF2-40B4-BE49-F238E27FC236}">
              <a16:creationId xmlns:a16="http://schemas.microsoft.com/office/drawing/2014/main" xmlns="" id="{00000000-0008-0000-2000-00008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24" name="209 CuadroTexto">
          <a:extLst>
            <a:ext uri="{FF2B5EF4-FFF2-40B4-BE49-F238E27FC236}">
              <a16:creationId xmlns:a16="http://schemas.microsoft.com/office/drawing/2014/main" xmlns="" id="{00000000-0008-0000-2000-00009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25" name="210 CuadroTexto">
          <a:extLst>
            <a:ext uri="{FF2B5EF4-FFF2-40B4-BE49-F238E27FC236}">
              <a16:creationId xmlns:a16="http://schemas.microsoft.com/office/drawing/2014/main" xmlns="" id="{00000000-0008-0000-2000-00009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26" name="211 CuadroTexto">
          <a:extLst>
            <a:ext uri="{FF2B5EF4-FFF2-40B4-BE49-F238E27FC236}">
              <a16:creationId xmlns:a16="http://schemas.microsoft.com/office/drawing/2014/main" xmlns="" id="{00000000-0008-0000-2000-00009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27" name="212 CuadroTexto">
          <a:extLst>
            <a:ext uri="{FF2B5EF4-FFF2-40B4-BE49-F238E27FC236}">
              <a16:creationId xmlns:a16="http://schemas.microsoft.com/office/drawing/2014/main" xmlns="" id="{00000000-0008-0000-2000-00009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28" name="213 CuadroTexto">
          <a:extLst>
            <a:ext uri="{FF2B5EF4-FFF2-40B4-BE49-F238E27FC236}">
              <a16:creationId xmlns:a16="http://schemas.microsoft.com/office/drawing/2014/main" xmlns="" id="{00000000-0008-0000-2000-00009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29" name="214 CuadroTexto">
          <a:extLst>
            <a:ext uri="{FF2B5EF4-FFF2-40B4-BE49-F238E27FC236}">
              <a16:creationId xmlns:a16="http://schemas.microsoft.com/office/drawing/2014/main" xmlns="" id="{00000000-0008-0000-2000-00009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30" name="215 CuadroTexto">
          <a:extLst>
            <a:ext uri="{FF2B5EF4-FFF2-40B4-BE49-F238E27FC236}">
              <a16:creationId xmlns:a16="http://schemas.microsoft.com/office/drawing/2014/main" xmlns="" id="{00000000-0008-0000-2000-00009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31" name="216 CuadroTexto">
          <a:extLst>
            <a:ext uri="{FF2B5EF4-FFF2-40B4-BE49-F238E27FC236}">
              <a16:creationId xmlns:a16="http://schemas.microsoft.com/office/drawing/2014/main" xmlns="" id="{00000000-0008-0000-2000-00009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32" name="217 CuadroTexto">
          <a:extLst>
            <a:ext uri="{FF2B5EF4-FFF2-40B4-BE49-F238E27FC236}">
              <a16:creationId xmlns:a16="http://schemas.microsoft.com/office/drawing/2014/main" xmlns="" id="{00000000-0008-0000-2000-00009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33" name="218 CuadroTexto">
          <a:extLst>
            <a:ext uri="{FF2B5EF4-FFF2-40B4-BE49-F238E27FC236}">
              <a16:creationId xmlns:a16="http://schemas.microsoft.com/office/drawing/2014/main" xmlns="" id="{00000000-0008-0000-2000-00009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34" name="219 CuadroTexto">
          <a:extLst>
            <a:ext uri="{FF2B5EF4-FFF2-40B4-BE49-F238E27FC236}">
              <a16:creationId xmlns:a16="http://schemas.microsoft.com/office/drawing/2014/main" xmlns="" id="{00000000-0008-0000-2000-00009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35" name="220 CuadroTexto">
          <a:extLst>
            <a:ext uri="{FF2B5EF4-FFF2-40B4-BE49-F238E27FC236}">
              <a16:creationId xmlns:a16="http://schemas.microsoft.com/office/drawing/2014/main" xmlns="" id="{00000000-0008-0000-2000-00009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36" name="221 CuadroTexto">
          <a:extLst>
            <a:ext uri="{FF2B5EF4-FFF2-40B4-BE49-F238E27FC236}">
              <a16:creationId xmlns:a16="http://schemas.microsoft.com/office/drawing/2014/main" xmlns="" id="{00000000-0008-0000-2000-00009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37" name="222 CuadroTexto">
          <a:extLst>
            <a:ext uri="{FF2B5EF4-FFF2-40B4-BE49-F238E27FC236}">
              <a16:creationId xmlns:a16="http://schemas.microsoft.com/office/drawing/2014/main" xmlns="" id="{00000000-0008-0000-2000-00009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38" name="223 CuadroTexto">
          <a:extLst>
            <a:ext uri="{FF2B5EF4-FFF2-40B4-BE49-F238E27FC236}">
              <a16:creationId xmlns:a16="http://schemas.microsoft.com/office/drawing/2014/main" xmlns="" id="{00000000-0008-0000-2000-00009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39" name="224 CuadroTexto">
          <a:extLst>
            <a:ext uri="{FF2B5EF4-FFF2-40B4-BE49-F238E27FC236}">
              <a16:creationId xmlns:a16="http://schemas.microsoft.com/office/drawing/2014/main" xmlns="" id="{00000000-0008-0000-2000-00009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40" name="225 CuadroTexto">
          <a:extLst>
            <a:ext uri="{FF2B5EF4-FFF2-40B4-BE49-F238E27FC236}">
              <a16:creationId xmlns:a16="http://schemas.microsoft.com/office/drawing/2014/main" xmlns="" id="{00000000-0008-0000-2000-0000A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41" name="226 CuadroTexto">
          <a:extLst>
            <a:ext uri="{FF2B5EF4-FFF2-40B4-BE49-F238E27FC236}">
              <a16:creationId xmlns:a16="http://schemas.microsoft.com/office/drawing/2014/main" xmlns="" id="{00000000-0008-0000-2000-0000A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42" name="227 CuadroTexto">
          <a:extLst>
            <a:ext uri="{FF2B5EF4-FFF2-40B4-BE49-F238E27FC236}">
              <a16:creationId xmlns:a16="http://schemas.microsoft.com/office/drawing/2014/main" xmlns="" id="{00000000-0008-0000-2000-0000A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43" name="228 CuadroTexto">
          <a:extLst>
            <a:ext uri="{FF2B5EF4-FFF2-40B4-BE49-F238E27FC236}">
              <a16:creationId xmlns:a16="http://schemas.microsoft.com/office/drawing/2014/main" xmlns="" id="{00000000-0008-0000-2000-0000A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44" name="229 CuadroTexto">
          <a:extLst>
            <a:ext uri="{FF2B5EF4-FFF2-40B4-BE49-F238E27FC236}">
              <a16:creationId xmlns:a16="http://schemas.microsoft.com/office/drawing/2014/main" xmlns="" id="{00000000-0008-0000-2000-0000A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45" name="230 CuadroTexto">
          <a:extLst>
            <a:ext uri="{FF2B5EF4-FFF2-40B4-BE49-F238E27FC236}">
              <a16:creationId xmlns:a16="http://schemas.microsoft.com/office/drawing/2014/main" xmlns="" id="{00000000-0008-0000-2000-0000A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46" name="231 CuadroTexto">
          <a:extLst>
            <a:ext uri="{FF2B5EF4-FFF2-40B4-BE49-F238E27FC236}">
              <a16:creationId xmlns:a16="http://schemas.microsoft.com/office/drawing/2014/main" xmlns="" id="{00000000-0008-0000-2000-0000A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47" name="232 CuadroTexto">
          <a:extLst>
            <a:ext uri="{FF2B5EF4-FFF2-40B4-BE49-F238E27FC236}">
              <a16:creationId xmlns:a16="http://schemas.microsoft.com/office/drawing/2014/main" xmlns="" id="{00000000-0008-0000-2000-0000A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48" name="233 CuadroTexto">
          <a:extLst>
            <a:ext uri="{FF2B5EF4-FFF2-40B4-BE49-F238E27FC236}">
              <a16:creationId xmlns:a16="http://schemas.microsoft.com/office/drawing/2014/main" xmlns="" id="{00000000-0008-0000-2000-0000A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49" name="234 CuadroTexto">
          <a:extLst>
            <a:ext uri="{FF2B5EF4-FFF2-40B4-BE49-F238E27FC236}">
              <a16:creationId xmlns:a16="http://schemas.microsoft.com/office/drawing/2014/main" xmlns="" id="{00000000-0008-0000-2000-0000A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50" name="235 CuadroTexto">
          <a:extLst>
            <a:ext uri="{FF2B5EF4-FFF2-40B4-BE49-F238E27FC236}">
              <a16:creationId xmlns:a16="http://schemas.microsoft.com/office/drawing/2014/main" xmlns="" id="{00000000-0008-0000-2000-0000A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51" name="236 CuadroTexto">
          <a:extLst>
            <a:ext uri="{FF2B5EF4-FFF2-40B4-BE49-F238E27FC236}">
              <a16:creationId xmlns:a16="http://schemas.microsoft.com/office/drawing/2014/main" xmlns="" id="{00000000-0008-0000-2000-0000A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52" name="237 CuadroTexto">
          <a:extLst>
            <a:ext uri="{FF2B5EF4-FFF2-40B4-BE49-F238E27FC236}">
              <a16:creationId xmlns:a16="http://schemas.microsoft.com/office/drawing/2014/main" xmlns="" id="{00000000-0008-0000-2000-0000A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53" name="238 CuadroTexto">
          <a:extLst>
            <a:ext uri="{FF2B5EF4-FFF2-40B4-BE49-F238E27FC236}">
              <a16:creationId xmlns:a16="http://schemas.microsoft.com/office/drawing/2014/main" xmlns="" id="{00000000-0008-0000-2000-0000A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54" name="239 CuadroTexto">
          <a:extLst>
            <a:ext uri="{FF2B5EF4-FFF2-40B4-BE49-F238E27FC236}">
              <a16:creationId xmlns:a16="http://schemas.microsoft.com/office/drawing/2014/main" xmlns="" id="{00000000-0008-0000-2000-0000A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55" name="240 CuadroTexto">
          <a:extLst>
            <a:ext uri="{FF2B5EF4-FFF2-40B4-BE49-F238E27FC236}">
              <a16:creationId xmlns:a16="http://schemas.microsoft.com/office/drawing/2014/main" xmlns="" id="{00000000-0008-0000-2000-0000A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56" name="241 CuadroTexto">
          <a:extLst>
            <a:ext uri="{FF2B5EF4-FFF2-40B4-BE49-F238E27FC236}">
              <a16:creationId xmlns:a16="http://schemas.microsoft.com/office/drawing/2014/main" xmlns="" id="{00000000-0008-0000-2000-0000B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57" name="242 CuadroTexto">
          <a:extLst>
            <a:ext uri="{FF2B5EF4-FFF2-40B4-BE49-F238E27FC236}">
              <a16:creationId xmlns:a16="http://schemas.microsoft.com/office/drawing/2014/main" xmlns="" id="{00000000-0008-0000-2000-0000B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58" name="243 CuadroTexto">
          <a:extLst>
            <a:ext uri="{FF2B5EF4-FFF2-40B4-BE49-F238E27FC236}">
              <a16:creationId xmlns:a16="http://schemas.microsoft.com/office/drawing/2014/main" xmlns="" id="{00000000-0008-0000-2000-0000B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59" name="244 CuadroTexto">
          <a:extLst>
            <a:ext uri="{FF2B5EF4-FFF2-40B4-BE49-F238E27FC236}">
              <a16:creationId xmlns:a16="http://schemas.microsoft.com/office/drawing/2014/main" xmlns="" id="{00000000-0008-0000-2000-0000B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60" name="245 CuadroTexto">
          <a:extLst>
            <a:ext uri="{FF2B5EF4-FFF2-40B4-BE49-F238E27FC236}">
              <a16:creationId xmlns:a16="http://schemas.microsoft.com/office/drawing/2014/main" xmlns="" id="{00000000-0008-0000-2000-0000B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61" name="246 CuadroTexto">
          <a:extLst>
            <a:ext uri="{FF2B5EF4-FFF2-40B4-BE49-F238E27FC236}">
              <a16:creationId xmlns:a16="http://schemas.microsoft.com/office/drawing/2014/main" xmlns="" id="{00000000-0008-0000-2000-0000B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62" name="247 CuadroTexto">
          <a:extLst>
            <a:ext uri="{FF2B5EF4-FFF2-40B4-BE49-F238E27FC236}">
              <a16:creationId xmlns:a16="http://schemas.microsoft.com/office/drawing/2014/main" xmlns="" id="{00000000-0008-0000-2000-0000B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63" name="248 CuadroTexto">
          <a:extLst>
            <a:ext uri="{FF2B5EF4-FFF2-40B4-BE49-F238E27FC236}">
              <a16:creationId xmlns:a16="http://schemas.microsoft.com/office/drawing/2014/main" xmlns="" id="{00000000-0008-0000-2000-0000B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64" name="249 CuadroTexto">
          <a:extLst>
            <a:ext uri="{FF2B5EF4-FFF2-40B4-BE49-F238E27FC236}">
              <a16:creationId xmlns:a16="http://schemas.microsoft.com/office/drawing/2014/main" xmlns="" id="{00000000-0008-0000-2000-0000B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65" name="250 CuadroTexto">
          <a:extLst>
            <a:ext uri="{FF2B5EF4-FFF2-40B4-BE49-F238E27FC236}">
              <a16:creationId xmlns:a16="http://schemas.microsoft.com/office/drawing/2014/main" xmlns="" id="{00000000-0008-0000-2000-0000B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66" name="251 CuadroTexto">
          <a:extLst>
            <a:ext uri="{FF2B5EF4-FFF2-40B4-BE49-F238E27FC236}">
              <a16:creationId xmlns:a16="http://schemas.microsoft.com/office/drawing/2014/main" xmlns="" id="{00000000-0008-0000-2000-0000B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67" name="252 CuadroTexto">
          <a:extLst>
            <a:ext uri="{FF2B5EF4-FFF2-40B4-BE49-F238E27FC236}">
              <a16:creationId xmlns:a16="http://schemas.microsoft.com/office/drawing/2014/main" xmlns="" id="{00000000-0008-0000-2000-0000B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68" name="253 CuadroTexto">
          <a:extLst>
            <a:ext uri="{FF2B5EF4-FFF2-40B4-BE49-F238E27FC236}">
              <a16:creationId xmlns:a16="http://schemas.microsoft.com/office/drawing/2014/main" xmlns="" id="{00000000-0008-0000-2000-0000B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69" name="254 CuadroTexto">
          <a:extLst>
            <a:ext uri="{FF2B5EF4-FFF2-40B4-BE49-F238E27FC236}">
              <a16:creationId xmlns:a16="http://schemas.microsoft.com/office/drawing/2014/main" xmlns="" id="{00000000-0008-0000-2000-0000B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70" name="255 CuadroTexto">
          <a:extLst>
            <a:ext uri="{FF2B5EF4-FFF2-40B4-BE49-F238E27FC236}">
              <a16:creationId xmlns:a16="http://schemas.microsoft.com/office/drawing/2014/main" xmlns="" id="{00000000-0008-0000-2000-0000B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71" name="256 CuadroTexto">
          <a:extLst>
            <a:ext uri="{FF2B5EF4-FFF2-40B4-BE49-F238E27FC236}">
              <a16:creationId xmlns:a16="http://schemas.microsoft.com/office/drawing/2014/main" xmlns="" id="{00000000-0008-0000-2000-0000B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72" name="257 CuadroTexto">
          <a:extLst>
            <a:ext uri="{FF2B5EF4-FFF2-40B4-BE49-F238E27FC236}">
              <a16:creationId xmlns:a16="http://schemas.microsoft.com/office/drawing/2014/main" xmlns="" id="{00000000-0008-0000-2000-0000C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73" name="258 CuadroTexto">
          <a:extLst>
            <a:ext uri="{FF2B5EF4-FFF2-40B4-BE49-F238E27FC236}">
              <a16:creationId xmlns:a16="http://schemas.microsoft.com/office/drawing/2014/main" xmlns="" id="{00000000-0008-0000-2000-0000C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74" name="259 CuadroTexto">
          <a:extLst>
            <a:ext uri="{FF2B5EF4-FFF2-40B4-BE49-F238E27FC236}">
              <a16:creationId xmlns:a16="http://schemas.microsoft.com/office/drawing/2014/main" xmlns="" id="{00000000-0008-0000-2000-0000C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75" name="260 CuadroTexto">
          <a:extLst>
            <a:ext uri="{FF2B5EF4-FFF2-40B4-BE49-F238E27FC236}">
              <a16:creationId xmlns:a16="http://schemas.microsoft.com/office/drawing/2014/main" xmlns="" id="{00000000-0008-0000-2000-0000C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76" name="261 CuadroTexto">
          <a:extLst>
            <a:ext uri="{FF2B5EF4-FFF2-40B4-BE49-F238E27FC236}">
              <a16:creationId xmlns:a16="http://schemas.microsoft.com/office/drawing/2014/main" xmlns="" id="{00000000-0008-0000-2000-0000C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77" name="262 CuadroTexto">
          <a:extLst>
            <a:ext uri="{FF2B5EF4-FFF2-40B4-BE49-F238E27FC236}">
              <a16:creationId xmlns:a16="http://schemas.microsoft.com/office/drawing/2014/main" xmlns="" id="{00000000-0008-0000-2000-0000C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78" name="263 CuadroTexto">
          <a:extLst>
            <a:ext uri="{FF2B5EF4-FFF2-40B4-BE49-F238E27FC236}">
              <a16:creationId xmlns:a16="http://schemas.microsoft.com/office/drawing/2014/main" xmlns="" id="{00000000-0008-0000-2000-0000C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79" name="264 CuadroTexto">
          <a:extLst>
            <a:ext uri="{FF2B5EF4-FFF2-40B4-BE49-F238E27FC236}">
              <a16:creationId xmlns:a16="http://schemas.microsoft.com/office/drawing/2014/main" xmlns="" id="{00000000-0008-0000-2000-0000C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80" name="265 CuadroTexto">
          <a:extLst>
            <a:ext uri="{FF2B5EF4-FFF2-40B4-BE49-F238E27FC236}">
              <a16:creationId xmlns:a16="http://schemas.microsoft.com/office/drawing/2014/main" xmlns="" id="{00000000-0008-0000-2000-0000C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81" name="266 CuadroTexto">
          <a:extLst>
            <a:ext uri="{FF2B5EF4-FFF2-40B4-BE49-F238E27FC236}">
              <a16:creationId xmlns:a16="http://schemas.microsoft.com/office/drawing/2014/main" xmlns="" id="{00000000-0008-0000-2000-0000C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82" name="267 CuadroTexto">
          <a:extLst>
            <a:ext uri="{FF2B5EF4-FFF2-40B4-BE49-F238E27FC236}">
              <a16:creationId xmlns:a16="http://schemas.microsoft.com/office/drawing/2014/main" xmlns="" id="{00000000-0008-0000-2000-0000C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83" name="268 CuadroTexto">
          <a:extLst>
            <a:ext uri="{FF2B5EF4-FFF2-40B4-BE49-F238E27FC236}">
              <a16:creationId xmlns:a16="http://schemas.microsoft.com/office/drawing/2014/main" xmlns="" id="{00000000-0008-0000-2000-0000CB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84" name="269 CuadroTexto">
          <a:extLst>
            <a:ext uri="{FF2B5EF4-FFF2-40B4-BE49-F238E27FC236}">
              <a16:creationId xmlns:a16="http://schemas.microsoft.com/office/drawing/2014/main" xmlns="" id="{00000000-0008-0000-2000-0000CC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85" name="270 CuadroTexto">
          <a:extLst>
            <a:ext uri="{FF2B5EF4-FFF2-40B4-BE49-F238E27FC236}">
              <a16:creationId xmlns:a16="http://schemas.microsoft.com/office/drawing/2014/main" xmlns="" id="{00000000-0008-0000-2000-0000CD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86" name="271 CuadroTexto">
          <a:extLst>
            <a:ext uri="{FF2B5EF4-FFF2-40B4-BE49-F238E27FC236}">
              <a16:creationId xmlns:a16="http://schemas.microsoft.com/office/drawing/2014/main" xmlns="" id="{00000000-0008-0000-2000-0000CE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87" name="272 CuadroTexto">
          <a:extLst>
            <a:ext uri="{FF2B5EF4-FFF2-40B4-BE49-F238E27FC236}">
              <a16:creationId xmlns:a16="http://schemas.microsoft.com/office/drawing/2014/main" xmlns="" id="{00000000-0008-0000-2000-0000CF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88" name="273 CuadroTexto">
          <a:extLst>
            <a:ext uri="{FF2B5EF4-FFF2-40B4-BE49-F238E27FC236}">
              <a16:creationId xmlns:a16="http://schemas.microsoft.com/office/drawing/2014/main" xmlns="" id="{00000000-0008-0000-2000-0000D0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89" name="274 CuadroTexto">
          <a:extLst>
            <a:ext uri="{FF2B5EF4-FFF2-40B4-BE49-F238E27FC236}">
              <a16:creationId xmlns:a16="http://schemas.microsoft.com/office/drawing/2014/main" xmlns="" id="{00000000-0008-0000-2000-0000D1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90" name="275 CuadroTexto">
          <a:extLst>
            <a:ext uri="{FF2B5EF4-FFF2-40B4-BE49-F238E27FC236}">
              <a16:creationId xmlns:a16="http://schemas.microsoft.com/office/drawing/2014/main" xmlns="" id="{00000000-0008-0000-2000-0000D2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91" name="276 CuadroTexto">
          <a:extLst>
            <a:ext uri="{FF2B5EF4-FFF2-40B4-BE49-F238E27FC236}">
              <a16:creationId xmlns:a16="http://schemas.microsoft.com/office/drawing/2014/main" xmlns="" id="{00000000-0008-0000-2000-0000D3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92" name="277 CuadroTexto">
          <a:extLst>
            <a:ext uri="{FF2B5EF4-FFF2-40B4-BE49-F238E27FC236}">
              <a16:creationId xmlns:a16="http://schemas.microsoft.com/office/drawing/2014/main" xmlns="" id="{00000000-0008-0000-2000-0000D4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93" name="278 CuadroTexto">
          <a:extLst>
            <a:ext uri="{FF2B5EF4-FFF2-40B4-BE49-F238E27FC236}">
              <a16:creationId xmlns:a16="http://schemas.microsoft.com/office/drawing/2014/main" xmlns="" id="{00000000-0008-0000-2000-0000D5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94" name="279 CuadroTexto">
          <a:extLst>
            <a:ext uri="{FF2B5EF4-FFF2-40B4-BE49-F238E27FC236}">
              <a16:creationId xmlns:a16="http://schemas.microsoft.com/office/drawing/2014/main" xmlns="" id="{00000000-0008-0000-2000-0000D6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95" name="280 CuadroTexto">
          <a:extLst>
            <a:ext uri="{FF2B5EF4-FFF2-40B4-BE49-F238E27FC236}">
              <a16:creationId xmlns:a16="http://schemas.microsoft.com/office/drawing/2014/main" xmlns="" id="{00000000-0008-0000-2000-0000D7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96" name="281 CuadroTexto">
          <a:extLst>
            <a:ext uri="{FF2B5EF4-FFF2-40B4-BE49-F238E27FC236}">
              <a16:creationId xmlns:a16="http://schemas.microsoft.com/office/drawing/2014/main" xmlns="" id="{00000000-0008-0000-2000-0000D8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97" name="282 CuadroTexto">
          <a:extLst>
            <a:ext uri="{FF2B5EF4-FFF2-40B4-BE49-F238E27FC236}">
              <a16:creationId xmlns:a16="http://schemas.microsoft.com/office/drawing/2014/main" xmlns="" id="{00000000-0008-0000-2000-0000D9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98" name="283 CuadroTexto">
          <a:extLst>
            <a:ext uri="{FF2B5EF4-FFF2-40B4-BE49-F238E27FC236}">
              <a16:creationId xmlns:a16="http://schemas.microsoft.com/office/drawing/2014/main" xmlns="" id="{00000000-0008-0000-2000-0000DA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499" name="284 CuadroTexto">
          <a:extLst>
            <a:ext uri="{FF2B5EF4-FFF2-40B4-BE49-F238E27FC236}">
              <a16:creationId xmlns:a16="http://schemas.microsoft.com/office/drawing/2014/main" xmlns="" id="{00000000-0008-0000-2000-0000DB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00" name="285 CuadroTexto">
          <a:extLst>
            <a:ext uri="{FF2B5EF4-FFF2-40B4-BE49-F238E27FC236}">
              <a16:creationId xmlns:a16="http://schemas.microsoft.com/office/drawing/2014/main" xmlns="" id="{00000000-0008-0000-2000-0000D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01" name="286 CuadroTexto">
          <a:extLst>
            <a:ext uri="{FF2B5EF4-FFF2-40B4-BE49-F238E27FC236}">
              <a16:creationId xmlns:a16="http://schemas.microsoft.com/office/drawing/2014/main" xmlns="" id="{00000000-0008-0000-2000-0000D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02" name="287 CuadroTexto">
          <a:extLst>
            <a:ext uri="{FF2B5EF4-FFF2-40B4-BE49-F238E27FC236}">
              <a16:creationId xmlns:a16="http://schemas.microsoft.com/office/drawing/2014/main" xmlns="" id="{00000000-0008-0000-2000-0000D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03" name="288 CuadroTexto">
          <a:extLst>
            <a:ext uri="{FF2B5EF4-FFF2-40B4-BE49-F238E27FC236}">
              <a16:creationId xmlns:a16="http://schemas.microsoft.com/office/drawing/2014/main" xmlns="" id="{00000000-0008-0000-2000-0000D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04" name="289 CuadroTexto">
          <a:extLst>
            <a:ext uri="{FF2B5EF4-FFF2-40B4-BE49-F238E27FC236}">
              <a16:creationId xmlns:a16="http://schemas.microsoft.com/office/drawing/2014/main" xmlns="" id="{00000000-0008-0000-2000-0000E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05" name="290 CuadroTexto">
          <a:extLst>
            <a:ext uri="{FF2B5EF4-FFF2-40B4-BE49-F238E27FC236}">
              <a16:creationId xmlns:a16="http://schemas.microsoft.com/office/drawing/2014/main" xmlns="" id="{00000000-0008-0000-2000-0000E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06" name="291 CuadroTexto">
          <a:extLst>
            <a:ext uri="{FF2B5EF4-FFF2-40B4-BE49-F238E27FC236}">
              <a16:creationId xmlns:a16="http://schemas.microsoft.com/office/drawing/2014/main" xmlns="" id="{00000000-0008-0000-2000-0000E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07" name="292 CuadroTexto">
          <a:extLst>
            <a:ext uri="{FF2B5EF4-FFF2-40B4-BE49-F238E27FC236}">
              <a16:creationId xmlns:a16="http://schemas.microsoft.com/office/drawing/2014/main" xmlns="" id="{00000000-0008-0000-2000-0000E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08" name="293 CuadroTexto">
          <a:extLst>
            <a:ext uri="{FF2B5EF4-FFF2-40B4-BE49-F238E27FC236}">
              <a16:creationId xmlns:a16="http://schemas.microsoft.com/office/drawing/2014/main" xmlns="" id="{00000000-0008-0000-2000-0000E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09" name="294 CuadroTexto">
          <a:extLst>
            <a:ext uri="{FF2B5EF4-FFF2-40B4-BE49-F238E27FC236}">
              <a16:creationId xmlns:a16="http://schemas.microsoft.com/office/drawing/2014/main" xmlns="" id="{00000000-0008-0000-2000-0000E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10" name="295 CuadroTexto">
          <a:extLst>
            <a:ext uri="{FF2B5EF4-FFF2-40B4-BE49-F238E27FC236}">
              <a16:creationId xmlns:a16="http://schemas.microsoft.com/office/drawing/2014/main" xmlns="" id="{00000000-0008-0000-2000-0000E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11" name="296 CuadroTexto">
          <a:extLst>
            <a:ext uri="{FF2B5EF4-FFF2-40B4-BE49-F238E27FC236}">
              <a16:creationId xmlns:a16="http://schemas.microsoft.com/office/drawing/2014/main" xmlns="" id="{00000000-0008-0000-2000-0000E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12" name="17 CuadroTexto">
          <a:extLst>
            <a:ext uri="{FF2B5EF4-FFF2-40B4-BE49-F238E27FC236}">
              <a16:creationId xmlns:a16="http://schemas.microsoft.com/office/drawing/2014/main" xmlns="" id="{00000000-0008-0000-2000-0000E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13" name="90 CuadroTexto">
          <a:extLst>
            <a:ext uri="{FF2B5EF4-FFF2-40B4-BE49-F238E27FC236}">
              <a16:creationId xmlns:a16="http://schemas.microsoft.com/office/drawing/2014/main" xmlns="" id="{00000000-0008-0000-2000-0000E9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14" name="91 CuadroTexto">
          <a:extLst>
            <a:ext uri="{FF2B5EF4-FFF2-40B4-BE49-F238E27FC236}">
              <a16:creationId xmlns:a16="http://schemas.microsoft.com/office/drawing/2014/main" xmlns="" id="{00000000-0008-0000-2000-0000EA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15" name="92 CuadroTexto">
          <a:extLst>
            <a:ext uri="{FF2B5EF4-FFF2-40B4-BE49-F238E27FC236}">
              <a16:creationId xmlns:a16="http://schemas.microsoft.com/office/drawing/2014/main" xmlns="" id="{00000000-0008-0000-2000-0000EB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16" name="93 CuadroTexto">
          <a:extLst>
            <a:ext uri="{FF2B5EF4-FFF2-40B4-BE49-F238E27FC236}">
              <a16:creationId xmlns:a16="http://schemas.microsoft.com/office/drawing/2014/main" xmlns="" id="{00000000-0008-0000-2000-0000EC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17" name="94 CuadroTexto">
          <a:extLst>
            <a:ext uri="{FF2B5EF4-FFF2-40B4-BE49-F238E27FC236}">
              <a16:creationId xmlns:a16="http://schemas.microsoft.com/office/drawing/2014/main" xmlns="" id="{00000000-0008-0000-2000-0000ED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18" name="95 CuadroTexto">
          <a:extLst>
            <a:ext uri="{FF2B5EF4-FFF2-40B4-BE49-F238E27FC236}">
              <a16:creationId xmlns:a16="http://schemas.microsoft.com/office/drawing/2014/main" xmlns="" id="{00000000-0008-0000-2000-0000EE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19" name="96 CuadroTexto">
          <a:extLst>
            <a:ext uri="{FF2B5EF4-FFF2-40B4-BE49-F238E27FC236}">
              <a16:creationId xmlns:a16="http://schemas.microsoft.com/office/drawing/2014/main" xmlns="" id="{00000000-0008-0000-2000-0000EF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20" name="97 CuadroTexto">
          <a:extLst>
            <a:ext uri="{FF2B5EF4-FFF2-40B4-BE49-F238E27FC236}">
              <a16:creationId xmlns:a16="http://schemas.microsoft.com/office/drawing/2014/main" xmlns="" id="{00000000-0008-0000-2000-0000F0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21" name="98 CuadroTexto">
          <a:extLst>
            <a:ext uri="{FF2B5EF4-FFF2-40B4-BE49-F238E27FC236}">
              <a16:creationId xmlns:a16="http://schemas.microsoft.com/office/drawing/2014/main" xmlns="" id="{00000000-0008-0000-2000-0000F1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22" name="99 CuadroTexto">
          <a:extLst>
            <a:ext uri="{FF2B5EF4-FFF2-40B4-BE49-F238E27FC236}">
              <a16:creationId xmlns:a16="http://schemas.microsoft.com/office/drawing/2014/main" xmlns="" id="{00000000-0008-0000-2000-0000F2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23" name="100 CuadroTexto">
          <a:extLst>
            <a:ext uri="{FF2B5EF4-FFF2-40B4-BE49-F238E27FC236}">
              <a16:creationId xmlns:a16="http://schemas.microsoft.com/office/drawing/2014/main" xmlns="" id="{00000000-0008-0000-2000-0000F3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24" name="101 CuadroTexto">
          <a:extLst>
            <a:ext uri="{FF2B5EF4-FFF2-40B4-BE49-F238E27FC236}">
              <a16:creationId xmlns:a16="http://schemas.microsoft.com/office/drawing/2014/main" xmlns="" id="{00000000-0008-0000-2000-0000F40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25" name="118 CuadroTexto">
          <a:extLst>
            <a:ext uri="{FF2B5EF4-FFF2-40B4-BE49-F238E27FC236}">
              <a16:creationId xmlns:a16="http://schemas.microsoft.com/office/drawing/2014/main" xmlns="" id="{00000000-0008-0000-2000-0000F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26" name="119 CuadroTexto">
          <a:extLst>
            <a:ext uri="{FF2B5EF4-FFF2-40B4-BE49-F238E27FC236}">
              <a16:creationId xmlns:a16="http://schemas.microsoft.com/office/drawing/2014/main" xmlns="" id="{00000000-0008-0000-2000-0000F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27" name="120 CuadroTexto">
          <a:extLst>
            <a:ext uri="{FF2B5EF4-FFF2-40B4-BE49-F238E27FC236}">
              <a16:creationId xmlns:a16="http://schemas.microsoft.com/office/drawing/2014/main" xmlns="" id="{00000000-0008-0000-2000-0000F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28" name="121 CuadroTexto">
          <a:extLst>
            <a:ext uri="{FF2B5EF4-FFF2-40B4-BE49-F238E27FC236}">
              <a16:creationId xmlns:a16="http://schemas.microsoft.com/office/drawing/2014/main" xmlns="" id="{00000000-0008-0000-2000-0000F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29" name="122 CuadroTexto">
          <a:extLst>
            <a:ext uri="{FF2B5EF4-FFF2-40B4-BE49-F238E27FC236}">
              <a16:creationId xmlns:a16="http://schemas.microsoft.com/office/drawing/2014/main" xmlns="" id="{00000000-0008-0000-2000-0000F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30" name="123 CuadroTexto">
          <a:extLst>
            <a:ext uri="{FF2B5EF4-FFF2-40B4-BE49-F238E27FC236}">
              <a16:creationId xmlns:a16="http://schemas.microsoft.com/office/drawing/2014/main" xmlns="" id="{00000000-0008-0000-2000-0000F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31" name="124 CuadroTexto">
          <a:extLst>
            <a:ext uri="{FF2B5EF4-FFF2-40B4-BE49-F238E27FC236}">
              <a16:creationId xmlns:a16="http://schemas.microsoft.com/office/drawing/2014/main" xmlns="" id="{00000000-0008-0000-2000-0000F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32" name="125 CuadroTexto">
          <a:extLst>
            <a:ext uri="{FF2B5EF4-FFF2-40B4-BE49-F238E27FC236}">
              <a16:creationId xmlns:a16="http://schemas.microsoft.com/office/drawing/2014/main" xmlns="" id="{00000000-0008-0000-2000-0000F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33" name="143 CuadroTexto">
          <a:extLst>
            <a:ext uri="{FF2B5EF4-FFF2-40B4-BE49-F238E27FC236}">
              <a16:creationId xmlns:a16="http://schemas.microsoft.com/office/drawing/2014/main" xmlns="" id="{00000000-0008-0000-2000-0000F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34" name="144 CuadroTexto">
          <a:extLst>
            <a:ext uri="{FF2B5EF4-FFF2-40B4-BE49-F238E27FC236}">
              <a16:creationId xmlns:a16="http://schemas.microsoft.com/office/drawing/2014/main" xmlns="" id="{00000000-0008-0000-2000-0000F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35" name="145 CuadroTexto">
          <a:extLst>
            <a:ext uri="{FF2B5EF4-FFF2-40B4-BE49-F238E27FC236}">
              <a16:creationId xmlns:a16="http://schemas.microsoft.com/office/drawing/2014/main" xmlns="" id="{00000000-0008-0000-2000-0000F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36" name="146 CuadroTexto">
          <a:extLst>
            <a:ext uri="{FF2B5EF4-FFF2-40B4-BE49-F238E27FC236}">
              <a16:creationId xmlns:a16="http://schemas.microsoft.com/office/drawing/2014/main" xmlns="" id="{00000000-0008-0000-2000-00000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37" name="147 CuadroTexto">
          <a:extLst>
            <a:ext uri="{FF2B5EF4-FFF2-40B4-BE49-F238E27FC236}">
              <a16:creationId xmlns:a16="http://schemas.microsoft.com/office/drawing/2014/main" xmlns="" id="{00000000-0008-0000-2000-00000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38" name="148 CuadroTexto">
          <a:extLst>
            <a:ext uri="{FF2B5EF4-FFF2-40B4-BE49-F238E27FC236}">
              <a16:creationId xmlns:a16="http://schemas.microsoft.com/office/drawing/2014/main" xmlns="" id="{00000000-0008-0000-2000-00000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39" name="149 CuadroTexto">
          <a:extLst>
            <a:ext uri="{FF2B5EF4-FFF2-40B4-BE49-F238E27FC236}">
              <a16:creationId xmlns:a16="http://schemas.microsoft.com/office/drawing/2014/main" xmlns="" id="{00000000-0008-0000-2000-00000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40" name="150 CuadroTexto">
          <a:extLst>
            <a:ext uri="{FF2B5EF4-FFF2-40B4-BE49-F238E27FC236}">
              <a16:creationId xmlns:a16="http://schemas.microsoft.com/office/drawing/2014/main" xmlns="" id="{00000000-0008-0000-2000-00000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41" name="151 CuadroTexto">
          <a:extLst>
            <a:ext uri="{FF2B5EF4-FFF2-40B4-BE49-F238E27FC236}">
              <a16:creationId xmlns:a16="http://schemas.microsoft.com/office/drawing/2014/main" xmlns="" id="{00000000-0008-0000-2000-00000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42" name="152 CuadroTexto">
          <a:extLst>
            <a:ext uri="{FF2B5EF4-FFF2-40B4-BE49-F238E27FC236}">
              <a16:creationId xmlns:a16="http://schemas.microsoft.com/office/drawing/2014/main" xmlns="" id="{00000000-0008-0000-2000-00000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43" name="153 CuadroTexto">
          <a:extLst>
            <a:ext uri="{FF2B5EF4-FFF2-40B4-BE49-F238E27FC236}">
              <a16:creationId xmlns:a16="http://schemas.microsoft.com/office/drawing/2014/main" xmlns="" id="{00000000-0008-0000-2000-00000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44" name="154 CuadroTexto">
          <a:extLst>
            <a:ext uri="{FF2B5EF4-FFF2-40B4-BE49-F238E27FC236}">
              <a16:creationId xmlns:a16="http://schemas.microsoft.com/office/drawing/2014/main" xmlns="" id="{00000000-0008-0000-2000-00000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45" name="155 CuadroTexto">
          <a:extLst>
            <a:ext uri="{FF2B5EF4-FFF2-40B4-BE49-F238E27FC236}">
              <a16:creationId xmlns:a16="http://schemas.microsoft.com/office/drawing/2014/main" xmlns="" id="{00000000-0008-0000-2000-00000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46" name="156 CuadroTexto">
          <a:extLst>
            <a:ext uri="{FF2B5EF4-FFF2-40B4-BE49-F238E27FC236}">
              <a16:creationId xmlns:a16="http://schemas.microsoft.com/office/drawing/2014/main" xmlns="" id="{00000000-0008-0000-2000-00000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47" name="157 CuadroTexto">
          <a:extLst>
            <a:ext uri="{FF2B5EF4-FFF2-40B4-BE49-F238E27FC236}">
              <a16:creationId xmlns:a16="http://schemas.microsoft.com/office/drawing/2014/main" xmlns="" id="{00000000-0008-0000-2000-00000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48" name="158 CuadroTexto">
          <a:extLst>
            <a:ext uri="{FF2B5EF4-FFF2-40B4-BE49-F238E27FC236}">
              <a16:creationId xmlns:a16="http://schemas.microsoft.com/office/drawing/2014/main" xmlns="" id="{00000000-0008-0000-2000-00000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49" name="159 CuadroTexto">
          <a:extLst>
            <a:ext uri="{FF2B5EF4-FFF2-40B4-BE49-F238E27FC236}">
              <a16:creationId xmlns:a16="http://schemas.microsoft.com/office/drawing/2014/main" xmlns="" id="{00000000-0008-0000-2000-00000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50" name="160 CuadroTexto">
          <a:extLst>
            <a:ext uri="{FF2B5EF4-FFF2-40B4-BE49-F238E27FC236}">
              <a16:creationId xmlns:a16="http://schemas.microsoft.com/office/drawing/2014/main" xmlns="" id="{00000000-0008-0000-2000-00000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51" name="161 CuadroTexto">
          <a:extLst>
            <a:ext uri="{FF2B5EF4-FFF2-40B4-BE49-F238E27FC236}">
              <a16:creationId xmlns:a16="http://schemas.microsoft.com/office/drawing/2014/main" xmlns="" id="{00000000-0008-0000-2000-00000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52" name="162 CuadroTexto">
          <a:extLst>
            <a:ext uri="{FF2B5EF4-FFF2-40B4-BE49-F238E27FC236}">
              <a16:creationId xmlns:a16="http://schemas.microsoft.com/office/drawing/2014/main" xmlns="" id="{00000000-0008-0000-2000-00001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53" name="163 CuadroTexto">
          <a:extLst>
            <a:ext uri="{FF2B5EF4-FFF2-40B4-BE49-F238E27FC236}">
              <a16:creationId xmlns:a16="http://schemas.microsoft.com/office/drawing/2014/main" xmlns="" id="{00000000-0008-0000-2000-00001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54" name="164 CuadroTexto">
          <a:extLst>
            <a:ext uri="{FF2B5EF4-FFF2-40B4-BE49-F238E27FC236}">
              <a16:creationId xmlns:a16="http://schemas.microsoft.com/office/drawing/2014/main" xmlns="" id="{00000000-0008-0000-2000-00001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55" name="165 CuadroTexto">
          <a:extLst>
            <a:ext uri="{FF2B5EF4-FFF2-40B4-BE49-F238E27FC236}">
              <a16:creationId xmlns:a16="http://schemas.microsoft.com/office/drawing/2014/main" xmlns="" id="{00000000-0008-0000-2000-00001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56" name="166 CuadroTexto">
          <a:extLst>
            <a:ext uri="{FF2B5EF4-FFF2-40B4-BE49-F238E27FC236}">
              <a16:creationId xmlns:a16="http://schemas.microsoft.com/office/drawing/2014/main" xmlns="" id="{00000000-0008-0000-2000-00001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57" name="167 CuadroTexto">
          <a:extLst>
            <a:ext uri="{FF2B5EF4-FFF2-40B4-BE49-F238E27FC236}">
              <a16:creationId xmlns:a16="http://schemas.microsoft.com/office/drawing/2014/main" xmlns="" id="{00000000-0008-0000-2000-00001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58" name="168 CuadroTexto">
          <a:extLst>
            <a:ext uri="{FF2B5EF4-FFF2-40B4-BE49-F238E27FC236}">
              <a16:creationId xmlns:a16="http://schemas.microsoft.com/office/drawing/2014/main" xmlns="" id="{00000000-0008-0000-2000-00001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59" name="169 CuadroTexto">
          <a:extLst>
            <a:ext uri="{FF2B5EF4-FFF2-40B4-BE49-F238E27FC236}">
              <a16:creationId xmlns:a16="http://schemas.microsoft.com/office/drawing/2014/main" xmlns="" id="{00000000-0008-0000-2000-00001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60" name="170 CuadroTexto">
          <a:extLst>
            <a:ext uri="{FF2B5EF4-FFF2-40B4-BE49-F238E27FC236}">
              <a16:creationId xmlns:a16="http://schemas.microsoft.com/office/drawing/2014/main" xmlns="" id="{00000000-0008-0000-2000-00001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61" name="171 CuadroTexto">
          <a:extLst>
            <a:ext uri="{FF2B5EF4-FFF2-40B4-BE49-F238E27FC236}">
              <a16:creationId xmlns:a16="http://schemas.microsoft.com/office/drawing/2014/main" xmlns="" id="{00000000-0008-0000-2000-00001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62" name="172 CuadroTexto">
          <a:extLst>
            <a:ext uri="{FF2B5EF4-FFF2-40B4-BE49-F238E27FC236}">
              <a16:creationId xmlns:a16="http://schemas.microsoft.com/office/drawing/2014/main" xmlns="" id="{00000000-0008-0000-2000-00001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63" name="173 CuadroTexto">
          <a:extLst>
            <a:ext uri="{FF2B5EF4-FFF2-40B4-BE49-F238E27FC236}">
              <a16:creationId xmlns:a16="http://schemas.microsoft.com/office/drawing/2014/main" xmlns="" id="{00000000-0008-0000-2000-00001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64" name="174 CuadroTexto">
          <a:extLst>
            <a:ext uri="{FF2B5EF4-FFF2-40B4-BE49-F238E27FC236}">
              <a16:creationId xmlns:a16="http://schemas.microsoft.com/office/drawing/2014/main" xmlns="" id="{00000000-0008-0000-2000-00001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65" name="175 CuadroTexto">
          <a:extLst>
            <a:ext uri="{FF2B5EF4-FFF2-40B4-BE49-F238E27FC236}">
              <a16:creationId xmlns:a16="http://schemas.microsoft.com/office/drawing/2014/main" xmlns="" id="{00000000-0008-0000-2000-00001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66" name="176 CuadroTexto">
          <a:extLst>
            <a:ext uri="{FF2B5EF4-FFF2-40B4-BE49-F238E27FC236}">
              <a16:creationId xmlns:a16="http://schemas.microsoft.com/office/drawing/2014/main" xmlns="" id="{00000000-0008-0000-2000-00001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67" name="177 CuadroTexto">
          <a:extLst>
            <a:ext uri="{FF2B5EF4-FFF2-40B4-BE49-F238E27FC236}">
              <a16:creationId xmlns:a16="http://schemas.microsoft.com/office/drawing/2014/main" xmlns="" id="{00000000-0008-0000-2000-00001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68" name="178 CuadroTexto">
          <a:extLst>
            <a:ext uri="{FF2B5EF4-FFF2-40B4-BE49-F238E27FC236}">
              <a16:creationId xmlns:a16="http://schemas.microsoft.com/office/drawing/2014/main" xmlns="" id="{00000000-0008-0000-2000-00002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69" name="179 CuadroTexto">
          <a:extLst>
            <a:ext uri="{FF2B5EF4-FFF2-40B4-BE49-F238E27FC236}">
              <a16:creationId xmlns:a16="http://schemas.microsoft.com/office/drawing/2014/main" xmlns="" id="{00000000-0008-0000-2000-00002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70" name="180 CuadroTexto">
          <a:extLst>
            <a:ext uri="{FF2B5EF4-FFF2-40B4-BE49-F238E27FC236}">
              <a16:creationId xmlns:a16="http://schemas.microsoft.com/office/drawing/2014/main" xmlns="" id="{00000000-0008-0000-2000-00002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71" name="181 CuadroTexto">
          <a:extLst>
            <a:ext uri="{FF2B5EF4-FFF2-40B4-BE49-F238E27FC236}">
              <a16:creationId xmlns:a16="http://schemas.microsoft.com/office/drawing/2014/main" xmlns="" id="{00000000-0008-0000-2000-00002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72" name="182 CuadroTexto">
          <a:extLst>
            <a:ext uri="{FF2B5EF4-FFF2-40B4-BE49-F238E27FC236}">
              <a16:creationId xmlns:a16="http://schemas.microsoft.com/office/drawing/2014/main" xmlns="" id="{00000000-0008-0000-2000-00002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73" name="183 CuadroTexto">
          <a:extLst>
            <a:ext uri="{FF2B5EF4-FFF2-40B4-BE49-F238E27FC236}">
              <a16:creationId xmlns:a16="http://schemas.microsoft.com/office/drawing/2014/main" xmlns="" id="{00000000-0008-0000-2000-00002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74" name="184 CuadroTexto">
          <a:extLst>
            <a:ext uri="{FF2B5EF4-FFF2-40B4-BE49-F238E27FC236}">
              <a16:creationId xmlns:a16="http://schemas.microsoft.com/office/drawing/2014/main" xmlns="" id="{00000000-0008-0000-2000-00002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75" name="185 CuadroTexto">
          <a:extLst>
            <a:ext uri="{FF2B5EF4-FFF2-40B4-BE49-F238E27FC236}">
              <a16:creationId xmlns:a16="http://schemas.microsoft.com/office/drawing/2014/main" xmlns="" id="{00000000-0008-0000-2000-00002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76" name="186 CuadroTexto">
          <a:extLst>
            <a:ext uri="{FF2B5EF4-FFF2-40B4-BE49-F238E27FC236}">
              <a16:creationId xmlns:a16="http://schemas.microsoft.com/office/drawing/2014/main" xmlns="" id="{00000000-0008-0000-2000-00002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77" name="187 CuadroTexto">
          <a:extLst>
            <a:ext uri="{FF2B5EF4-FFF2-40B4-BE49-F238E27FC236}">
              <a16:creationId xmlns:a16="http://schemas.microsoft.com/office/drawing/2014/main" xmlns="" id="{00000000-0008-0000-2000-00002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78" name="188 CuadroTexto">
          <a:extLst>
            <a:ext uri="{FF2B5EF4-FFF2-40B4-BE49-F238E27FC236}">
              <a16:creationId xmlns:a16="http://schemas.microsoft.com/office/drawing/2014/main" xmlns="" id="{00000000-0008-0000-2000-00002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79" name="189 CuadroTexto">
          <a:extLst>
            <a:ext uri="{FF2B5EF4-FFF2-40B4-BE49-F238E27FC236}">
              <a16:creationId xmlns:a16="http://schemas.microsoft.com/office/drawing/2014/main" xmlns="" id="{00000000-0008-0000-2000-00002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80" name="190 CuadroTexto">
          <a:extLst>
            <a:ext uri="{FF2B5EF4-FFF2-40B4-BE49-F238E27FC236}">
              <a16:creationId xmlns:a16="http://schemas.microsoft.com/office/drawing/2014/main" xmlns="" id="{00000000-0008-0000-2000-00002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81" name="191 CuadroTexto">
          <a:extLst>
            <a:ext uri="{FF2B5EF4-FFF2-40B4-BE49-F238E27FC236}">
              <a16:creationId xmlns:a16="http://schemas.microsoft.com/office/drawing/2014/main" xmlns="" id="{00000000-0008-0000-2000-00002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82" name="192 CuadroTexto">
          <a:extLst>
            <a:ext uri="{FF2B5EF4-FFF2-40B4-BE49-F238E27FC236}">
              <a16:creationId xmlns:a16="http://schemas.microsoft.com/office/drawing/2014/main" xmlns="" id="{00000000-0008-0000-2000-00002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83" name="193 CuadroTexto">
          <a:extLst>
            <a:ext uri="{FF2B5EF4-FFF2-40B4-BE49-F238E27FC236}">
              <a16:creationId xmlns:a16="http://schemas.microsoft.com/office/drawing/2014/main" xmlns="" id="{00000000-0008-0000-2000-00002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84" name="194 CuadroTexto">
          <a:extLst>
            <a:ext uri="{FF2B5EF4-FFF2-40B4-BE49-F238E27FC236}">
              <a16:creationId xmlns:a16="http://schemas.microsoft.com/office/drawing/2014/main" xmlns="" id="{00000000-0008-0000-2000-00003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85" name="195 CuadroTexto">
          <a:extLst>
            <a:ext uri="{FF2B5EF4-FFF2-40B4-BE49-F238E27FC236}">
              <a16:creationId xmlns:a16="http://schemas.microsoft.com/office/drawing/2014/main" xmlns="" id="{00000000-0008-0000-2000-00003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86" name="196 CuadroTexto">
          <a:extLst>
            <a:ext uri="{FF2B5EF4-FFF2-40B4-BE49-F238E27FC236}">
              <a16:creationId xmlns:a16="http://schemas.microsoft.com/office/drawing/2014/main" xmlns="" id="{00000000-0008-0000-2000-00003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87" name="197 CuadroTexto">
          <a:extLst>
            <a:ext uri="{FF2B5EF4-FFF2-40B4-BE49-F238E27FC236}">
              <a16:creationId xmlns:a16="http://schemas.microsoft.com/office/drawing/2014/main" xmlns="" id="{00000000-0008-0000-2000-00003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88" name="198 CuadroTexto">
          <a:extLst>
            <a:ext uri="{FF2B5EF4-FFF2-40B4-BE49-F238E27FC236}">
              <a16:creationId xmlns:a16="http://schemas.microsoft.com/office/drawing/2014/main" xmlns="" id="{00000000-0008-0000-2000-00003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89" name="199 CuadroTexto">
          <a:extLst>
            <a:ext uri="{FF2B5EF4-FFF2-40B4-BE49-F238E27FC236}">
              <a16:creationId xmlns:a16="http://schemas.microsoft.com/office/drawing/2014/main" xmlns="" id="{00000000-0008-0000-2000-00003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90" name="200 CuadroTexto">
          <a:extLst>
            <a:ext uri="{FF2B5EF4-FFF2-40B4-BE49-F238E27FC236}">
              <a16:creationId xmlns:a16="http://schemas.microsoft.com/office/drawing/2014/main" xmlns="" id="{00000000-0008-0000-2000-00003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91" name="201 CuadroTexto">
          <a:extLst>
            <a:ext uri="{FF2B5EF4-FFF2-40B4-BE49-F238E27FC236}">
              <a16:creationId xmlns:a16="http://schemas.microsoft.com/office/drawing/2014/main" xmlns="" id="{00000000-0008-0000-2000-00003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92" name="202 CuadroTexto">
          <a:extLst>
            <a:ext uri="{FF2B5EF4-FFF2-40B4-BE49-F238E27FC236}">
              <a16:creationId xmlns:a16="http://schemas.microsoft.com/office/drawing/2014/main" xmlns="" id="{00000000-0008-0000-2000-00003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93" name="203 CuadroTexto">
          <a:extLst>
            <a:ext uri="{FF2B5EF4-FFF2-40B4-BE49-F238E27FC236}">
              <a16:creationId xmlns:a16="http://schemas.microsoft.com/office/drawing/2014/main" xmlns="" id="{00000000-0008-0000-2000-00003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94" name="204 CuadroTexto">
          <a:extLst>
            <a:ext uri="{FF2B5EF4-FFF2-40B4-BE49-F238E27FC236}">
              <a16:creationId xmlns:a16="http://schemas.microsoft.com/office/drawing/2014/main" xmlns="" id="{00000000-0008-0000-2000-00003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95" name="205 CuadroTexto">
          <a:extLst>
            <a:ext uri="{FF2B5EF4-FFF2-40B4-BE49-F238E27FC236}">
              <a16:creationId xmlns:a16="http://schemas.microsoft.com/office/drawing/2014/main" xmlns="" id="{00000000-0008-0000-2000-00003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96" name="206 CuadroTexto">
          <a:extLst>
            <a:ext uri="{FF2B5EF4-FFF2-40B4-BE49-F238E27FC236}">
              <a16:creationId xmlns:a16="http://schemas.microsoft.com/office/drawing/2014/main" xmlns="" id="{00000000-0008-0000-2000-00003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97" name="207 CuadroTexto">
          <a:extLst>
            <a:ext uri="{FF2B5EF4-FFF2-40B4-BE49-F238E27FC236}">
              <a16:creationId xmlns:a16="http://schemas.microsoft.com/office/drawing/2014/main" xmlns="" id="{00000000-0008-0000-2000-00003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98" name="208 CuadroTexto">
          <a:extLst>
            <a:ext uri="{FF2B5EF4-FFF2-40B4-BE49-F238E27FC236}">
              <a16:creationId xmlns:a16="http://schemas.microsoft.com/office/drawing/2014/main" xmlns="" id="{00000000-0008-0000-2000-00003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99" name="209 CuadroTexto">
          <a:extLst>
            <a:ext uri="{FF2B5EF4-FFF2-40B4-BE49-F238E27FC236}">
              <a16:creationId xmlns:a16="http://schemas.microsoft.com/office/drawing/2014/main" xmlns="" id="{00000000-0008-0000-2000-00003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00" name="210 CuadroTexto">
          <a:extLst>
            <a:ext uri="{FF2B5EF4-FFF2-40B4-BE49-F238E27FC236}">
              <a16:creationId xmlns:a16="http://schemas.microsoft.com/office/drawing/2014/main" xmlns="" id="{00000000-0008-0000-2000-00004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01" name="211 CuadroTexto">
          <a:extLst>
            <a:ext uri="{FF2B5EF4-FFF2-40B4-BE49-F238E27FC236}">
              <a16:creationId xmlns:a16="http://schemas.microsoft.com/office/drawing/2014/main" xmlns="" id="{00000000-0008-0000-2000-00004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02" name="212 CuadroTexto">
          <a:extLst>
            <a:ext uri="{FF2B5EF4-FFF2-40B4-BE49-F238E27FC236}">
              <a16:creationId xmlns:a16="http://schemas.microsoft.com/office/drawing/2014/main" xmlns="" id="{00000000-0008-0000-2000-00004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03" name="213 CuadroTexto">
          <a:extLst>
            <a:ext uri="{FF2B5EF4-FFF2-40B4-BE49-F238E27FC236}">
              <a16:creationId xmlns:a16="http://schemas.microsoft.com/office/drawing/2014/main" xmlns="" id="{00000000-0008-0000-2000-00004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04" name="214 CuadroTexto">
          <a:extLst>
            <a:ext uri="{FF2B5EF4-FFF2-40B4-BE49-F238E27FC236}">
              <a16:creationId xmlns:a16="http://schemas.microsoft.com/office/drawing/2014/main" xmlns="" id="{00000000-0008-0000-2000-00004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05" name="215 CuadroTexto">
          <a:extLst>
            <a:ext uri="{FF2B5EF4-FFF2-40B4-BE49-F238E27FC236}">
              <a16:creationId xmlns:a16="http://schemas.microsoft.com/office/drawing/2014/main" xmlns="" id="{00000000-0008-0000-2000-00004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06" name="216 CuadroTexto">
          <a:extLst>
            <a:ext uri="{FF2B5EF4-FFF2-40B4-BE49-F238E27FC236}">
              <a16:creationId xmlns:a16="http://schemas.microsoft.com/office/drawing/2014/main" xmlns="" id="{00000000-0008-0000-2000-00004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07" name="217 CuadroTexto">
          <a:extLst>
            <a:ext uri="{FF2B5EF4-FFF2-40B4-BE49-F238E27FC236}">
              <a16:creationId xmlns:a16="http://schemas.microsoft.com/office/drawing/2014/main" xmlns="" id="{00000000-0008-0000-2000-00004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08" name="218 CuadroTexto">
          <a:extLst>
            <a:ext uri="{FF2B5EF4-FFF2-40B4-BE49-F238E27FC236}">
              <a16:creationId xmlns:a16="http://schemas.microsoft.com/office/drawing/2014/main" xmlns="" id="{00000000-0008-0000-2000-00004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09" name="219 CuadroTexto">
          <a:extLst>
            <a:ext uri="{FF2B5EF4-FFF2-40B4-BE49-F238E27FC236}">
              <a16:creationId xmlns:a16="http://schemas.microsoft.com/office/drawing/2014/main" xmlns="" id="{00000000-0008-0000-2000-00004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10" name="220 CuadroTexto">
          <a:extLst>
            <a:ext uri="{FF2B5EF4-FFF2-40B4-BE49-F238E27FC236}">
              <a16:creationId xmlns:a16="http://schemas.microsoft.com/office/drawing/2014/main" xmlns="" id="{00000000-0008-0000-2000-00004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11" name="221 CuadroTexto">
          <a:extLst>
            <a:ext uri="{FF2B5EF4-FFF2-40B4-BE49-F238E27FC236}">
              <a16:creationId xmlns:a16="http://schemas.microsoft.com/office/drawing/2014/main" xmlns="" id="{00000000-0008-0000-2000-00004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12" name="222 CuadroTexto">
          <a:extLst>
            <a:ext uri="{FF2B5EF4-FFF2-40B4-BE49-F238E27FC236}">
              <a16:creationId xmlns:a16="http://schemas.microsoft.com/office/drawing/2014/main" xmlns="" id="{00000000-0008-0000-2000-00004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13" name="223 CuadroTexto">
          <a:extLst>
            <a:ext uri="{FF2B5EF4-FFF2-40B4-BE49-F238E27FC236}">
              <a16:creationId xmlns:a16="http://schemas.microsoft.com/office/drawing/2014/main" xmlns="" id="{00000000-0008-0000-2000-00004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14" name="224 CuadroTexto">
          <a:extLst>
            <a:ext uri="{FF2B5EF4-FFF2-40B4-BE49-F238E27FC236}">
              <a16:creationId xmlns:a16="http://schemas.microsoft.com/office/drawing/2014/main" xmlns="" id="{00000000-0008-0000-2000-00004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15" name="225 CuadroTexto">
          <a:extLst>
            <a:ext uri="{FF2B5EF4-FFF2-40B4-BE49-F238E27FC236}">
              <a16:creationId xmlns:a16="http://schemas.microsoft.com/office/drawing/2014/main" xmlns="" id="{00000000-0008-0000-2000-00004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16" name="226 CuadroTexto">
          <a:extLst>
            <a:ext uri="{FF2B5EF4-FFF2-40B4-BE49-F238E27FC236}">
              <a16:creationId xmlns:a16="http://schemas.microsoft.com/office/drawing/2014/main" xmlns="" id="{00000000-0008-0000-2000-00005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17" name="227 CuadroTexto">
          <a:extLst>
            <a:ext uri="{FF2B5EF4-FFF2-40B4-BE49-F238E27FC236}">
              <a16:creationId xmlns:a16="http://schemas.microsoft.com/office/drawing/2014/main" xmlns="" id="{00000000-0008-0000-2000-00005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18" name="228 CuadroTexto">
          <a:extLst>
            <a:ext uri="{FF2B5EF4-FFF2-40B4-BE49-F238E27FC236}">
              <a16:creationId xmlns:a16="http://schemas.microsoft.com/office/drawing/2014/main" xmlns="" id="{00000000-0008-0000-2000-00005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19" name="229 CuadroTexto">
          <a:extLst>
            <a:ext uri="{FF2B5EF4-FFF2-40B4-BE49-F238E27FC236}">
              <a16:creationId xmlns:a16="http://schemas.microsoft.com/office/drawing/2014/main" xmlns="" id="{00000000-0008-0000-2000-00005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20" name="230 CuadroTexto">
          <a:extLst>
            <a:ext uri="{FF2B5EF4-FFF2-40B4-BE49-F238E27FC236}">
              <a16:creationId xmlns:a16="http://schemas.microsoft.com/office/drawing/2014/main" xmlns="" id="{00000000-0008-0000-2000-00005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21" name="231 CuadroTexto">
          <a:extLst>
            <a:ext uri="{FF2B5EF4-FFF2-40B4-BE49-F238E27FC236}">
              <a16:creationId xmlns:a16="http://schemas.microsoft.com/office/drawing/2014/main" xmlns="" id="{00000000-0008-0000-2000-00005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22" name="232 CuadroTexto">
          <a:extLst>
            <a:ext uri="{FF2B5EF4-FFF2-40B4-BE49-F238E27FC236}">
              <a16:creationId xmlns:a16="http://schemas.microsoft.com/office/drawing/2014/main" xmlns="" id="{00000000-0008-0000-2000-00005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23" name="233 CuadroTexto">
          <a:extLst>
            <a:ext uri="{FF2B5EF4-FFF2-40B4-BE49-F238E27FC236}">
              <a16:creationId xmlns:a16="http://schemas.microsoft.com/office/drawing/2014/main" xmlns="" id="{00000000-0008-0000-2000-00005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24" name="234 CuadroTexto">
          <a:extLst>
            <a:ext uri="{FF2B5EF4-FFF2-40B4-BE49-F238E27FC236}">
              <a16:creationId xmlns:a16="http://schemas.microsoft.com/office/drawing/2014/main" xmlns="" id="{00000000-0008-0000-2000-00005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25" name="235 CuadroTexto">
          <a:extLst>
            <a:ext uri="{FF2B5EF4-FFF2-40B4-BE49-F238E27FC236}">
              <a16:creationId xmlns:a16="http://schemas.microsoft.com/office/drawing/2014/main" xmlns="" id="{00000000-0008-0000-2000-00005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26" name="236 CuadroTexto">
          <a:extLst>
            <a:ext uri="{FF2B5EF4-FFF2-40B4-BE49-F238E27FC236}">
              <a16:creationId xmlns:a16="http://schemas.microsoft.com/office/drawing/2014/main" xmlns="" id="{00000000-0008-0000-2000-00005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27" name="237 CuadroTexto">
          <a:extLst>
            <a:ext uri="{FF2B5EF4-FFF2-40B4-BE49-F238E27FC236}">
              <a16:creationId xmlns:a16="http://schemas.microsoft.com/office/drawing/2014/main" xmlns="" id="{00000000-0008-0000-2000-00005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28" name="238 CuadroTexto">
          <a:extLst>
            <a:ext uri="{FF2B5EF4-FFF2-40B4-BE49-F238E27FC236}">
              <a16:creationId xmlns:a16="http://schemas.microsoft.com/office/drawing/2014/main" xmlns="" id="{00000000-0008-0000-2000-00005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29" name="239 CuadroTexto">
          <a:extLst>
            <a:ext uri="{FF2B5EF4-FFF2-40B4-BE49-F238E27FC236}">
              <a16:creationId xmlns:a16="http://schemas.microsoft.com/office/drawing/2014/main" xmlns="" id="{00000000-0008-0000-2000-00005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30" name="240 CuadroTexto">
          <a:extLst>
            <a:ext uri="{FF2B5EF4-FFF2-40B4-BE49-F238E27FC236}">
              <a16:creationId xmlns:a16="http://schemas.microsoft.com/office/drawing/2014/main" xmlns="" id="{00000000-0008-0000-2000-00005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31" name="241 CuadroTexto">
          <a:extLst>
            <a:ext uri="{FF2B5EF4-FFF2-40B4-BE49-F238E27FC236}">
              <a16:creationId xmlns:a16="http://schemas.microsoft.com/office/drawing/2014/main" xmlns="" id="{00000000-0008-0000-2000-00005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32" name="242 CuadroTexto">
          <a:extLst>
            <a:ext uri="{FF2B5EF4-FFF2-40B4-BE49-F238E27FC236}">
              <a16:creationId xmlns:a16="http://schemas.microsoft.com/office/drawing/2014/main" xmlns="" id="{00000000-0008-0000-2000-00006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33" name="243 CuadroTexto">
          <a:extLst>
            <a:ext uri="{FF2B5EF4-FFF2-40B4-BE49-F238E27FC236}">
              <a16:creationId xmlns:a16="http://schemas.microsoft.com/office/drawing/2014/main" xmlns="" id="{00000000-0008-0000-2000-00006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34" name="244 CuadroTexto">
          <a:extLst>
            <a:ext uri="{FF2B5EF4-FFF2-40B4-BE49-F238E27FC236}">
              <a16:creationId xmlns:a16="http://schemas.microsoft.com/office/drawing/2014/main" xmlns="" id="{00000000-0008-0000-2000-00006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35" name="245 CuadroTexto">
          <a:extLst>
            <a:ext uri="{FF2B5EF4-FFF2-40B4-BE49-F238E27FC236}">
              <a16:creationId xmlns:a16="http://schemas.microsoft.com/office/drawing/2014/main" xmlns="" id="{00000000-0008-0000-2000-00006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36" name="246 CuadroTexto">
          <a:extLst>
            <a:ext uri="{FF2B5EF4-FFF2-40B4-BE49-F238E27FC236}">
              <a16:creationId xmlns:a16="http://schemas.microsoft.com/office/drawing/2014/main" xmlns="" id="{00000000-0008-0000-2000-00006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37" name="247 CuadroTexto">
          <a:extLst>
            <a:ext uri="{FF2B5EF4-FFF2-40B4-BE49-F238E27FC236}">
              <a16:creationId xmlns:a16="http://schemas.microsoft.com/office/drawing/2014/main" xmlns="" id="{00000000-0008-0000-2000-00006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38" name="248 CuadroTexto">
          <a:extLst>
            <a:ext uri="{FF2B5EF4-FFF2-40B4-BE49-F238E27FC236}">
              <a16:creationId xmlns:a16="http://schemas.microsoft.com/office/drawing/2014/main" xmlns="" id="{00000000-0008-0000-2000-00006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39" name="249 CuadroTexto">
          <a:extLst>
            <a:ext uri="{FF2B5EF4-FFF2-40B4-BE49-F238E27FC236}">
              <a16:creationId xmlns:a16="http://schemas.microsoft.com/office/drawing/2014/main" xmlns="" id="{00000000-0008-0000-2000-00006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40" name="250 CuadroTexto">
          <a:extLst>
            <a:ext uri="{FF2B5EF4-FFF2-40B4-BE49-F238E27FC236}">
              <a16:creationId xmlns:a16="http://schemas.microsoft.com/office/drawing/2014/main" xmlns="" id="{00000000-0008-0000-2000-00006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41" name="251 CuadroTexto">
          <a:extLst>
            <a:ext uri="{FF2B5EF4-FFF2-40B4-BE49-F238E27FC236}">
              <a16:creationId xmlns:a16="http://schemas.microsoft.com/office/drawing/2014/main" xmlns="" id="{00000000-0008-0000-2000-00006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42" name="252 CuadroTexto">
          <a:extLst>
            <a:ext uri="{FF2B5EF4-FFF2-40B4-BE49-F238E27FC236}">
              <a16:creationId xmlns:a16="http://schemas.microsoft.com/office/drawing/2014/main" xmlns="" id="{00000000-0008-0000-2000-00006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43" name="253 CuadroTexto">
          <a:extLst>
            <a:ext uri="{FF2B5EF4-FFF2-40B4-BE49-F238E27FC236}">
              <a16:creationId xmlns:a16="http://schemas.microsoft.com/office/drawing/2014/main" xmlns="" id="{00000000-0008-0000-2000-00006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44" name="254 CuadroTexto">
          <a:extLst>
            <a:ext uri="{FF2B5EF4-FFF2-40B4-BE49-F238E27FC236}">
              <a16:creationId xmlns:a16="http://schemas.microsoft.com/office/drawing/2014/main" xmlns="" id="{00000000-0008-0000-2000-00006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45" name="255 CuadroTexto">
          <a:extLst>
            <a:ext uri="{FF2B5EF4-FFF2-40B4-BE49-F238E27FC236}">
              <a16:creationId xmlns:a16="http://schemas.microsoft.com/office/drawing/2014/main" xmlns="" id="{00000000-0008-0000-2000-00006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46" name="256 CuadroTexto">
          <a:extLst>
            <a:ext uri="{FF2B5EF4-FFF2-40B4-BE49-F238E27FC236}">
              <a16:creationId xmlns:a16="http://schemas.microsoft.com/office/drawing/2014/main" xmlns="" id="{00000000-0008-0000-2000-00006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47" name="257 CuadroTexto">
          <a:extLst>
            <a:ext uri="{FF2B5EF4-FFF2-40B4-BE49-F238E27FC236}">
              <a16:creationId xmlns:a16="http://schemas.microsoft.com/office/drawing/2014/main" xmlns="" id="{00000000-0008-0000-2000-00006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48" name="258 CuadroTexto">
          <a:extLst>
            <a:ext uri="{FF2B5EF4-FFF2-40B4-BE49-F238E27FC236}">
              <a16:creationId xmlns:a16="http://schemas.microsoft.com/office/drawing/2014/main" xmlns="" id="{00000000-0008-0000-2000-00007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49" name="259 CuadroTexto">
          <a:extLst>
            <a:ext uri="{FF2B5EF4-FFF2-40B4-BE49-F238E27FC236}">
              <a16:creationId xmlns:a16="http://schemas.microsoft.com/office/drawing/2014/main" xmlns="" id="{00000000-0008-0000-2000-00007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50" name="260 CuadroTexto">
          <a:extLst>
            <a:ext uri="{FF2B5EF4-FFF2-40B4-BE49-F238E27FC236}">
              <a16:creationId xmlns:a16="http://schemas.microsoft.com/office/drawing/2014/main" xmlns="" id="{00000000-0008-0000-2000-00007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51" name="261 CuadroTexto">
          <a:extLst>
            <a:ext uri="{FF2B5EF4-FFF2-40B4-BE49-F238E27FC236}">
              <a16:creationId xmlns:a16="http://schemas.microsoft.com/office/drawing/2014/main" xmlns="" id="{00000000-0008-0000-2000-00007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52" name="262 CuadroTexto">
          <a:extLst>
            <a:ext uri="{FF2B5EF4-FFF2-40B4-BE49-F238E27FC236}">
              <a16:creationId xmlns:a16="http://schemas.microsoft.com/office/drawing/2014/main" xmlns="" id="{00000000-0008-0000-2000-00007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53" name="263 CuadroTexto">
          <a:extLst>
            <a:ext uri="{FF2B5EF4-FFF2-40B4-BE49-F238E27FC236}">
              <a16:creationId xmlns:a16="http://schemas.microsoft.com/office/drawing/2014/main" xmlns="" id="{00000000-0008-0000-2000-00007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54" name="264 CuadroTexto">
          <a:extLst>
            <a:ext uri="{FF2B5EF4-FFF2-40B4-BE49-F238E27FC236}">
              <a16:creationId xmlns:a16="http://schemas.microsoft.com/office/drawing/2014/main" xmlns="" id="{00000000-0008-0000-2000-00007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55" name="265 CuadroTexto">
          <a:extLst>
            <a:ext uri="{FF2B5EF4-FFF2-40B4-BE49-F238E27FC236}">
              <a16:creationId xmlns:a16="http://schemas.microsoft.com/office/drawing/2014/main" xmlns="" id="{00000000-0008-0000-2000-00007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56" name="266 CuadroTexto">
          <a:extLst>
            <a:ext uri="{FF2B5EF4-FFF2-40B4-BE49-F238E27FC236}">
              <a16:creationId xmlns:a16="http://schemas.microsoft.com/office/drawing/2014/main" xmlns="" id="{00000000-0008-0000-2000-00007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57" name="267 CuadroTexto">
          <a:extLst>
            <a:ext uri="{FF2B5EF4-FFF2-40B4-BE49-F238E27FC236}">
              <a16:creationId xmlns:a16="http://schemas.microsoft.com/office/drawing/2014/main" xmlns="" id="{00000000-0008-0000-2000-00007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58" name="268 CuadroTexto">
          <a:extLst>
            <a:ext uri="{FF2B5EF4-FFF2-40B4-BE49-F238E27FC236}">
              <a16:creationId xmlns:a16="http://schemas.microsoft.com/office/drawing/2014/main" xmlns="" id="{00000000-0008-0000-2000-00007A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59" name="269 CuadroTexto">
          <a:extLst>
            <a:ext uri="{FF2B5EF4-FFF2-40B4-BE49-F238E27FC236}">
              <a16:creationId xmlns:a16="http://schemas.microsoft.com/office/drawing/2014/main" xmlns="" id="{00000000-0008-0000-2000-00007B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60" name="270 CuadroTexto">
          <a:extLst>
            <a:ext uri="{FF2B5EF4-FFF2-40B4-BE49-F238E27FC236}">
              <a16:creationId xmlns:a16="http://schemas.microsoft.com/office/drawing/2014/main" xmlns="" id="{00000000-0008-0000-2000-00007C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61" name="271 CuadroTexto">
          <a:extLst>
            <a:ext uri="{FF2B5EF4-FFF2-40B4-BE49-F238E27FC236}">
              <a16:creationId xmlns:a16="http://schemas.microsoft.com/office/drawing/2014/main" xmlns="" id="{00000000-0008-0000-2000-00007D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62" name="272 CuadroTexto">
          <a:extLst>
            <a:ext uri="{FF2B5EF4-FFF2-40B4-BE49-F238E27FC236}">
              <a16:creationId xmlns:a16="http://schemas.microsoft.com/office/drawing/2014/main" xmlns="" id="{00000000-0008-0000-2000-00007E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63" name="273 CuadroTexto">
          <a:extLst>
            <a:ext uri="{FF2B5EF4-FFF2-40B4-BE49-F238E27FC236}">
              <a16:creationId xmlns:a16="http://schemas.microsoft.com/office/drawing/2014/main" xmlns="" id="{00000000-0008-0000-2000-00007F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64" name="274 CuadroTexto">
          <a:extLst>
            <a:ext uri="{FF2B5EF4-FFF2-40B4-BE49-F238E27FC236}">
              <a16:creationId xmlns:a16="http://schemas.microsoft.com/office/drawing/2014/main" xmlns="" id="{00000000-0008-0000-2000-000080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65" name="275 CuadroTexto">
          <a:extLst>
            <a:ext uri="{FF2B5EF4-FFF2-40B4-BE49-F238E27FC236}">
              <a16:creationId xmlns:a16="http://schemas.microsoft.com/office/drawing/2014/main" xmlns="" id="{00000000-0008-0000-2000-000081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66" name="276 CuadroTexto">
          <a:extLst>
            <a:ext uri="{FF2B5EF4-FFF2-40B4-BE49-F238E27FC236}">
              <a16:creationId xmlns:a16="http://schemas.microsoft.com/office/drawing/2014/main" xmlns="" id="{00000000-0008-0000-2000-000082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67" name="277 CuadroTexto">
          <a:extLst>
            <a:ext uri="{FF2B5EF4-FFF2-40B4-BE49-F238E27FC236}">
              <a16:creationId xmlns:a16="http://schemas.microsoft.com/office/drawing/2014/main" xmlns="" id="{00000000-0008-0000-2000-000083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68" name="278 CuadroTexto">
          <a:extLst>
            <a:ext uri="{FF2B5EF4-FFF2-40B4-BE49-F238E27FC236}">
              <a16:creationId xmlns:a16="http://schemas.microsoft.com/office/drawing/2014/main" xmlns="" id="{00000000-0008-0000-2000-000084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69" name="279 CuadroTexto">
          <a:extLst>
            <a:ext uri="{FF2B5EF4-FFF2-40B4-BE49-F238E27FC236}">
              <a16:creationId xmlns:a16="http://schemas.microsoft.com/office/drawing/2014/main" xmlns="" id="{00000000-0008-0000-2000-000085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70" name="280 CuadroTexto">
          <a:extLst>
            <a:ext uri="{FF2B5EF4-FFF2-40B4-BE49-F238E27FC236}">
              <a16:creationId xmlns:a16="http://schemas.microsoft.com/office/drawing/2014/main" xmlns="" id="{00000000-0008-0000-2000-000086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71" name="281 CuadroTexto">
          <a:extLst>
            <a:ext uri="{FF2B5EF4-FFF2-40B4-BE49-F238E27FC236}">
              <a16:creationId xmlns:a16="http://schemas.microsoft.com/office/drawing/2014/main" xmlns="" id="{00000000-0008-0000-2000-000087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72" name="282 CuadroTexto">
          <a:extLst>
            <a:ext uri="{FF2B5EF4-FFF2-40B4-BE49-F238E27FC236}">
              <a16:creationId xmlns:a16="http://schemas.microsoft.com/office/drawing/2014/main" xmlns="" id="{00000000-0008-0000-2000-000088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73" name="283 CuadroTexto">
          <a:extLst>
            <a:ext uri="{FF2B5EF4-FFF2-40B4-BE49-F238E27FC236}">
              <a16:creationId xmlns:a16="http://schemas.microsoft.com/office/drawing/2014/main" xmlns="" id="{00000000-0008-0000-2000-000089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74" name="284 CuadroTexto">
          <a:extLst>
            <a:ext uri="{FF2B5EF4-FFF2-40B4-BE49-F238E27FC236}">
              <a16:creationId xmlns:a16="http://schemas.microsoft.com/office/drawing/2014/main" xmlns="" id="{00000000-0008-0000-2000-00008A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75" name="285 CuadroTexto">
          <a:extLst>
            <a:ext uri="{FF2B5EF4-FFF2-40B4-BE49-F238E27FC236}">
              <a16:creationId xmlns:a16="http://schemas.microsoft.com/office/drawing/2014/main" xmlns="" id="{00000000-0008-0000-2000-00008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76" name="286 CuadroTexto">
          <a:extLst>
            <a:ext uri="{FF2B5EF4-FFF2-40B4-BE49-F238E27FC236}">
              <a16:creationId xmlns:a16="http://schemas.microsoft.com/office/drawing/2014/main" xmlns="" id="{00000000-0008-0000-2000-00008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77" name="287 CuadroTexto">
          <a:extLst>
            <a:ext uri="{FF2B5EF4-FFF2-40B4-BE49-F238E27FC236}">
              <a16:creationId xmlns:a16="http://schemas.microsoft.com/office/drawing/2014/main" xmlns="" id="{00000000-0008-0000-2000-00008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78" name="288 CuadroTexto">
          <a:extLst>
            <a:ext uri="{FF2B5EF4-FFF2-40B4-BE49-F238E27FC236}">
              <a16:creationId xmlns:a16="http://schemas.microsoft.com/office/drawing/2014/main" xmlns="" id="{00000000-0008-0000-2000-00008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79" name="289 CuadroTexto">
          <a:extLst>
            <a:ext uri="{FF2B5EF4-FFF2-40B4-BE49-F238E27FC236}">
              <a16:creationId xmlns:a16="http://schemas.microsoft.com/office/drawing/2014/main" xmlns="" id="{00000000-0008-0000-2000-00008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80" name="290 CuadroTexto">
          <a:extLst>
            <a:ext uri="{FF2B5EF4-FFF2-40B4-BE49-F238E27FC236}">
              <a16:creationId xmlns:a16="http://schemas.microsoft.com/office/drawing/2014/main" xmlns="" id="{00000000-0008-0000-2000-00009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81" name="291 CuadroTexto">
          <a:extLst>
            <a:ext uri="{FF2B5EF4-FFF2-40B4-BE49-F238E27FC236}">
              <a16:creationId xmlns:a16="http://schemas.microsoft.com/office/drawing/2014/main" xmlns="" id="{00000000-0008-0000-2000-00009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82" name="292 CuadroTexto">
          <a:extLst>
            <a:ext uri="{FF2B5EF4-FFF2-40B4-BE49-F238E27FC236}">
              <a16:creationId xmlns:a16="http://schemas.microsoft.com/office/drawing/2014/main" xmlns="" id="{00000000-0008-0000-2000-00009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83" name="293 CuadroTexto">
          <a:extLst>
            <a:ext uri="{FF2B5EF4-FFF2-40B4-BE49-F238E27FC236}">
              <a16:creationId xmlns:a16="http://schemas.microsoft.com/office/drawing/2014/main" xmlns="" id="{00000000-0008-0000-2000-00009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84" name="294 CuadroTexto">
          <a:extLst>
            <a:ext uri="{FF2B5EF4-FFF2-40B4-BE49-F238E27FC236}">
              <a16:creationId xmlns:a16="http://schemas.microsoft.com/office/drawing/2014/main" xmlns="" id="{00000000-0008-0000-2000-00009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85" name="295 CuadroTexto">
          <a:extLst>
            <a:ext uri="{FF2B5EF4-FFF2-40B4-BE49-F238E27FC236}">
              <a16:creationId xmlns:a16="http://schemas.microsoft.com/office/drawing/2014/main" xmlns="" id="{00000000-0008-0000-2000-00009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86" name="296 CuadroTexto">
          <a:extLst>
            <a:ext uri="{FF2B5EF4-FFF2-40B4-BE49-F238E27FC236}">
              <a16:creationId xmlns:a16="http://schemas.microsoft.com/office/drawing/2014/main" xmlns="" id="{00000000-0008-0000-2000-00009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87" name="17 CuadroTexto">
          <a:extLst>
            <a:ext uri="{FF2B5EF4-FFF2-40B4-BE49-F238E27FC236}">
              <a16:creationId xmlns:a16="http://schemas.microsoft.com/office/drawing/2014/main" xmlns="" id="{00000000-0008-0000-2000-00009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88" name="90 CuadroTexto">
          <a:extLst>
            <a:ext uri="{FF2B5EF4-FFF2-40B4-BE49-F238E27FC236}">
              <a16:creationId xmlns:a16="http://schemas.microsoft.com/office/drawing/2014/main" xmlns="" id="{00000000-0008-0000-2000-000098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89" name="91 CuadroTexto">
          <a:extLst>
            <a:ext uri="{FF2B5EF4-FFF2-40B4-BE49-F238E27FC236}">
              <a16:creationId xmlns:a16="http://schemas.microsoft.com/office/drawing/2014/main" xmlns="" id="{00000000-0008-0000-2000-000099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90" name="92 CuadroTexto">
          <a:extLst>
            <a:ext uri="{FF2B5EF4-FFF2-40B4-BE49-F238E27FC236}">
              <a16:creationId xmlns:a16="http://schemas.microsoft.com/office/drawing/2014/main" xmlns="" id="{00000000-0008-0000-2000-00009A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91" name="93 CuadroTexto">
          <a:extLst>
            <a:ext uri="{FF2B5EF4-FFF2-40B4-BE49-F238E27FC236}">
              <a16:creationId xmlns:a16="http://schemas.microsoft.com/office/drawing/2014/main" xmlns="" id="{00000000-0008-0000-2000-00009B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92" name="94 CuadroTexto">
          <a:extLst>
            <a:ext uri="{FF2B5EF4-FFF2-40B4-BE49-F238E27FC236}">
              <a16:creationId xmlns:a16="http://schemas.microsoft.com/office/drawing/2014/main" xmlns="" id="{00000000-0008-0000-2000-00009C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93" name="95 CuadroTexto">
          <a:extLst>
            <a:ext uri="{FF2B5EF4-FFF2-40B4-BE49-F238E27FC236}">
              <a16:creationId xmlns:a16="http://schemas.microsoft.com/office/drawing/2014/main" xmlns="" id="{00000000-0008-0000-2000-00009D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94" name="96 CuadroTexto">
          <a:extLst>
            <a:ext uri="{FF2B5EF4-FFF2-40B4-BE49-F238E27FC236}">
              <a16:creationId xmlns:a16="http://schemas.microsoft.com/office/drawing/2014/main" xmlns="" id="{00000000-0008-0000-2000-00009E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95" name="97 CuadroTexto">
          <a:extLst>
            <a:ext uri="{FF2B5EF4-FFF2-40B4-BE49-F238E27FC236}">
              <a16:creationId xmlns:a16="http://schemas.microsoft.com/office/drawing/2014/main" xmlns="" id="{00000000-0008-0000-2000-00009F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96" name="98 CuadroTexto">
          <a:extLst>
            <a:ext uri="{FF2B5EF4-FFF2-40B4-BE49-F238E27FC236}">
              <a16:creationId xmlns:a16="http://schemas.microsoft.com/office/drawing/2014/main" xmlns="" id="{00000000-0008-0000-2000-0000A0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97" name="99 CuadroTexto">
          <a:extLst>
            <a:ext uri="{FF2B5EF4-FFF2-40B4-BE49-F238E27FC236}">
              <a16:creationId xmlns:a16="http://schemas.microsoft.com/office/drawing/2014/main" xmlns="" id="{00000000-0008-0000-2000-0000A1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98" name="100 CuadroTexto">
          <a:extLst>
            <a:ext uri="{FF2B5EF4-FFF2-40B4-BE49-F238E27FC236}">
              <a16:creationId xmlns:a16="http://schemas.microsoft.com/office/drawing/2014/main" xmlns="" id="{00000000-0008-0000-2000-0000A2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99" name="101 CuadroTexto">
          <a:extLst>
            <a:ext uri="{FF2B5EF4-FFF2-40B4-BE49-F238E27FC236}">
              <a16:creationId xmlns:a16="http://schemas.microsoft.com/office/drawing/2014/main" xmlns="" id="{00000000-0008-0000-2000-0000A306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00" name="118 CuadroTexto">
          <a:extLst>
            <a:ext uri="{FF2B5EF4-FFF2-40B4-BE49-F238E27FC236}">
              <a16:creationId xmlns:a16="http://schemas.microsoft.com/office/drawing/2014/main" xmlns="" id="{00000000-0008-0000-2000-0000A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01" name="119 CuadroTexto">
          <a:extLst>
            <a:ext uri="{FF2B5EF4-FFF2-40B4-BE49-F238E27FC236}">
              <a16:creationId xmlns:a16="http://schemas.microsoft.com/office/drawing/2014/main" xmlns="" id="{00000000-0008-0000-2000-0000A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02" name="120 CuadroTexto">
          <a:extLst>
            <a:ext uri="{FF2B5EF4-FFF2-40B4-BE49-F238E27FC236}">
              <a16:creationId xmlns:a16="http://schemas.microsoft.com/office/drawing/2014/main" xmlns="" id="{00000000-0008-0000-2000-0000A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03" name="121 CuadroTexto">
          <a:extLst>
            <a:ext uri="{FF2B5EF4-FFF2-40B4-BE49-F238E27FC236}">
              <a16:creationId xmlns:a16="http://schemas.microsoft.com/office/drawing/2014/main" xmlns="" id="{00000000-0008-0000-2000-0000A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04" name="122 CuadroTexto">
          <a:extLst>
            <a:ext uri="{FF2B5EF4-FFF2-40B4-BE49-F238E27FC236}">
              <a16:creationId xmlns:a16="http://schemas.microsoft.com/office/drawing/2014/main" xmlns="" id="{00000000-0008-0000-2000-0000A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05" name="123 CuadroTexto">
          <a:extLst>
            <a:ext uri="{FF2B5EF4-FFF2-40B4-BE49-F238E27FC236}">
              <a16:creationId xmlns:a16="http://schemas.microsoft.com/office/drawing/2014/main" xmlns="" id="{00000000-0008-0000-2000-0000A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06" name="124 CuadroTexto">
          <a:extLst>
            <a:ext uri="{FF2B5EF4-FFF2-40B4-BE49-F238E27FC236}">
              <a16:creationId xmlns:a16="http://schemas.microsoft.com/office/drawing/2014/main" xmlns="" id="{00000000-0008-0000-2000-0000A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07" name="125 CuadroTexto">
          <a:extLst>
            <a:ext uri="{FF2B5EF4-FFF2-40B4-BE49-F238E27FC236}">
              <a16:creationId xmlns:a16="http://schemas.microsoft.com/office/drawing/2014/main" xmlns="" id="{00000000-0008-0000-2000-0000A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08" name="143 CuadroTexto">
          <a:extLst>
            <a:ext uri="{FF2B5EF4-FFF2-40B4-BE49-F238E27FC236}">
              <a16:creationId xmlns:a16="http://schemas.microsoft.com/office/drawing/2014/main" xmlns="" id="{00000000-0008-0000-2000-0000A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09" name="144 CuadroTexto">
          <a:extLst>
            <a:ext uri="{FF2B5EF4-FFF2-40B4-BE49-F238E27FC236}">
              <a16:creationId xmlns:a16="http://schemas.microsoft.com/office/drawing/2014/main" xmlns="" id="{00000000-0008-0000-2000-0000A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10" name="145 CuadroTexto">
          <a:extLst>
            <a:ext uri="{FF2B5EF4-FFF2-40B4-BE49-F238E27FC236}">
              <a16:creationId xmlns:a16="http://schemas.microsoft.com/office/drawing/2014/main" xmlns="" id="{00000000-0008-0000-2000-0000A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11" name="146 CuadroTexto">
          <a:extLst>
            <a:ext uri="{FF2B5EF4-FFF2-40B4-BE49-F238E27FC236}">
              <a16:creationId xmlns:a16="http://schemas.microsoft.com/office/drawing/2014/main" xmlns="" id="{00000000-0008-0000-2000-0000A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12" name="147 CuadroTexto">
          <a:extLst>
            <a:ext uri="{FF2B5EF4-FFF2-40B4-BE49-F238E27FC236}">
              <a16:creationId xmlns:a16="http://schemas.microsoft.com/office/drawing/2014/main" xmlns="" id="{00000000-0008-0000-2000-0000B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13" name="148 CuadroTexto">
          <a:extLst>
            <a:ext uri="{FF2B5EF4-FFF2-40B4-BE49-F238E27FC236}">
              <a16:creationId xmlns:a16="http://schemas.microsoft.com/office/drawing/2014/main" xmlns="" id="{00000000-0008-0000-2000-0000B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14" name="149 CuadroTexto">
          <a:extLst>
            <a:ext uri="{FF2B5EF4-FFF2-40B4-BE49-F238E27FC236}">
              <a16:creationId xmlns:a16="http://schemas.microsoft.com/office/drawing/2014/main" xmlns="" id="{00000000-0008-0000-2000-0000B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15" name="150 CuadroTexto">
          <a:extLst>
            <a:ext uri="{FF2B5EF4-FFF2-40B4-BE49-F238E27FC236}">
              <a16:creationId xmlns:a16="http://schemas.microsoft.com/office/drawing/2014/main" xmlns="" id="{00000000-0008-0000-2000-0000B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16" name="151 CuadroTexto">
          <a:extLst>
            <a:ext uri="{FF2B5EF4-FFF2-40B4-BE49-F238E27FC236}">
              <a16:creationId xmlns:a16="http://schemas.microsoft.com/office/drawing/2014/main" xmlns="" id="{00000000-0008-0000-2000-0000B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17" name="152 CuadroTexto">
          <a:extLst>
            <a:ext uri="{FF2B5EF4-FFF2-40B4-BE49-F238E27FC236}">
              <a16:creationId xmlns:a16="http://schemas.microsoft.com/office/drawing/2014/main" xmlns="" id="{00000000-0008-0000-2000-0000B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18" name="153 CuadroTexto">
          <a:extLst>
            <a:ext uri="{FF2B5EF4-FFF2-40B4-BE49-F238E27FC236}">
              <a16:creationId xmlns:a16="http://schemas.microsoft.com/office/drawing/2014/main" xmlns="" id="{00000000-0008-0000-2000-0000B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19" name="154 CuadroTexto">
          <a:extLst>
            <a:ext uri="{FF2B5EF4-FFF2-40B4-BE49-F238E27FC236}">
              <a16:creationId xmlns:a16="http://schemas.microsoft.com/office/drawing/2014/main" xmlns="" id="{00000000-0008-0000-2000-0000B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20" name="155 CuadroTexto">
          <a:extLst>
            <a:ext uri="{FF2B5EF4-FFF2-40B4-BE49-F238E27FC236}">
              <a16:creationId xmlns:a16="http://schemas.microsoft.com/office/drawing/2014/main" xmlns="" id="{00000000-0008-0000-2000-0000B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21" name="156 CuadroTexto">
          <a:extLst>
            <a:ext uri="{FF2B5EF4-FFF2-40B4-BE49-F238E27FC236}">
              <a16:creationId xmlns:a16="http://schemas.microsoft.com/office/drawing/2014/main" xmlns="" id="{00000000-0008-0000-2000-0000B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22" name="157 CuadroTexto">
          <a:extLst>
            <a:ext uri="{FF2B5EF4-FFF2-40B4-BE49-F238E27FC236}">
              <a16:creationId xmlns:a16="http://schemas.microsoft.com/office/drawing/2014/main" xmlns="" id="{00000000-0008-0000-2000-0000B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23" name="158 CuadroTexto">
          <a:extLst>
            <a:ext uri="{FF2B5EF4-FFF2-40B4-BE49-F238E27FC236}">
              <a16:creationId xmlns:a16="http://schemas.microsoft.com/office/drawing/2014/main" xmlns="" id="{00000000-0008-0000-2000-0000B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24" name="159 CuadroTexto">
          <a:extLst>
            <a:ext uri="{FF2B5EF4-FFF2-40B4-BE49-F238E27FC236}">
              <a16:creationId xmlns:a16="http://schemas.microsoft.com/office/drawing/2014/main" xmlns="" id="{00000000-0008-0000-2000-0000B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25" name="160 CuadroTexto">
          <a:extLst>
            <a:ext uri="{FF2B5EF4-FFF2-40B4-BE49-F238E27FC236}">
              <a16:creationId xmlns:a16="http://schemas.microsoft.com/office/drawing/2014/main" xmlns="" id="{00000000-0008-0000-2000-0000B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26" name="161 CuadroTexto">
          <a:extLst>
            <a:ext uri="{FF2B5EF4-FFF2-40B4-BE49-F238E27FC236}">
              <a16:creationId xmlns:a16="http://schemas.microsoft.com/office/drawing/2014/main" xmlns="" id="{00000000-0008-0000-2000-0000B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27" name="162 CuadroTexto">
          <a:extLst>
            <a:ext uri="{FF2B5EF4-FFF2-40B4-BE49-F238E27FC236}">
              <a16:creationId xmlns:a16="http://schemas.microsoft.com/office/drawing/2014/main" xmlns="" id="{00000000-0008-0000-2000-0000B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28" name="163 CuadroTexto">
          <a:extLst>
            <a:ext uri="{FF2B5EF4-FFF2-40B4-BE49-F238E27FC236}">
              <a16:creationId xmlns:a16="http://schemas.microsoft.com/office/drawing/2014/main" xmlns="" id="{00000000-0008-0000-2000-0000C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29" name="164 CuadroTexto">
          <a:extLst>
            <a:ext uri="{FF2B5EF4-FFF2-40B4-BE49-F238E27FC236}">
              <a16:creationId xmlns:a16="http://schemas.microsoft.com/office/drawing/2014/main" xmlns="" id="{00000000-0008-0000-2000-0000C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30" name="165 CuadroTexto">
          <a:extLst>
            <a:ext uri="{FF2B5EF4-FFF2-40B4-BE49-F238E27FC236}">
              <a16:creationId xmlns:a16="http://schemas.microsoft.com/office/drawing/2014/main" xmlns="" id="{00000000-0008-0000-2000-0000C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31" name="166 CuadroTexto">
          <a:extLst>
            <a:ext uri="{FF2B5EF4-FFF2-40B4-BE49-F238E27FC236}">
              <a16:creationId xmlns:a16="http://schemas.microsoft.com/office/drawing/2014/main" xmlns="" id="{00000000-0008-0000-2000-0000C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32" name="167 CuadroTexto">
          <a:extLst>
            <a:ext uri="{FF2B5EF4-FFF2-40B4-BE49-F238E27FC236}">
              <a16:creationId xmlns:a16="http://schemas.microsoft.com/office/drawing/2014/main" xmlns="" id="{00000000-0008-0000-2000-0000C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33" name="168 CuadroTexto">
          <a:extLst>
            <a:ext uri="{FF2B5EF4-FFF2-40B4-BE49-F238E27FC236}">
              <a16:creationId xmlns:a16="http://schemas.microsoft.com/office/drawing/2014/main" xmlns="" id="{00000000-0008-0000-2000-0000C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34" name="169 CuadroTexto">
          <a:extLst>
            <a:ext uri="{FF2B5EF4-FFF2-40B4-BE49-F238E27FC236}">
              <a16:creationId xmlns:a16="http://schemas.microsoft.com/office/drawing/2014/main" xmlns="" id="{00000000-0008-0000-2000-0000C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35" name="170 CuadroTexto">
          <a:extLst>
            <a:ext uri="{FF2B5EF4-FFF2-40B4-BE49-F238E27FC236}">
              <a16:creationId xmlns:a16="http://schemas.microsoft.com/office/drawing/2014/main" xmlns="" id="{00000000-0008-0000-2000-0000C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36" name="171 CuadroTexto">
          <a:extLst>
            <a:ext uri="{FF2B5EF4-FFF2-40B4-BE49-F238E27FC236}">
              <a16:creationId xmlns:a16="http://schemas.microsoft.com/office/drawing/2014/main" xmlns="" id="{00000000-0008-0000-2000-0000C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37" name="172 CuadroTexto">
          <a:extLst>
            <a:ext uri="{FF2B5EF4-FFF2-40B4-BE49-F238E27FC236}">
              <a16:creationId xmlns:a16="http://schemas.microsoft.com/office/drawing/2014/main" xmlns="" id="{00000000-0008-0000-2000-0000C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38" name="173 CuadroTexto">
          <a:extLst>
            <a:ext uri="{FF2B5EF4-FFF2-40B4-BE49-F238E27FC236}">
              <a16:creationId xmlns:a16="http://schemas.microsoft.com/office/drawing/2014/main" xmlns="" id="{00000000-0008-0000-2000-0000C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39" name="174 CuadroTexto">
          <a:extLst>
            <a:ext uri="{FF2B5EF4-FFF2-40B4-BE49-F238E27FC236}">
              <a16:creationId xmlns:a16="http://schemas.microsoft.com/office/drawing/2014/main" xmlns="" id="{00000000-0008-0000-2000-0000C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40" name="175 CuadroTexto">
          <a:extLst>
            <a:ext uri="{FF2B5EF4-FFF2-40B4-BE49-F238E27FC236}">
              <a16:creationId xmlns:a16="http://schemas.microsoft.com/office/drawing/2014/main" xmlns="" id="{00000000-0008-0000-2000-0000C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41" name="176 CuadroTexto">
          <a:extLst>
            <a:ext uri="{FF2B5EF4-FFF2-40B4-BE49-F238E27FC236}">
              <a16:creationId xmlns:a16="http://schemas.microsoft.com/office/drawing/2014/main" xmlns="" id="{00000000-0008-0000-2000-0000C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42" name="177 CuadroTexto">
          <a:extLst>
            <a:ext uri="{FF2B5EF4-FFF2-40B4-BE49-F238E27FC236}">
              <a16:creationId xmlns:a16="http://schemas.microsoft.com/office/drawing/2014/main" xmlns="" id="{00000000-0008-0000-2000-0000C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43" name="178 CuadroTexto">
          <a:extLst>
            <a:ext uri="{FF2B5EF4-FFF2-40B4-BE49-F238E27FC236}">
              <a16:creationId xmlns:a16="http://schemas.microsoft.com/office/drawing/2014/main" xmlns="" id="{00000000-0008-0000-2000-0000C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44" name="179 CuadroTexto">
          <a:extLst>
            <a:ext uri="{FF2B5EF4-FFF2-40B4-BE49-F238E27FC236}">
              <a16:creationId xmlns:a16="http://schemas.microsoft.com/office/drawing/2014/main" xmlns="" id="{00000000-0008-0000-2000-0000D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45" name="180 CuadroTexto">
          <a:extLst>
            <a:ext uri="{FF2B5EF4-FFF2-40B4-BE49-F238E27FC236}">
              <a16:creationId xmlns:a16="http://schemas.microsoft.com/office/drawing/2014/main" xmlns="" id="{00000000-0008-0000-2000-0000D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46" name="181 CuadroTexto">
          <a:extLst>
            <a:ext uri="{FF2B5EF4-FFF2-40B4-BE49-F238E27FC236}">
              <a16:creationId xmlns:a16="http://schemas.microsoft.com/office/drawing/2014/main" xmlns="" id="{00000000-0008-0000-2000-0000D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47" name="182 CuadroTexto">
          <a:extLst>
            <a:ext uri="{FF2B5EF4-FFF2-40B4-BE49-F238E27FC236}">
              <a16:creationId xmlns:a16="http://schemas.microsoft.com/office/drawing/2014/main" xmlns="" id="{00000000-0008-0000-2000-0000D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48" name="183 CuadroTexto">
          <a:extLst>
            <a:ext uri="{FF2B5EF4-FFF2-40B4-BE49-F238E27FC236}">
              <a16:creationId xmlns:a16="http://schemas.microsoft.com/office/drawing/2014/main" xmlns="" id="{00000000-0008-0000-2000-0000D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49" name="184 CuadroTexto">
          <a:extLst>
            <a:ext uri="{FF2B5EF4-FFF2-40B4-BE49-F238E27FC236}">
              <a16:creationId xmlns:a16="http://schemas.microsoft.com/office/drawing/2014/main" xmlns="" id="{00000000-0008-0000-2000-0000D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50" name="185 CuadroTexto">
          <a:extLst>
            <a:ext uri="{FF2B5EF4-FFF2-40B4-BE49-F238E27FC236}">
              <a16:creationId xmlns:a16="http://schemas.microsoft.com/office/drawing/2014/main" xmlns="" id="{00000000-0008-0000-2000-0000D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51" name="186 CuadroTexto">
          <a:extLst>
            <a:ext uri="{FF2B5EF4-FFF2-40B4-BE49-F238E27FC236}">
              <a16:creationId xmlns:a16="http://schemas.microsoft.com/office/drawing/2014/main" xmlns="" id="{00000000-0008-0000-2000-0000D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52" name="187 CuadroTexto">
          <a:extLst>
            <a:ext uri="{FF2B5EF4-FFF2-40B4-BE49-F238E27FC236}">
              <a16:creationId xmlns:a16="http://schemas.microsoft.com/office/drawing/2014/main" xmlns="" id="{00000000-0008-0000-2000-0000D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53" name="188 CuadroTexto">
          <a:extLst>
            <a:ext uri="{FF2B5EF4-FFF2-40B4-BE49-F238E27FC236}">
              <a16:creationId xmlns:a16="http://schemas.microsoft.com/office/drawing/2014/main" xmlns="" id="{00000000-0008-0000-2000-0000D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54" name="189 CuadroTexto">
          <a:extLst>
            <a:ext uri="{FF2B5EF4-FFF2-40B4-BE49-F238E27FC236}">
              <a16:creationId xmlns:a16="http://schemas.microsoft.com/office/drawing/2014/main" xmlns="" id="{00000000-0008-0000-2000-0000D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55" name="190 CuadroTexto">
          <a:extLst>
            <a:ext uri="{FF2B5EF4-FFF2-40B4-BE49-F238E27FC236}">
              <a16:creationId xmlns:a16="http://schemas.microsoft.com/office/drawing/2014/main" xmlns="" id="{00000000-0008-0000-2000-0000D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56" name="191 CuadroTexto">
          <a:extLst>
            <a:ext uri="{FF2B5EF4-FFF2-40B4-BE49-F238E27FC236}">
              <a16:creationId xmlns:a16="http://schemas.microsoft.com/office/drawing/2014/main" xmlns="" id="{00000000-0008-0000-2000-0000D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57" name="192 CuadroTexto">
          <a:extLst>
            <a:ext uri="{FF2B5EF4-FFF2-40B4-BE49-F238E27FC236}">
              <a16:creationId xmlns:a16="http://schemas.microsoft.com/office/drawing/2014/main" xmlns="" id="{00000000-0008-0000-2000-0000D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58" name="193 CuadroTexto">
          <a:extLst>
            <a:ext uri="{FF2B5EF4-FFF2-40B4-BE49-F238E27FC236}">
              <a16:creationId xmlns:a16="http://schemas.microsoft.com/office/drawing/2014/main" xmlns="" id="{00000000-0008-0000-2000-0000D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59" name="194 CuadroTexto">
          <a:extLst>
            <a:ext uri="{FF2B5EF4-FFF2-40B4-BE49-F238E27FC236}">
              <a16:creationId xmlns:a16="http://schemas.microsoft.com/office/drawing/2014/main" xmlns="" id="{00000000-0008-0000-2000-0000D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60" name="195 CuadroTexto">
          <a:extLst>
            <a:ext uri="{FF2B5EF4-FFF2-40B4-BE49-F238E27FC236}">
              <a16:creationId xmlns:a16="http://schemas.microsoft.com/office/drawing/2014/main" xmlns="" id="{00000000-0008-0000-2000-0000E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61" name="196 CuadroTexto">
          <a:extLst>
            <a:ext uri="{FF2B5EF4-FFF2-40B4-BE49-F238E27FC236}">
              <a16:creationId xmlns:a16="http://schemas.microsoft.com/office/drawing/2014/main" xmlns="" id="{00000000-0008-0000-2000-0000E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62" name="197 CuadroTexto">
          <a:extLst>
            <a:ext uri="{FF2B5EF4-FFF2-40B4-BE49-F238E27FC236}">
              <a16:creationId xmlns:a16="http://schemas.microsoft.com/office/drawing/2014/main" xmlns="" id="{00000000-0008-0000-2000-0000E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63" name="198 CuadroTexto">
          <a:extLst>
            <a:ext uri="{FF2B5EF4-FFF2-40B4-BE49-F238E27FC236}">
              <a16:creationId xmlns:a16="http://schemas.microsoft.com/office/drawing/2014/main" xmlns="" id="{00000000-0008-0000-2000-0000E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64" name="199 CuadroTexto">
          <a:extLst>
            <a:ext uri="{FF2B5EF4-FFF2-40B4-BE49-F238E27FC236}">
              <a16:creationId xmlns:a16="http://schemas.microsoft.com/office/drawing/2014/main" xmlns="" id="{00000000-0008-0000-2000-0000E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65" name="200 CuadroTexto">
          <a:extLst>
            <a:ext uri="{FF2B5EF4-FFF2-40B4-BE49-F238E27FC236}">
              <a16:creationId xmlns:a16="http://schemas.microsoft.com/office/drawing/2014/main" xmlns="" id="{00000000-0008-0000-2000-0000E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66" name="201 CuadroTexto">
          <a:extLst>
            <a:ext uri="{FF2B5EF4-FFF2-40B4-BE49-F238E27FC236}">
              <a16:creationId xmlns:a16="http://schemas.microsoft.com/office/drawing/2014/main" xmlns="" id="{00000000-0008-0000-2000-0000E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67" name="202 CuadroTexto">
          <a:extLst>
            <a:ext uri="{FF2B5EF4-FFF2-40B4-BE49-F238E27FC236}">
              <a16:creationId xmlns:a16="http://schemas.microsoft.com/office/drawing/2014/main" xmlns="" id="{00000000-0008-0000-2000-0000E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68" name="203 CuadroTexto">
          <a:extLst>
            <a:ext uri="{FF2B5EF4-FFF2-40B4-BE49-F238E27FC236}">
              <a16:creationId xmlns:a16="http://schemas.microsoft.com/office/drawing/2014/main" xmlns="" id="{00000000-0008-0000-2000-0000E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69" name="204 CuadroTexto">
          <a:extLst>
            <a:ext uri="{FF2B5EF4-FFF2-40B4-BE49-F238E27FC236}">
              <a16:creationId xmlns:a16="http://schemas.microsoft.com/office/drawing/2014/main" xmlns="" id="{00000000-0008-0000-2000-0000E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70" name="205 CuadroTexto">
          <a:extLst>
            <a:ext uri="{FF2B5EF4-FFF2-40B4-BE49-F238E27FC236}">
              <a16:creationId xmlns:a16="http://schemas.microsoft.com/office/drawing/2014/main" xmlns="" id="{00000000-0008-0000-2000-0000E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71" name="206 CuadroTexto">
          <a:extLst>
            <a:ext uri="{FF2B5EF4-FFF2-40B4-BE49-F238E27FC236}">
              <a16:creationId xmlns:a16="http://schemas.microsoft.com/office/drawing/2014/main" xmlns="" id="{00000000-0008-0000-2000-0000E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72" name="207 CuadroTexto">
          <a:extLst>
            <a:ext uri="{FF2B5EF4-FFF2-40B4-BE49-F238E27FC236}">
              <a16:creationId xmlns:a16="http://schemas.microsoft.com/office/drawing/2014/main" xmlns="" id="{00000000-0008-0000-2000-0000E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73" name="208 CuadroTexto">
          <a:extLst>
            <a:ext uri="{FF2B5EF4-FFF2-40B4-BE49-F238E27FC236}">
              <a16:creationId xmlns:a16="http://schemas.microsoft.com/office/drawing/2014/main" xmlns="" id="{00000000-0008-0000-2000-0000E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74" name="209 CuadroTexto">
          <a:extLst>
            <a:ext uri="{FF2B5EF4-FFF2-40B4-BE49-F238E27FC236}">
              <a16:creationId xmlns:a16="http://schemas.microsoft.com/office/drawing/2014/main" xmlns="" id="{00000000-0008-0000-2000-0000E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75" name="210 CuadroTexto">
          <a:extLst>
            <a:ext uri="{FF2B5EF4-FFF2-40B4-BE49-F238E27FC236}">
              <a16:creationId xmlns:a16="http://schemas.microsoft.com/office/drawing/2014/main" xmlns="" id="{00000000-0008-0000-2000-0000E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76" name="211 CuadroTexto">
          <a:extLst>
            <a:ext uri="{FF2B5EF4-FFF2-40B4-BE49-F238E27FC236}">
              <a16:creationId xmlns:a16="http://schemas.microsoft.com/office/drawing/2014/main" xmlns="" id="{00000000-0008-0000-2000-0000F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77" name="212 CuadroTexto">
          <a:extLst>
            <a:ext uri="{FF2B5EF4-FFF2-40B4-BE49-F238E27FC236}">
              <a16:creationId xmlns:a16="http://schemas.microsoft.com/office/drawing/2014/main" xmlns="" id="{00000000-0008-0000-2000-0000F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78" name="213 CuadroTexto">
          <a:extLst>
            <a:ext uri="{FF2B5EF4-FFF2-40B4-BE49-F238E27FC236}">
              <a16:creationId xmlns:a16="http://schemas.microsoft.com/office/drawing/2014/main" xmlns="" id="{00000000-0008-0000-2000-0000F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79" name="214 CuadroTexto">
          <a:extLst>
            <a:ext uri="{FF2B5EF4-FFF2-40B4-BE49-F238E27FC236}">
              <a16:creationId xmlns:a16="http://schemas.microsoft.com/office/drawing/2014/main" xmlns="" id="{00000000-0008-0000-2000-0000F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80" name="215 CuadroTexto">
          <a:extLst>
            <a:ext uri="{FF2B5EF4-FFF2-40B4-BE49-F238E27FC236}">
              <a16:creationId xmlns:a16="http://schemas.microsoft.com/office/drawing/2014/main" xmlns="" id="{00000000-0008-0000-2000-0000F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81" name="216 CuadroTexto">
          <a:extLst>
            <a:ext uri="{FF2B5EF4-FFF2-40B4-BE49-F238E27FC236}">
              <a16:creationId xmlns:a16="http://schemas.microsoft.com/office/drawing/2014/main" xmlns="" id="{00000000-0008-0000-2000-0000F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82" name="217 CuadroTexto">
          <a:extLst>
            <a:ext uri="{FF2B5EF4-FFF2-40B4-BE49-F238E27FC236}">
              <a16:creationId xmlns:a16="http://schemas.microsoft.com/office/drawing/2014/main" xmlns="" id="{00000000-0008-0000-2000-0000F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83" name="218 CuadroTexto">
          <a:extLst>
            <a:ext uri="{FF2B5EF4-FFF2-40B4-BE49-F238E27FC236}">
              <a16:creationId xmlns:a16="http://schemas.microsoft.com/office/drawing/2014/main" xmlns="" id="{00000000-0008-0000-2000-0000F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84" name="219 CuadroTexto">
          <a:extLst>
            <a:ext uri="{FF2B5EF4-FFF2-40B4-BE49-F238E27FC236}">
              <a16:creationId xmlns:a16="http://schemas.microsoft.com/office/drawing/2014/main" xmlns="" id="{00000000-0008-0000-2000-0000F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85" name="220 CuadroTexto">
          <a:extLst>
            <a:ext uri="{FF2B5EF4-FFF2-40B4-BE49-F238E27FC236}">
              <a16:creationId xmlns:a16="http://schemas.microsoft.com/office/drawing/2014/main" xmlns="" id="{00000000-0008-0000-2000-0000F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86" name="221 CuadroTexto">
          <a:extLst>
            <a:ext uri="{FF2B5EF4-FFF2-40B4-BE49-F238E27FC236}">
              <a16:creationId xmlns:a16="http://schemas.microsoft.com/office/drawing/2014/main" xmlns="" id="{00000000-0008-0000-2000-0000F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87" name="222 CuadroTexto">
          <a:extLst>
            <a:ext uri="{FF2B5EF4-FFF2-40B4-BE49-F238E27FC236}">
              <a16:creationId xmlns:a16="http://schemas.microsoft.com/office/drawing/2014/main" xmlns="" id="{00000000-0008-0000-2000-0000F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88" name="223 CuadroTexto">
          <a:extLst>
            <a:ext uri="{FF2B5EF4-FFF2-40B4-BE49-F238E27FC236}">
              <a16:creationId xmlns:a16="http://schemas.microsoft.com/office/drawing/2014/main" xmlns="" id="{00000000-0008-0000-2000-0000F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89" name="224 CuadroTexto">
          <a:extLst>
            <a:ext uri="{FF2B5EF4-FFF2-40B4-BE49-F238E27FC236}">
              <a16:creationId xmlns:a16="http://schemas.microsoft.com/office/drawing/2014/main" xmlns="" id="{00000000-0008-0000-2000-0000F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90" name="225 CuadroTexto">
          <a:extLst>
            <a:ext uri="{FF2B5EF4-FFF2-40B4-BE49-F238E27FC236}">
              <a16:creationId xmlns:a16="http://schemas.microsoft.com/office/drawing/2014/main" xmlns="" id="{00000000-0008-0000-2000-0000F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91" name="226 CuadroTexto">
          <a:extLst>
            <a:ext uri="{FF2B5EF4-FFF2-40B4-BE49-F238E27FC236}">
              <a16:creationId xmlns:a16="http://schemas.microsoft.com/office/drawing/2014/main" xmlns="" id="{00000000-0008-0000-2000-0000F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92" name="227 CuadroTexto">
          <a:extLst>
            <a:ext uri="{FF2B5EF4-FFF2-40B4-BE49-F238E27FC236}">
              <a16:creationId xmlns:a16="http://schemas.microsoft.com/office/drawing/2014/main" xmlns="" id="{00000000-0008-0000-2000-00000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93" name="228 CuadroTexto">
          <a:extLst>
            <a:ext uri="{FF2B5EF4-FFF2-40B4-BE49-F238E27FC236}">
              <a16:creationId xmlns:a16="http://schemas.microsoft.com/office/drawing/2014/main" xmlns="" id="{00000000-0008-0000-2000-00000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94" name="229 CuadroTexto">
          <a:extLst>
            <a:ext uri="{FF2B5EF4-FFF2-40B4-BE49-F238E27FC236}">
              <a16:creationId xmlns:a16="http://schemas.microsoft.com/office/drawing/2014/main" xmlns="" id="{00000000-0008-0000-2000-00000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95" name="230 CuadroTexto">
          <a:extLst>
            <a:ext uri="{FF2B5EF4-FFF2-40B4-BE49-F238E27FC236}">
              <a16:creationId xmlns:a16="http://schemas.microsoft.com/office/drawing/2014/main" xmlns="" id="{00000000-0008-0000-2000-00000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96" name="231 CuadroTexto">
          <a:extLst>
            <a:ext uri="{FF2B5EF4-FFF2-40B4-BE49-F238E27FC236}">
              <a16:creationId xmlns:a16="http://schemas.microsoft.com/office/drawing/2014/main" xmlns="" id="{00000000-0008-0000-2000-00000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97" name="232 CuadroTexto">
          <a:extLst>
            <a:ext uri="{FF2B5EF4-FFF2-40B4-BE49-F238E27FC236}">
              <a16:creationId xmlns:a16="http://schemas.microsoft.com/office/drawing/2014/main" xmlns="" id="{00000000-0008-0000-2000-00000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98" name="233 CuadroTexto">
          <a:extLst>
            <a:ext uri="{FF2B5EF4-FFF2-40B4-BE49-F238E27FC236}">
              <a16:creationId xmlns:a16="http://schemas.microsoft.com/office/drawing/2014/main" xmlns="" id="{00000000-0008-0000-2000-00000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99" name="234 CuadroTexto">
          <a:extLst>
            <a:ext uri="{FF2B5EF4-FFF2-40B4-BE49-F238E27FC236}">
              <a16:creationId xmlns:a16="http://schemas.microsoft.com/office/drawing/2014/main" xmlns="" id="{00000000-0008-0000-2000-00000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00" name="235 CuadroTexto">
          <a:extLst>
            <a:ext uri="{FF2B5EF4-FFF2-40B4-BE49-F238E27FC236}">
              <a16:creationId xmlns:a16="http://schemas.microsoft.com/office/drawing/2014/main" xmlns="" id="{00000000-0008-0000-2000-00000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01" name="236 CuadroTexto">
          <a:extLst>
            <a:ext uri="{FF2B5EF4-FFF2-40B4-BE49-F238E27FC236}">
              <a16:creationId xmlns:a16="http://schemas.microsoft.com/office/drawing/2014/main" xmlns="" id="{00000000-0008-0000-2000-00000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02" name="237 CuadroTexto">
          <a:extLst>
            <a:ext uri="{FF2B5EF4-FFF2-40B4-BE49-F238E27FC236}">
              <a16:creationId xmlns:a16="http://schemas.microsoft.com/office/drawing/2014/main" xmlns="" id="{00000000-0008-0000-2000-00000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03" name="238 CuadroTexto">
          <a:extLst>
            <a:ext uri="{FF2B5EF4-FFF2-40B4-BE49-F238E27FC236}">
              <a16:creationId xmlns:a16="http://schemas.microsoft.com/office/drawing/2014/main" xmlns="" id="{00000000-0008-0000-2000-00000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04" name="239 CuadroTexto">
          <a:extLst>
            <a:ext uri="{FF2B5EF4-FFF2-40B4-BE49-F238E27FC236}">
              <a16:creationId xmlns:a16="http://schemas.microsoft.com/office/drawing/2014/main" xmlns="" id="{00000000-0008-0000-2000-00000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05" name="240 CuadroTexto">
          <a:extLst>
            <a:ext uri="{FF2B5EF4-FFF2-40B4-BE49-F238E27FC236}">
              <a16:creationId xmlns:a16="http://schemas.microsoft.com/office/drawing/2014/main" xmlns="" id="{00000000-0008-0000-2000-00000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06" name="241 CuadroTexto">
          <a:extLst>
            <a:ext uri="{FF2B5EF4-FFF2-40B4-BE49-F238E27FC236}">
              <a16:creationId xmlns:a16="http://schemas.microsoft.com/office/drawing/2014/main" xmlns="" id="{00000000-0008-0000-2000-00000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07" name="242 CuadroTexto">
          <a:extLst>
            <a:ext uri="{FF2B5EF4-FFF2-40B4-BE49-F238E27FC236}">
              <a16:creationId xmlns:a16="http://schemas.microsoft.com/office/drawing/2014/main" xmlns="" id="{00000000-0008-0000-2000-00000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08" name="243 CuadroTexto">
          <a:extLst>
            <a:ext uri="{FF2B5EF4-FFF2-40B4-BE49-F238E27FC236}">
              <a16:creationId xmlns:a16="http://schemas.microsoft.com/office/drawing/2014/main" xmlns="" id="{00000000-0008-0000-2000-00001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09" name="244 CuadroTexto">
          <a:extLst>
            <a:ext uri="{FF2B5EF4-FFF2-40B4-BE49-F238E27FC236}">
              <a16:creationId xmlns:a16="http://schemas.microsoft.com/office/drawing/2014/main" xmlns="" id="{00000000-0008-0000-2000-00001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10" name="245 CuadroTexto">
          <a:extLst>
            <a:ext uri="{FF2B5EF4-FFF2-40B4-BE49-F238E27FC236}">
              <a16:creationId xmlns:a16="http://schemas.microsoft.com/office/drawing/2014/main" xmlns="" id="{00000000-0008-0000-2000-00001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11" name="246 CuadroTexto">
          <a:extLst>
            <a:ext uri="{FF2B5EF4-FFF2-40B4-BE49-F238E27FC236}">
              <a16:creationId xmlns:a16="http://schemas.microsoft.com/office/drawing/2014/main" xmlns="" id="{00000000-0008-0000-2000-00001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12" name="247 CuadroTexto">
          <a:extLst>
            <a:ext uri="{FF2B5EF4-FFF2-40B4-BE49-F238E27FC236}">
              <a16:creationId xmlns:a16="http://schemas.microsoft.com/office/drawing/2014/main" xmlns="" id="{00000000-0008-0000-2000-00001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13" name="248 CuadroTexto">
          <a:extLst>
            <a:ext uri="{FF2B5EF4-FFF2-40B4-BE49-F238E27FC236}">
              <a16:creationId xmlns:a16="http://schemas.microsoft.com/office/drawing/2014/main" xmlns="" id="{00000000-0008-0000-2000-00001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14" name="249 CuadroTexto">
          <a:extLst>
            <a:ext uri="{FF2B5EF4-FFF2-40B4-BE49-F238E27FC236}">
              <a16:creationId xmlns:a16="http://schemas.microsoft.com/office/drawing/2014/main" xmlns="" id="{00000000-0008-0000-2000-00001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15" name="250 CuadroTexto">
          <a:extLst>
            <a:ext uri="{FF2B5EF4-FFF2-40B4-BE49-F238E27FC236}">
              <a16:creationId xmlns:a16="http://schemas.microsoft.com/office/drawing/2014/main" xmlns="" id="{00000000-0008-0000-2000-00001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16" name="251 CuadroTexto">
          <a:extLst>
            <a:ext uri="{FF2B5EF4-FFF2-40B4-BE49-F238E27FC236}">
              <a16:creationId xmlns:a16="http://schemas.microsoft.com/office/drawing/2014/main" xmlns="" id="{00000000-0008-0000-2000-00001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17" name="252 CuadroTexto">
          <a:extLst>
            <a:ext uri="{FF2B5EF4-FFF2-40B4-BE49-F238E27FC236}">
              <a16:creationId xmlns:a16="http://schemas.microsoft.com/office/drawing/2014/main" xmlns="" id="{00000000-0008-0000-2000-00001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18" name="253 CuadroTexto">
          <a:extLst>
            <a:ext uri="{FF2B5EF4-FFF2-40B4-BE49-F238E27FC236}">
              <a16:creationId xmlns:a16="http://schemas.microsoft.com/office/drawing/2014/main" xmlns="" id="{00000000-0008-0000-2000-00001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19" name="254 CuadroTexto">
          <a:extLst>
            <a:ext uri="{FF2B5EF4-FFF2-40B4-BE49-F238E27FC236}">
              <a16:creationId xmlns:a16="http://schemas.microsoft.com/office/drawing/2014/main" xmlns="" id="{00000000-0008-0000-2000-00001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20" name="255 CuadroTexto">
          <a:extLst>
            <a:ext uri="{FF2B5EF4-FFF2-40B4-BE49-F238E27FC236}">
              <a16:creationId xmlns:a16="http://schemas.microsoft.com/office/drawing/2014/main" xmlns="" id="{00000000-0008-0000-2000-00001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21" name="256 CuadroTexto">
          <a:extLst>
            <a:ext uri="{FF2B5EF4-FFF2-40B4-BE49-F238E27FC236}">
              <a16:creationId xmlns:a16="http://schemas.microsoft.com/office/drawing/2014/main" xmlns="" id="{00000000-0008-0000-2000-00001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22" name="257 CuadroTexto">
          <a:extLst>
            <a:ext uri="{FF2B5EF4-FFF2-40B4-BE49-F238E27FC236}">
              <a16:creationId xmlns:a16="http://schemas.microsoft.com/office/drawing/2014/main" xmlns="" id="{00000000-0008-0000-2000-00001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23" name="258 CuadroTexto">
          <a:extLst>
            <a:ext uri="{FF2B5EF4-FFF2-40B4-BE49-F238E27FC236}">
              <a16:creationId xmlns:a16="http://schemas.microsoft.com/office/drawing/2014/main" xmlns="" id="{00000000-0008-0000-2000-00001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24" name="259 CuadroTexto">
          <a:extLst>
            <a:ext uri="{FF2B5EF4-FFF2-40B4-BE49-F238E27FC236}">
              <a16:creationId xmlns:a16="http://schemas.microsoft.com/office/drawing/2014/main" xmlns="" id="{00000000-0008-0000-2000-00002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25" name="260 CuadroTexto">
          <a:extLst>
            <a:ext uri="{FF2B5EF4-FFF2-40B4-BE49-F238E27FC236}">
              <a16:creationId xmlns:a16="http://schemas.microsoft.com/office/drawing/2014/main" xmlns="" id="{00000000-0008-0000-2000-00002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26" name="261 CuadroTexto">
          <a:extLst>
            <a:ext uri="{FF2B5EF4-FFF2-40B4-BE49-F238E27FC236}">
              <a16:creationId xmlns:a16="http://schemas.microsoft.com/office/drawing/2014/main" xmlns="" id="{00000000-0008-0000-2000-00002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27" name="262 CuadroTexto">
          <a:extLst>
            <a:ext uri="{FF2B5EF4-FFF2-40B4-BE49-F238E27FC236}">
              <a16:creationId xmlns:a16="http://schemas.microsoft.com/office/drawing/2014/main" xmlns="" id="{00000000-0008-0000-2000-00002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28" name="263 CuadroTexto">
          <a:extLst>
            <a:ext uri="{FF2B5EF4-FFF2-40B4-BE49-F238E27FC236}">
              <a16:creationId xmlns:a16="http://schemas.microsoft.com/office/drawing/2014/main" xmlns="" id="{00000000-0008-0000-2000-00002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29" name="264 CuadroTexto">
          <a:extLst>
            <a:ext uri="{FF2B5EF4-FFF2-40B4-BE49-F238E27FC236}">
              <a16:creationId xmlns:a16="http://schemas.microsoft.com/office/drawing/2014/main" xmlns="" id="{00000000-0008-0000-2000-00002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30" name="265 CuadroTexto">
          <a:extLst>
            <a:ext uri="{FF2B5EF4-FFF2-40B4-BE49-F238E27FC236}">
              <a16:creationId xmlns:a16="http://schemas.microsoft.com/office/drawing/2014/main" xmlns="" id="{00000000-0008-0000-2000-00002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31" name="266 CuadroTexto">
          <a:extLst>
            <a:ext uri="{FF2B5EF4-FFF2-40B4-BE49-F238E27FC236}">
              <a16:creationId xmlns:a16="http://schemas.microsoft.com/office/drawing/2014/main" xmlns="" id="{00000000-0008-0000-2000-00002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32" name="267 CuadroTexto">
          <a:extLst>
            <a:ext uri="{FF2B5EF4-FFF2-40B4-BE49-F238E27FC236}">
              <a16:creationId xmlns:a16="http://schemas.microsoft.com/office/drawing/2014/main" xmlns="" id="{00000000-0008-0000-2000-00002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33" name="268 CuadroTexto">
          <a:extLst>
            <a:ext uri="{FF2B5EF4-FFF2-40B4-BE49-F238E27FC236}">
              <a16:creationId xmlns:a16="http://schemas.microsoft.com/office/drawing/2014/main" xmlns="" id="{00000000-0008-0000-2000-000029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34" name="269 CuadroTexto">
          <a:extLst>
            <a:ext uri="{FF2B5EF4-FFF2-40B4-BE49-F238E27FC236}">
              <a16:creationId xmlns:a16="http://schemas.microsoft.com/office/drawing/2014/main" xmlns="" id="{00000000-0008-0000-2000-00002A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35" name="270 CuadroTexto">
          <a:extLst>
            <a:ext uri="{FF2B5EF4-FFF2-40B4-BE49-F238E27FC236}">
              <a16:creationId xmlns:a16="http://schemas.microsoft.com/office/drawing/2014/main" xmlns="" id="{00000000-0008-0000-2000-00002B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36" name="271 CuadroTexto">
          <a:extLst>
            <a:ext uri="{FF2B5EF4-FFF2-40B4-BE49-F238E27FC236}">
              <a16:creationId xmlns:a16="http://schemas.microsoft.com/office/drawing/2014/main" xmlns="" id="{00000000-0008-0000-2000-00002C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37" name="272 CuadroTexto">
          <a:extLst>
            <a:ext uri="{FF2B5EF4-FFF2-40B4-BE49-F238E27FC236}">
              <a16:creationId xmlns:a16="http://schemas.microsoft.com/office/drawing/2014/main" xmlns="" id="{00000000-0008-0000-2000-00002D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38" name="273 CuadroTexto">
          <a:extLst>
            <a:ext uri="{FF2B5EF4-FFF2-40B4-BE49-F238E27FC236}">
              <a16:creationId xmlns:a16="http://schemas.microsoft.com/office/drawing/2014/main" xmlns="" id="{00000000-0008-0000-2000-00002E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39" name="274 CuadroTexto">
          <a:extLst>
            <a:ext uri="{FF2B5EF4-FFF2-40B4-BE49-F238E27FC236}">
              <a16:creationId xmlns:a16="http://schemas.microsoft.com/office/drawing/2014/main" xmlns="" id="{00000000-0008-0000-2000-00002F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40" name="275 CuadroTexto">
          <a:extLst>
            <a:ext uri="{FF2B5EF4-FFF2-40B4-BE49-F238E27FC236}">
              <a16:creationId xmlns:a16="http://schemas.microsoft.com/office/drawing/2014/main" xmlns="" id="{00000000-0008-0000-2000-000030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41" name="276 CuadroTexto">
          <a:extLst>
            <a:ext uri="{FF2B5EF4-FFF2-40B4-BE49-F238E27FC236}">
              <a16:creationId xmlns:a16="http://schemas.microsoft.com/office/drawing/2014/main" xmlns="" id="{00000000-0008-0000-2000-000031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42" name="277 CuadroTexto">
          <a:extLst>
            <a:ext uri="{FF2B5EF4-FFF2-40B4-BE49-F238E27FC236}">
              <a16:creationId xmlns:a16="http://schemas.microsoft.com/office/drawing/2014/main" xmlns="" id="{00000000-0008-0000-2000-000032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43" name="278 CuadroTexto">
          <a:extLst>
            <a:ext uri="{FF2B5EF4-FFF2-40B4-BE49-F238E27FC236}">
              <a16:creationId xmlns:a16="http://schemas.microsoft.com/office/drawing/2014/main" xmlns="" id="{00000000-0008-0000-2000-000033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44" name="279 CuadroTexto">
          <a:extLst>
            <a:ext uri="{FF2B5EF4-FFF2-40B4-BE49-F238E27FC236}">
              <a16:creationId xmlns:a16="http://schemas.microsoft.com/office/drawing/2014/main" xmlns="" id="{00000000-0008-0000-2000-000034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45" name="280 CuadroTexto">
          <a:extLst>
            <a:ext uri="{FF2B5EF4-FFF2-40B4-BE49-F238E27FC236}">
              <a16:creationId xmlns:a16="http://schemas.microsoft.com/office/drawing/2014/main" xmlns="" id="{00000000-0008-0000-2000-000035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46" name="281 CuadroTexto">
          <a:extLst>
            <a:ext uri="{FF2B5EF4-FFF2-40B4-BE49-F238E27FC236}">
              <a16:creationId xmlns:a16="http://schemas.microsoft.com/office/drawing/2014/main" xmlns="" id="{00000000-0008-0000-2000-000036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47" name="282 CuadroTexto">
          <a:extLst>
            <a:ext uri="{FF2B5EF4-FFF2-40B4-BE49-F238E27FC236}">
              <a16:creationId xmlns:a16="http://schemas.microsoft.com/office/drawing/2014/main" xmlns="" id="{00000000-0008-0000-2000-000037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48" name="283 CuadroTexto">
          <a:extLst>
            <a:ext uri="{FF2B5EF4-FFF2-40B4-BE49-F238E27FC236}">
              <a16:creationId xmlns:a16="http://schemas.microsoft.com/office/drawing/2014/main" xmlns="" id="{00000000-0008-0000-2000-000038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49" name="284 CuadroTexto">
          <a:extLst>
            <a:ext uri="{FF2B5EF4-FFF2-40B4-BE49-F238E27FC236}">
              <a16:creationId xmlns:a16="http://schemas.microsoft.com/office/drawing/2014/main" xmlns="" id="{00000000-0008-0000-2000-000039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50" name="285 CuadroTexto">
          <a:extLst>
            <a:ext uri="{FF2B5EF4-FFF2-40B4-BE49-F238E27FC236}">
              <a16:creationId xmlns:a16="http://schemas.microsoft.com/office/drawing/2014/main" xmlns="" id="{00000000-0008-0000-2000-00003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51" name="286 CuadroTexto">
          <a:extLst>
            <a:ext uri="{FF2B5EF4-FFF2-40B4-BE49-F238E27FC236}">
              <a16:creationId xmlns:a16="http://schemas.microsoft.com/office/drawing/2014/main" xmlns="" id="{00000000-0008-0000-2000-00003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52" name="287 CuadroTexto">
          <a:extLst>
            <a:ext uri="{FF2B5EF4-FFF2-40B4-BE49-F238E27FC236}">
              <a16:creationId xmlns:a16="http://schemas.microsoft.com/office/drawing/2014/main" xmlns="" id="{00000000-0008-0000-2000-00003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53" name="288 CuadroTexto">
          <a:extLst>
            <a:ext uri="{FF2B5EF4-FFF2-40B4-BE49-F238E27FC236}">
              <a16:creationId xmlns:a16="http://schemas.microsoft.com/office/drawing/2014/main" xmlns="" id="{00000000-0008-0000-2000-00003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54" name="289 CuadroTexto">
          <a:extLst>
            <a:ext uri="{FF2B5EF4-FFF2-40B4-BE49-F238E27FC236}">
              <a16:creationId xmlns:a16="http://schemas.microsoft.com/office/drawing/2014/main" xmlns="" id="{00000000-0008-0000-2000-00003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55" name="290 CuadroTexto">
          <a:extLst>
            <a:ext uri="{FF2B5EF4-FFF2-40B4-BE49-F238E27FC236}">
              <a16:creationId xmlns:a16="http://schemas.microsoft.com/office/drawing/2014/main" xmlns="" id="{00000000-0008-0000-2000-00003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56" name="291 CuadroTexto">
          <a:extLst>
            <a:ext uri="{FF2B5EF4-FFF2-40B4-BE49-F238E27FC236}">
              <a16:creationId xmlns:a16="http://schemas.microsoft.com/office/drawing/2014/main" xmlns="" id="{00000000-0008-0000-2000-00004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57" name="292 CuadroTexto">
          <a:extLst>
            <a:ext uri="{FF2B5EF4-FFF2-40B4-BE49-F238E27FC236}">
              <a16:creationId xmlns:a16="http://schemas.microsoft.com/office/drawing/2014/main" xmlns="" id="{00000000-0008-0000-2000-00004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58" name="293 CuadroTexto">
          <a:extLst>
            <a:ext uri="{FF2B5EF4-FFF2-40B4-BE49-F238E27FC236}">
              <a16:creationId xmlns:a16="http://schemas.microsoft.com/office/drawing/2014/main" xmlns="" id="{00000000-0008-0000-2000-00004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59" name="294 CuadroTexto">
          <a:extLst>
            <a:ext uri="{FF2B5EF4-FFF2-40B4-BE49-F238E27FC236}">
              <a16:creationId xmlns:a16="http://schemas.microsoft.com/office/drawing/2014/main" xmlns="" id="{00000000-0008-0000-2000-00004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60" name="295 CuadroTexto">
          <a:extLst>
            <a:ext uri="{FF2B5EF4-FFF2-40B4-BE49-F238E27FC236}">
              <a16:creationId xmlns:a16="http://schemas.microsoft.com/office/drawing/2014/main" xmlns="" id="{00000000-0008-0000-2000-00004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61" name="296 CuadroTexto">
          <a:extLst>
            <a:ext uri="{FF2B5EF4-FFF2-40B4-BE49-F238E27FC236}">
              <a16:creationId xmlns:a16="http://schemas.microsoft.com/office/drawing/2014/main" xmlns="" id="{00000000-0008-0000-2000-00004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62" name="301 CuadroTexto">
          <a:extLst>
            <a:ext uri="{FF2B5EF4-FFF2-40B4-BE49-F238E27FC236}">
              <a16:creationId xmlns:a16="http://schemas.microsoft.com/office/drawing/2014/main" xmlns="" id="{00000000-0008-0000-2000-00004607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63" name="17 CuadroTexto">
          <a:extLst>
            <a:ext uri="{FF2B5EF4-FFF2-40B4-BE49-F238E27FC236}">
              <a16:creationId xmlns:a16="http://schemas.microsoft.com/office/drawing/2014/main" xmlns="" id="{00000000-0008-0000-2000-00004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64" name="90 CuadroTexto">
          <a:extLst>
            <a:ext uri="{FF2B5EF4-FFF2-40B4-BE49-F238E27FC236}">
              <a16:creationId xmlns:a16="http://schemas.microsoft.com/office/drawing/2014/main" xmlns="" id="{00000000-0008-0000-2000-000048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65" name="91 CuadroTexto">
          <a:extLst>
            <a:ext uri="{FF2B5EF4-FFF2-40B4-BE49-F238E27FC236}">
              <a16:creationId xmlns:a16="http://schemas.microsoft.com/office/drawing/2014/main" xmlns="" id="{00000000-0008-0000-2000-000049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66" name="92 CuadroTexto">
          <a:extLst>
            <a:ext uri="{FF2B5EF4-FFF2-40B4-BE49-F238E27FC236}">
              <a16:creationId xmlns:a16="http://schemas.microsoft.com/office/drawing/2014/main" xmlns="" id="{00000000-0008-0000-2000-00004A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67" name="93 CuadroTexto">
          <a:extLst>
            <a:ext uri="{FF2B5EF4-FFF2-40B4-BE49-F238E27FC236}">
              <a16:creationId xmlns:a16="http://schemas.microsoft.com/office/drawing/2014/main" xmlns="" id="{00000000-0008-0000-2000-00004B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68" name="94 CuadroTexto">
          <a:extLst>
            <a:ext uri="{FF2B5EF4-FFF2-40B4-BE49-F238E27FC236}">
              <a16:creationId xmlns:a16="http://schemas.microsoft.com/office/drawing/2014/main" xmlns="" id="{00000000-0008-0000-2000-00004C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69" name="95 CuadroTexto">
          <a:extLst>
            <a:ext uri="{FF2B5EF4-FFF2-40B4-BE49-F238E27FC236}">
              <a16:creationId xmlns:a16="http://schemas.microsoft.com/office/drawing/2014/main" xmlns="" id="{00000000-0008-0000-2000-00004D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70" name="96 CuadroTexto">
          <a:extLst>
            <a:ext uri="{FF2B5EF4-FFF2-40B4-BE49-F238E27FC236}">
              <a16:creationId xmlns:a16="http://schemas.microsoft.com/office/drawing/2014/main" xmlns="" id="{00000000-0008-0000-2000-00004E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71" name="97 CuadroTexto">
          <a:extLst>
            <a:ext uri="{FF2B5EF4-FFF2-40B4-BE49-F238E27FC236}">
              <a16:creationId xmlns:a16="http://schemas.microsoft.com/office/drawing/2014/main" xmlns="" id="{00000000-0008-0000-2000-00004F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72" name="98 CuadroTexto">
          <a:extLst>
            <a:ext uri="{FF2B5EF4-FFF2-40B4-BE49-F238E27FC236}">
              <a16:creationId xmlns:a16="http://schemas.microsoft.com/office/drawing/2014/main" xmlns="" id="{00000000-0008-0000-2000-000050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73" name="99 CuadroTexto">
          <a:extLst>
            <a:ext uri="{FF2B5EF4-FFF2-40B4-BE49-F238E27FC236}">
              <a16:creationId xmlns:a16="http://schemas.microsoft.com/office/drawing/2014/main" xmlns="" id="{00000000-0008-0000-2000-000051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74" name="100 CuadroTexto">
          <a:extLst>
            <a:ext uri="{FF2B5EF4-FFF2-40B4-BE49-F238E27FC236}">
              <a16:creationId xmlns:a16="http://schemas.microsoft.com/office/drawing/2014/main" xmlns="" id="{00000000-0008-0000-2000-000052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75" name="101 CuadroTexto">
          <a:extLst>
            <a:ext uri="{FF2B5EF4-FFF2-40B4-BE49-F238E27FC236}">
              <a16:creationId xmlns:a16="http://schemas.microsoft.com/office/drawing/2014/main" xmlns="" id="{00000000-0008-0000-2000-000053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76" name="118 CuadroTexto">
          <a:extLst>
            <a:ext uri="{FF2B5EF4-FFF2-40B4-BE49-F238E27FC236}">
              <a16:creationId xmlns:a16="http://schemas.microsoft.com/office/drawing/2014/main" xmlns="" id="{00000000-0008-0000-2000-00005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77" name="119 CuadroTexto">
          <a:extLst>
            <a:ext uri="{FF2B5EF4-FFF2-40B4-BE49-F238E27FC236}">
              <a16:creationId xmlns:a16="http://schemas.microsoft.com/office/drawing/2014/main" xmlns="" id="{00000000-0008-0000-2000-00005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78" name="120 CuadroTexto">
          <a:extLst>
            <a:ext uri="{FF2B5EF4-FFF2-40B4-BE49-F238E27FC236}">
              <a16:creationId xmlns:a16="http://schemas.microsoft.com/office/drawing/2014/main" xmlns="" id="{00000000-0008-0000-2000-00005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79" name="121 CuadroTexto">
          <a:extLst>
            <a:ext uri="{FF2B5EF4-FFF2-40B4-BE49-F238E27FC236}">
              <a16:creationId xmlns:a16="http://schemas.microsoft.com/office/drawing/2014/main" xmlns="" id="{00000000-0008-0000-2000-00005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80" name="122 CuadroTexto">
          <a:extLst>
            <a:ext uri="{FF2B5EF4-FFF2-40B4-BE49-F238E27FC236}">
              <a16:creationId xmlns:a16="http://schemas.microsoft.com/office/drawing/2014/main" xmlns="" id="{00000000-0008-0000-2000-00005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81" name="123 CuadroTexto">
          <a:extLst>
            <a:ext uri="{FF2B5EF4-FFF2-40B4-BE49-F238E27FC236}">
              <a16:creationId xmlns:a16="http://schemas.microsoft.com/office/drawing/2014/main" xmlns="" id="{00000000-0008-0000-2000-00005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82" name="124 CuadroTexto">
          <a:extLst>
            <a:ext uri="{FF2B5EF4-FFF2-40B4-BE49-F238E27FC236}">
              <a16:creationId xmlns:a16="http://schemas.microsoft.com/office/drawing/2014/main" xmlns="" id="{00000000-0008-0000-2000-00005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83" name="125 CuadroTexto">
          <a:extLst>
            <a:ext uri="{FF2B5EF4-FFF2-40B4-BE49-F238E27FC236}">
              <a16:creationId xmlns:a16="http://schemas.microsoft.com/office/drawing/2014/main" xmlns="" id="{00000000-0008-0000-2000-00005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84" name="143 CuadroTexto">
          <a:extLst>
            <a:ext uri="{FF2B5EF4-FFF2-40B4-BE49-F238E27FC236}">
              <a16:creationId xmlns:a16="http://schemas.microsoft.com/office/drawing/2014/main" xmlns="" id="{00000000-0008-0000-2000-00005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85" name="144 CuadroTexto">
          <a:extLst>
            <a:ext uri="{FF2B5EF4-FFF2-40B4-BE49-F238E27FC236}">
              <a16:creationId xmlns:a16="http://schemas.microsoft.com/office/drawing/2014/main" xmlns="" id="{00000000-0008-0000-2000-00005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86" name="145 CuadroTexto">
          <a:extLst>
            <a:ext uri="{FF2B5EF4-FFF2-40B4-BE49-F238E27FC236}">
              <a16:creationId xmlns:a16="http://schemas.microsoft.com/office/drawing/2014/main" xmlns="" id="{00000000-0008-0000-2000-00005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87" name="146 CuadroTexto">
          <a:extLst>
            <a:ext uri="{FF2B5EF4-FFF2-40B4-BE49-F238E27FC236}">
              <a16:creationId xmlns:a16="http://schemas.microsoft.com/office/drawing/2014/main" xmlns="" id="{00000000-0008-0000-2000-00005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88" name="147 CuadroTexto">
          <a:extLst>
            <a:ext uri="{FF2B5EF4-FFF2-40B4-BE49-F238E27FC236}">
              <a16:creationId xmlns:a16="http://schemas.microsoft.com/office/drawing/2014/main" xmlns="" id="{00000000-0008-0000-2000-00006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89" name="148 CuadroTexto">
          <a:extLst>
            <a:ext uri="{FF2B5EF4-FFF2-40B4-BE49-F238E27FC236}">
              <a16:creationId xmlns:a16="http://schemas.microsoft.com/office/drawing/2014/main" xmlns="" id="{00000000-0008-0000-2000-00006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90" name="149 CuadroTexto">
          <a:extLst>
            <a:ext uri="{FF2B5EF4-FFF2-40B4-BE49-F238E27FC236}">
              <a16:creationId xmlns:a16="http://schemas.microsoft.com/office/drawing/2014/main" xmlns="" id="{00000000-0008-0000-2000-00006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91" name="150 CuadroTexto">
          <a:extLst>
            <a:ext uri="{FF2B5EF4-FFF2-40B4-BE49-F238E27FC236}">
              <a16:creationId xmlns:a16="http://schemas.microsoft.com/office/drawing/2014/main" xmlns="" id="{00000000-0008-0000-2000-00006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92" name="151 CuadroTexto">
          <a:extLst>
            <a:ext uri="{FF2B5EF4-FFF2-40B4-BE49-F238E27FC236}">
              <a16:creationId xmlns:a16="http://schemas.microsoft.com/office/drawing/2014/main" xmlns="" id="{00000000-0008-0000-2000-00006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93" name="152 CuadroTexto">
          <a:extLst>
            <a:ext uri="{FF2B5EF4-FFF2-40B4-BE49-F238E27FC236}">
              <a16:creationId xmlns:a16="http://schemas.microsoft.com/office/drawing/2014/main" xmlns="" id="{00000000-0008-0000-2000-00006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94" name="153 CuadroTexto">
          <a:extLst>
            <a:ext uri="{FF2B5EF4-FFF2-40B4-BE49-F238E27FC236}">
              <a16:creationId xmlns:a16="http://schemas.microsoft.com/office/drawing/2014/main" xmlns="" id="{00000000-0008-0000-2000-00006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95" name="154 CuadroTexto">
          <a:extLst>
            <a:ext uri="{FF2B5EF4-FFF2-40B4-BE49-F238E27FC236}">
              <a16:creationId xmlns:a16="http://schemas.microsoft.com/office/drawing/2014/main" xmlns="" id="{00000000-0008-0000-2000-00006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96" name="155 CuadroTexto">
          <a:extLst>
            <a:ext uri="{FF2B5EF4-FFF2-40B4-BE49-F238E27FC236}">
              <a16:creationId xmlns:a16="http://schemas.microsoft.com/office/drawing/2014/main" xmlns="" id="{00000000-0008-0000-2000-00006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97" name="156 CuadroTexto">
          <a:extLst>
            <a:ext uri="{FF2B5EF4-FFF2-40B4-BE49-F238E27FC236}">
              <a16:creationId xmlns:a16="http://schemas.microsoft.com/office/drawing/2014/main" xmlns="" id="{00000000-0008-0000-2000-00006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98" name="157 CuadroTexto">
          <a:extLst>
            <a:ext uri="{FF2B5EF4-FFF2-40B4-BE49-F238E27FC236}">
              <a16:creationId xmlns:a16="http://schemas.microsoft.com/office/drawing/2014/main" xmlns="" id="{00000000-0008-0000-2000-00006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99" name="158 CuadroTexto">
          <a:extLst>
            <a:ext uri="{FF2B5EF4-FFF2-40B4-BE49-F238E27FC236}">
              <a16:creationId xmlns:a16="http://schemas.microsoft.com/office/drawing/2014/main" xmlns="" id="{00000000-0008-0000-2000-00006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00" name="159 CuadroTexto">
          <a:extLst>
            <a:ext uri="{FF2B5EF4-FFF2-40B4-BE49-F238E27FC236}">
              <a16:creationId xmlns:a16="http://schemas.microsoft.com/office/drawing/2014/main" xmlns="" id="{00000000-0008-0000-2000-00006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01" name="160 CuadroTexto">
          <a:extLst>
            <a:ext uri="{FF2B5EF4-FFF2-40B4-BE49-F238E27FC236}">
              <a16:creationId xmlns:a16="http://schemas.microsoft.com/office/drawing/2014/main" xmlns="" id="{00000000-0008-0000-2000-00006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02" name="161 CuadroTexto">
          <a:extLst>
            <a:ext uri="{FF2B5EF4-FFF2-40B4-BE49-F238E27FC236}">
              <a16:creationId xmlns:a16="http://schemas.microsoft.com/office/drawing/2014/main" xmlns="" id="{00000000-0008-0000-2000-00006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03" name="162 CuadroTexto">
          <a:extLst>
            <a:ext uri="{FF2B5EF4-FFF2-40B4-BE49-F238E27FC236}">
              <a16:creationId xmlns:a16="http://schemas.microsoft.com/office/drawing/2014/main" xmlns="" id="{00000000-0008-0000-2000-00006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04" name="163 CuadroTexto">
          <a:extLst>
            <a:ext uri="{FF2B5EF4-FFF2-40B4-BE49-F238E27FC236}">
              <a16:creationId xmlns:a16="http://schemas.microsoft.com/office/drawing/2014/main" xmlns="" id="{00000000-0008-0000-2000-00007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05" name="164 CuadroTexto">
          <a:extLst>
            <a:ext uri="{FF2B5EF4-FFF2-40B4-BE49-F238E27FC236}">
              <a16:creationId xmlns:a16="http://schemas.microsoft.com/office/drawing/2014/main" xmlns="" id="{00000000-0008-0000-2000-00007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06" name="165 CuadroTexto">
          <a:extLst>
            <a:ext uri="{FF2B5EF4-FFF2-40B4-BE49-F238E27FC236}">
              <a16:creationId xmlns:a16="http://schemas.microsoft.com/office/drawing/2014/main" xmlns="" id="{00000000-0008-0000-2000-00007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07" name="166 CuadroTexto">
          <a:extLst>
            <a:ext uri="{FF2B5EF4-FFF2-40B4-BE49-F238E27FC236}">
              <a16:creationId xmlns:a16="http://schemas.microsoft.com/office/drawing/2014/main" xmlns="" id="{00000000-0008-0000-2000-00007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08" name="167 CuadroTexto">
          <a:extLst>
            <a:ext uri="{FF2B5EF4-FFF2-40B4-BE49-F238E27FC236}">
              <a16:creationId xmlns:a16="http://schemas.microsoft.com/office/drawing/2014/main" xmlns="" id="{00000000-0008-0000-2000-00007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09" name="168 CuadroTexto">
          <a:extLst>
            <a:ext uri="{FF2B5EF4-FFF2-40B4-BE49-F238E27FC236}">
              <a16:creationId xmlns:a16="http://schemas.microsoft.com/office/drawing/2014/main" xmlns="" id="{00000000-0008-0000-2000-00007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10" name="169 CuadroTexto">
          <a:extLst>
            <a:ext uri="{FF2B5EF4-FFF2-40B4-BE49-F238E27FC236}">
              <a16:creationId xmlns:a16="http://schemas.microsoft.com/office/drawing/2014/main" xmlns="" id="{00000000-0008-0000-2000-00007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11" name="170 CuadroTexto">
          <a:extLst>
            <a:ext uri="{FF2B5EF4-FFF2-40B4-BE49-F238E27FC236}">
              <a16:creationId xmlns:a16="http://schemas.microsoft.com/office/drawing/2014/main" xmlns="" id="{00000000-0008-0000-2000-00007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12" name="171 CuadroTexto">
          <a:extLst>
            <a:ext uri="{FF2B5EF4-FFF2-40B4-BE49-F238E27FC236}">
              <a16:creationId xmlns:a16="http://schemas.microsoft.com/office/drawing/2014/main" xmlns="" id="{00000000-0008-0000-2000-00007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13" name="172 CuadroTexto">
          <a:extLst>
            <a:ext uri="{FF2B5EF4-FFF2-40B4-BE49-F238E27FC236}">
              <a16:creationId xmlns:a16="http://schemas.microsoft.com/office/drawing/2014/main" xmlns="" id="{00000000-0008-0000-2000-00007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14" name="173 CuadroTexto">
          <a:extLst>
            <a:ext uri="{FF2B5EF4-FFF2-40B4-BE49-F238E27FC236}">
              <a16:creationId xmlns:a16="http://schemas.microsoft.com/office/drawing/2014/main" xmlns="" id="{00000000-0008-0000-2000-00007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15" name="174 CuadroTexto">
          <a:extLst>
            <a:ext uri="{FF2B5EF4-FFF2-40B4-BE49-F238E27FC236}">
              <a16:creationId xmlns:a16="http://schemas.microsoft.com/office/drawing/2014/main" xmlns="" id="{00000000-0008-0000-2000-00007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16" name="175 CuadroTexto">
          <a:extLst>
            <a:ext uri="{FF2B5EF4-FFF2-40B4-BE49-F238E27FC236}">
              <a16:creationId xmlns:a16="http://schemas.microsoft.com/office/drawing/2014/main" xmlns="" id="{00000000-0008-0000-2000-00007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17" name="176 CuadroTexto">
          <a:extLst>
            <a:ext uri="{FF2B5EF4-FFF2-40B4-BE49-F238E27FC236}">
              <a16:creationId xmlns:a16="http://schemas.microsoft.com/office/drawing/2014/main" xmlns="" id="{00000000-0008-0000-2000-00007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18" name="177 CuadroTexto">
          <a:extLst>
            <a:ext uri="{FF2B5EF4-FFF2-40B4-BE49-F238E27FC236}">
              <a16:creationId xmlns:a16="http://schemas.microsoft.com/office/drawing/2014/main" xmlns="" id="{00000000-0008-0000-2000-00007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19" name="178 CuadroTexto">
          <a:extLst>
            <a:ext uri="{FF2B5EF4-FFF2-40B4-BE49-F238E27FC236}">
              <a16:creationId xmlns:a16="http://schemas.microsoft.com/office/drawing/2014/main" xmlns="" id="{00000000-0008-0000-2000-00007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20" name="179 CuadroTexto">
          <a:extLst>
            <a:ext uri="{FF2B5EF4-FFF2-40B4-BE49-F238E27FC236}">
              <a16:creationId xmlns:a16="http://schemas.microsoft.com/office/drawing/2014/main" xmlns="" id="{00000000-0008-0000-2000-00008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21" name="180 CuadroTexto">
          <a:extLst>
            <a:ext uri="{FF2B5EF4-FFF2-40B4-BE49-F238E27FC236}">
              <a16:creationId xmlns:a16="http://schemas.microsoft.com/office/drawing/2014/main" xmlns="" id="{00000000-0008-0000-2000-00008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22" name="181 CuadroTexto">
          <a:extLst>
            <a:ext uri="{FF2B5EF4-FFF2-40B4-BE49-F238E27FC236}">
              <a16:creationId xmlns:a16="http://schemas.microsoft.com/office/drawing/2014/main" xmlns="" id="{00000000-0008-0000-2000-00008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23" name="182 CuadroTexto">
          <a:extLst>
            <a:ext uri="{FF2B5EF4-FFF2-40B4-BE49-F238E27FC236}">
              <a16:creationId xmlns:a16="http://schemas.microsoft.com/office/drawing/2014/main" xmlns="" id="{00000000-0008-0000-2000-00008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24" name="183 CuadroTexto">
          <a:extLst>
            <a:ext uri="{FF2B5EF4-FFF2-40B4-BE49-F238E27FC236}">
              <a16:creationId xmlns:a16="http://schemas.microsoft.com/office/drawing/2014/main" xmlns="" id="{00000000-0008-0000-2000-00008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25" name="184 CuadroTexto">
          <a:extLst>
            <a:ext uri="{FF2B5EF4-FFF2-40B4-BE49-F238E27FC236}">
              <a16:creationId xmlns:a16="http://schemas.microsoft.com/office/drawing/2014/main" xmlns="" id="{00000000-0008-0000-2000-00008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26" name="185 CuadroTexto">
          <a:extLst>
            <a:ext uri="{FF2B5EF4-FFF2-40B4-BE49-F238E27FC236}">
              <a16:creationId xmlns:a16="http://schemas.microsoft.com/office/drawing/2014/main" xmlns="" id="{00000000-0008-0000-2000-00008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27" name="186 CuadroTexto">
          <a:extLst>
            <a:ext uri="{FF2B5EF4-FFF2-40B4-BE49-F238E27FC236}">
              <a16:creationId xmlns:a16="http://schemas.microsoft.com/office/drawing/2014/main" xmlns="" id="{00000000-0008-0000-2000-00008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28" name="187 CuadroTexto">
          <a:extLst>
            <a:ext uri="{FF2B5EF4-FFF2-40B4-BE49-F238E27FC236}">
              <a16:creationId xmlns:a16="http://schemas.microsoft.com/office/drawing/2014/main" xmlns="" id="{00000000-0008-0000-2000-00008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29" name="188 CuadroTexto">
          <a:extLst>
            <a:ext uri="{FF2B5EF4-FFF2-40B4-BE49-F238E27FC236}">
              <a16:creationId xmlns:a16="http://schemas.microsoft.com/office/drawing/2014/main" xmlns="" id="{00000000-0008-0000-2000-00008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30" name="189 CuadroTexto">
          <a:extLst>
            <a:ext uri="{FF2B5EF4-FFF2-40B4-BE49-F238E27FC236}">
              <a16:creationId xmlns:a16="http://schemas.microsoft.com/office/drawing/2014/main" xmlns="" id="{00000000-0008-0000-2000-00008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31" name="190 CuadroTexto">
          <a:extLst>
            <a:ext uri="{FF2B5EF4-FFF2-40B4-BE49-F238E27FC236}">
              <a16:creationId xmlns:a16="http://schemas.microsoft.com/office/drawing/2014/main" xmlns="" id="{00000000-0008-0000-2000-00008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32" name="191 CuadroTexto">
          <a:extLst>
            <a:ext uri="{FF2B5EF4-FFF2-40B4-BE49-F238E27FC236}">
              <a16:creationId xmlns:a16="http://schemas.microsoft.com/office/drawing/2014/main" xmlns="" id="{00000000-0008-0000-2000-00008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33" name="192 CuadroTexto">
          <a:extLst>
            <a:ext uri="{FF2B5EF4-FFF2-40B4-BE49-F238E27FC236}">
              <a16:creationId xmlns:a16="http://schemas.microsoft.com/office/drawing/2014/main" xmlns="" id="{00000000-0008-0000-2000-00008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34" name="193 CuadroTexto">
          <a:extLst>
            <a:ext uri="{FF2B5EF4-FFF2-40B4-BE49-F238E27FC236}">
              <a16:creationId xmlns:a16="http://schemas.microsoft.com/office/drawing/2014/main" xmlns="" id="{00000000-0008-0000-2000-00008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35" name="194 CuadroTexto">
          <a:extLst>
            <a:ext uri="{FF2B5EF4-FFF2-40B4-BE49-F238E27FC236}">
              <a16:creationId xmlns:a16="http://schemas.microsoft.com/office/drawing/2014/main" xmlns="" id="{00000000-0008-0000-2000-00008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36" name="195 CuadroTexto">
          <a:extLst>
            <a:ext uri="{FF2B5EF4-FFF2-40B4-BE49-F238E27FC236}">
              <a16:creationId xmlns:a16="http://schemas.microsoft.com/office/drawing/2014/main" xmlns="" id="{00000000-0008-0000-2000-00009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37" name="196 CuadroTexto">
          <a:extLst>
            <a:ext uri="{FF2B5EF4-FFF2-40B4-BE49-F238E27FC236}">
              <a16:creationId xmlns:a16="http://schemas.microsoft.com/office/drawing/2014/main" xmlns="" id="{00000000-0008-0000-2000-00009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38" name="197 CuadroTexto">
          <a:extLst>
            <a:ext uri="{FF2B5EF4-FFF2-40B4-BE49-F238E27FC236}">
              <a16:creationId xmlns:a16="http://schemas.microsoft.com/office/drawing/2014/main" xmlns="" id="{00000000-0008-0000-2000-00009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39" name="198 CuadroTexto">
          <a:extLst>
            <a:ext uri="{FF2B5EF4-FFF2-40B4-BE49-F238E27FC236}">
              <a16:creationId xmlns:a16="http://schemas.microsoft.com/office/drawing/2014/main" xmlns="" id="{00000000-0008-0000-2000-00009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40" name="199 CuadroTexto">
          <a:extLst>
            <a:ext uri="{FF2B5EF4-FFF2-40B4-BE49-F238E27FC236}">
              <a16:creationId xmlns:a16="http://schemas.microsoft.com/office/drawing/2014/main" xmlns="" id="{00000000-0008-0000-2000-00009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41" name="200 CuadroTexto">
          <a:extLst>
            <a:ext uri="{FF2B5EF4-FFF2-40B4-BE49-F238E27FC236}">
              <a16:creationId xmlns:a16="http://schemas.microsoft.com/office/drawing/2014/main" xmlns="" id="{00000000-0008-0000-2000-00009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42" name="201 CuadroTexto">
          <a:extLst>
            <a:ext uri="{FF2B5EF4-FFF2-40B4-BE49-F238E27FC236}">
              <a16:creationId xmlns:a16="http://schemas.microsoft.com/office/drawing/2014/main" xmlns="" id="{00000000-0008-0000-2000-00009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43" name="202 CuadroTexto">
          <a:extLst>
            <a:ext uri="{FF2B5EF4-FFF2-40B4-BE49-F238E27FC236}">
              <a16:creationId xmlns:a16="http://schemas.microsoft.com/office/drawing/2014/main" xmlns="" id="{00000000-0008-0000-2000-00009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44" name="203 CuadroTexto">
          <a:extLst>
            <a:ext uri="{FF2B5EF4-FFF2-40B4-BE49-F238E27FC236}">
              <a16:creationId xmlns:a16="http://schemas.microsoft.com/office/drawing/2014/main" xmlns="" id="{00000000-0008-0000-2000-00009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45" name="204 CuadroTexto">
          <a:extLst>
            <a:ext uri="{FF2B5EF4-FFF2-40B4-BE49-F238E27FC236}">
              <a16:creationId xmlns:a16="http://schemas.microsoft.com/office/drawing/2014/main" xmlns="" id="{00000000-0008-0000-2000-00009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46" name="205 CuadroTexto">
          <a:extLst>
            <a:ext uri="{FF2B5EF4-FFF2-40B4-BE49-F238E27FC236}">
              <a16:creationId xmlns:a16="http://schemas.microsoft.com/office/drawing/2014/main" xmlns="" id="{00000000-0008-0000-2000-00009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47" name="206 CuadroTexto">
          <a:extLst>
            <a:ext uri="{FF2B5EF4-FFF2-40B4-BE49-F238E27FC236}">
              <a16:creationId xmlns:a16="http://schemas.microsoft.com/office/drawing/2014/main" xmlns="" id="{00000000-0008-0000-2000-00009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48" name="207 CuadroTexto">
          <a:extLst>
            <a:ext uri="{FF2B5EF4-FFF2-40B4-BE49-F238E27FC236}">
              <a16:creationId xmlns:a16="http://schemas.microsoft.com/office/drawing/2014/main" xmlns="" id="{00000000-0008-0000-2000-00009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49" name="208 CuadroTexto">
          <a:extLst>
            <a:ext uri="{FF2B5EF4-FFF2-40B4-BE49-F238E27FC236}">
              <a16:creationId xmlns:a16="http://schemas.microsoft.com/office/drawing/2014/main" xmlns="" id="{00000000-0008-0000-2000-00009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50" name="209 CuadroTexto">
          <a:extLst>
            <a:ext uri="{FF2B5EF4-FFF2-40B4-BE49-F238E27FC236}">
              <a16:creationId xmlns:a16="http://schemas.microsoft.com/office/drawing/2014/main" xmlns="" id="{00000000-0008-0000-2000-00009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51" name="210 CuadroTexto">
          <a:extLst>
            <a:ext uri="{FF2B5EF4-FFF2-40B4-BE49-F238E27FC236}">
              <a16:creationId xmlns:a16="http://schemas.microsoft.com/office/drawing/2014/main" xmlns="" id="{00000000-0008-0000-2000-00009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52" name="211 CuadroTexto">
          <a:extLst>
            <a:ext uri="{FF2B5EF4-FFF2-40B4-BE49-F238E27FC236}">
              <a16:creationId xmlns:a16="http://schemas.microsoft.com/office/drawing/2014/main" xmlns="" id="{00000000-0008-0000-2000-0000A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53" name="212 CuadroTexto">
          <a:extLst>
            <a:ext uri="{FF2B5EF4-FFF2-40B4-BE49-F238E27FC236}">
              <a16:creationId xmlns:a16="http://schemas.microsoft.com/office/drawing/2014/main" xmlns="" id="{00000000-0008-0000-2000-0000A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54" name="213 CuadroTexto">
          <a:extLst>
            <a:ext uri="{FF2B5EF4-FFF2-40B4-BE49-F238E27FC236}">
              <a16:creationId xmlns:a16="http://schemas.microsoft.com/office/drawing/2014/main" xmlns="" id="{00000000-0008-0000-2000-0000A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55" name="214 CuadroTexto">
          <a:extLst>
            <a:ext uri="{FF2B5EF4-FFF2-40B4-BE49-F238E27FC236}">
              <a16:creationId xmlns:a16="http://schemas.microsoft.com/office/drawing/2014/main" xmlns="" id="{00000000-0008-0000-2000-0000A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56" name="215 CuadroTexto">
          <a:extLst>
            <a:ext uri="{FF2B5EF4-FFF2-40B4-BE49-F238E27FC236}">
              <a16:creationId xmlns:a16="http://schemas.microsoft.com/office/drawing/2014/main" xmlns="" id="{00000000-0008-0000-2000-0000A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57" name="216 CuadroTexto">
          <a:extLst>
            <a:ext uri="{FF2B5EF4-FFF2-40B4-BE49-F238E27FC236}">
              <a16:creationId xmlns:a16="http://schemas.microsoft.com/office/drawing/2014/main" xmlns="" id="{00000000-0008-0000-2000-0000A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58" name="217 CuadroTexto">
          <a:extLst>
            <a:ext uri="{FF2B5EF4-FFF2-40B4-BE49-F238E27FC236}">
              <a16:creationId xmlns:a16="http://schemas.microsoft.com/office/drawing/2014/main" xmlns="" id="{00000000-0008-0000-2000-0000A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59" name="218 CuadroTexto">
          <a:extLst>
            <a:ext uri="{FF2B5EF4-FFF2-40B4-BE49-F238E27FC236}">
              <a16:creationId xmlns:a16="http://schemas.microsoft.com/office/drawing/2014/main" xmlns="" id="{00000000-0008-0000-2000-0000A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60" name="219 CuadroTexto">
          <a:extLst>
            <a:ext uri="{FF2B5EF4-FFF2-40B4-BE49-F238E27FC236}">
              <a16:creationId xmlns:a16="http://schemas.microsoft.com/office/drawing/2014/main" xmlns="" id="{00000000-0008-0000-2000-0000A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61" name="220 CuadroTexto">
          <a:extLst>
            <a:ext uri="{FF2B5EF4-FFF2-40B4-BE49-F238E27FC236}">
              <a16:creationId xmlns:a16="http://schemas.microsoft.com/office/drawing/2014/main" xmlns="" id="{00000000-0008-0000-2000-0000A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62" name="221 CuadroTexto">
          <a:extLst>
            <a:ext uri="{FF2B5EF4-FFF2-40B4-BE49-F238E27FC236}">
              <a16:creationId xmlns:a16="http://schemas.microsoft.com/office/drawing/2014/main" xmlns="" id="{00000000-0008-0000-2000-0000A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63" name="222 CuadroTexto">
          <a:extLst>
            <a:ext uri="{FF2B5EF4-FFF2-40B4-BE49-F238E27FC236}">
              <a16:creationId xmlns:a16="http://schemas.microsoft.com/office/drawing/2014/main" xmlns="" id="{00000000-0008-0000-2000-0000A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64" name="223 CuadroTexto">
          <a:extLst>
            <a:ext uri="{FF2B5EF4-FFF2-40B4-BE49-F238E27FC236}">
              <a16:creationId xmlns:a16="http://schemas.microsoft.com/office/drawing/2014/main" xmlns="" id="{00000000-0008-0000-2000-0000A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65" name="224 CuadroTexto">
          <a:extLst>
            <a:ext uri="{FF2B5EF4-FFF2-40B4-BE49-F238E27FC236}">
              <a16:creationId xmlns:a16="http://schemas.microsoft.com/office/drawing/2014/main" xmlns="" id="{00000000-0008-0000-2000-0000A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66" name="225 CuadroTexto">
          <a:extLst>
            <a:ext uri="{FF2B5EF4-FFF2-40B4-BE49-F238E27FC236}">
              <a16:creationId xmlns:a16="http://schemas.microsoft.com/office/drawing/2014/main" xmlns="" id="{00000000-0008-0000-2000-0000A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67" name="226 CuadroTexto">
          <a:extLst>
            <a:ext uri="{FF2B5EF4-FFF2-40B4-BE49-F238E27FC236}">
              <a16:creationId xmlns:a16="http://schemas.microsoft.com/office/drawing/2014/main" xmlns="" id="{00000000-0008-0000-2000-0000A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68" name="227 CuadroTexto">
          <a:extLst>
            <a:ext uri="{FF2B5EF4-FFF2-40B4-BE49-F238E27FC236}">
              <a16:creationId xmlns:a16="http://schemas.microsoft.com/office/drawing/2014/main" xmlns="" id="{00000000-0008-0000-2000-0000B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69" name="228 CuadroTexto">
          <a:extLst>
            <a:ext uri="{FF2B5EF4-FFF2-40B4-BE49-F238E27FC236}">
              <a16:creationId xmlns:a16="http://schemas.microsoft.com/office/drawing/2014/main" xmlns="" id="{00000000-0008-0000-2000-0000B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70" name="229 CuadroTexto">
          <a:extLst>
            <a:ext uri="{FF2B5EF4-FFF2-40B4-BE49-F238E27FC236}">
              <a16:creationId xmlns:a16="http://schemas.microsoft.com/office/drawing/2014/main" xmlns="" id="{00000000-0008-0000-2000-0000B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71" name="230 CuadroTexto">
          <a:extLst>
            <a:ext uri="{FF2B5EF4-FFF2-40B4-BE49-F238E27FC236}">
              <a16:creationId xmlns:a16="http://schemas.microsoft.com/office/drawing/2014/main" xmlns="" id="{00000000-0008-0000-2000-0000B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72" name="231 CuadroTexto">
          <a:extLst>
            <a:ext uri="{FF2B5EF4-FFF2-40B4-BE49-F238E27FC236}">
              <a16:creationId xmlns:a16="http://schemas.microsoft.com/office/drawing/2014/main" xmlns="" id="{00000000-0008-0000-2000-0000B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73" name="232 CuadroTexto">
          <a:extLst>
            <a:ext uri="{FF2B5EF4-FFF2-40B4-BE49-F238E27FC236}">
              <a16:creationId xmlns:a16="http://schemas.microsoft.com/office/drawing/2014/main" xmlns="" id="{00000000-0008-0000-2000-0000B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74" name="233 CuadroTexto">
          <a:extLst>
            <a:ext uri="{FF2B5EF4-FFF2-40B4-BE49-F238E27FC236}">
              <a16:creationId xmlns:a16="http://schemas.microsoft.com/office/drawing/2014/main" xmlns="" id="{00000000-0008-0000-2000-0000B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75" name="234 CuadroTexto">
          <a:extLst>
            <a:ext uri="{FF2B5EF4-FFF2-40B4-BE49-F238E27FC236}">
              <a16:creationId xmlns:a16="http://schemas.microsoft.com/office/drawing/2014/main" xmlns="" id="{00000000-0008-0000-2000-0000B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76" name="235 CuadroTexto">
          <a:extLst>
            <a:ext uri="{FF2B5EF4-FFF2-40B4-BE49-F238E27FC236}">
              <a16:creationId xmlns:a16="http://schemas.microsoft.com/office/drawing/2014/main" xmlns="" id="{00000000-0008-0000-2000-0000B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77" name="236 CuadroTexto">
          <a:extLst>
            <a:ext uri="{FF2B5EF4-FFF2-40B4-BE49-F238E27FC236}">
              <a16:creationId xmlns:a16="http://schemas.microsoft.com/office/drawing/2014/main" xmlns="" id="{00000000-0008-0000-2000-0000B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78" name="237 CuadroTexto">
          <a:extLst>
            <a:ext uri="{FF2B5EF4-FFF2-40B4-BE49-F238E27FC236}">
              <a16:creationId xmlns:a16="http://schemas.microsoft.com/office/drawing/2014/main" xmlns="" id="{00000000-0008-0000-2000-0000B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79" name="238 CuadroTexto">
          <a:extLst>
            <a:ext uri="{FF2B5EF4-FFF2-40B4-BE49-F238E27FC236}">
              <a16:creationId xmlns:a16="http://schemas.microsoft.com/office/drawing/2014/main" xmlns="" id="{00000000-0008-0000-2000-0000B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80" name="239 CuadroTexto">
          <a:extLst>
            <a:ext uri="{FF2B5EF4-FFF2-40B4-BE49-F238E27FC236}">
              <a16:creationId xmlns:a16="http://schemas.microsoft.com/office/drawing/2014/main" xmlns="" id="{00000000-0008-0000-2000-0000B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81" name="240 CuadroTexto">
          <a:extLst>
            <a:ext uri="{FF2B5EF4-FFF2-40B4-BE49-F238E27FC236}">
              <a16:creationId xmlns:a16="http://schemas.microsoft.com/office/drawing/2014/main" xmlns="" id="{00000000-0008-0000-2000-0000B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82" name="241 CuadroTexto">
          <a:extLst>
            <a:ext uri="{FF2B5EF4-FFF2-40B4-BE49-F238E27FC236}">
              <a16:creationId xmlns:a16="http://schemas.microsoft.com/office/drawing/2014/main" xmlns="" id="{00000000-0008-0000-2000-0000B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83" name="242 CuadroTexto">
          <a:extLst>
            <a:ext uri="{FF2B5EF4-FFF2-40B4-BE49-F238E27FC236}">
              <a16:creationId xmlns:a16="http://schemas.microsoft.com/office/drawing/2014/main" xmlns="" id="{00000000-0008-0000-2000-0000B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84" name="243 CuadroTexto">
          <a:extLst>
            <a:ext uri="{FF2B5EF4-FFF2-40B4-BE49-F238E27FC236}">
              <a16:creationId xmlns:a16="http://schemas.microsoft.com/office/drawing/2014/main" xmlns="" id="{00000000-0008-0000-2000-0000C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85" name="244 CuadroTexto">
          <a:extLst>
            <a:ext uri="{FF2B5EF4-FFF2-40B4-BE49-F238E27FC236}">
              <a16:creationId xmlns:a16="http://schemas.microsoft.com/office/drawing/2014/main" xmlns="" id="{00000000-0008-0000-2000-0000C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86" name="245 CuadroTexto">
          <a:extLst>
            <a:ext uri="{FF2B5EF4-FFF2-40B4-BE49-F238E27FC236}">
              <a16:creationId xmlns:a16="http://schemas.microsoft.com/office/drawing/2014/main" xmlns="" id="{00000000-0008-0000-2000-0000C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87" name="246 CuadroTexto">
          <a:extLst>
            <a:ext uri="{FF2B5EF4-FFF2-40B4-BE49-F238E27FC236}">
              <a16:creationId xmlns:a16="http://schemas.microsoft.com/office/drawing/2014/main" xmlns="" id="{00000000-0008-0000-2000-0000C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88" name="247 CuadroTexto">
          <a:extLst>
            <a:ext uri="{FF2B5EF4-FFF2-40B4-BE49-F238E27FC236}">
              <a16:creationId xmlns:a16="http://schemas.microsoft.com/office/drawing/2014/main" xmlns="" id="{00000000-0008-0000-2000-0000C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89" name="248 CuadroTexto">
          <a:extLst>
            <a:ext uri="{FF2B5EF4-FFF2-40B4-BE49-F238E27FC236}">
              <a16:creationId xmlns:a16="http://schemas.microsoft.com/office/drawing/2014/main" xmlns="" id="{00000000-0008-0000-2000-0000C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90" name="249 CuadroTexto">
          <a:extLst>
            <a:ext uri="{FF2B5EF4-FFF2-40B4-BE49-F238E27FC236}">
              <a16:creationId xmlns:a16="http://schemas.microsoft.com/office/drawing/2014/main" xmlns="" id="{00000000-0008-0000-2000-0000C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91" name="250 CuadroTexto">
          <a:extLst>
            <a:ext uri="{FF2B5EF4-FFF2-40B4-BE49-F238E27FC236}">
              <a16:creationId xmlns:a16="http://schemas.microsoft.com/office/drawing/2014/main" xmlns="" id="{00000000-0008-0000-2000-0000C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92" name="251 CuadroTexto">
          <a:extLst>
            <a:ext uri="{FF2B5EF4-FFF2-40B4-BE49-F238E27FC236}">
              <a16:creationId xmlns:a16="http://schemas.microsoft.com/office/drawing/2014/main" xmlns="" id="{00000000-0008-0000-2000-0000C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93" name="252 CuadroTexto">
          <a:extLst>
            <a:ext uri="{FF2B5EF4-FFF2-40B4-BE49-F238E27FC236}">
              <a16:creationId xmlns:a16="http://schemas.microsoft.com/office/drawing/2014/main" xmlns="" id="{00000000-0008-0000-2000-0000C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94" name="253 CuadroTexto">
          <a:extLst>
            <a:ext uri="{FF2B5EF4-FFF2-40B4-BE49-F238E27FC236}">
              <a16:creationId xmlns:a16="http://schemas.microsoft.com/office/drawing/2014/main" xmlns="" id="{00000000-0008-0000-2000-0000C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95" name="254 CuadroTexto">
          <a:extLst>
            <a:ext uri="{FF2B5EF4-FFF2-40B4-BE49-F238E27FC236}">
              <a16:creationId xmlns:a16="http://schemas.microsoft.com/office/drawing/2014/main" xmlns="" id="{00000000-0008-0000-2000-0000C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96" name="255 CuadroTexto">
          <a:extLst>
            <a:ext uri="{FF2B5EF4-FFF2-40B4-BE49-F238E27FC236}">
              <a16:creationId xmlns:a16="http://schemas.microsoft.com/office/drawing/2014/main" xmlns="" id="{00000000-0008-0000-2000-0000C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97" name="256 CuadroTexto">
          <a:extLst>
            <a:ext uri="{FF2B5EF4-FFF2-40B4-BE49-F238E27FC236}">
              <a16:creationId xmlns:a16="http://schemas.microsoft.com/office/drawing/2014/main" xmlns="" id="{00000000-0008-0000-2000-0000C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98" name="257 CuadroTexto">
          <a:extLst>
            <a:ext uri="{FF2B5EF4-FFF2-40B4-BE49-F238E27FC236}">
              <a16:creationId xmlns:a16="http://schemas.microsoft.com/office/drawing/2014/main" xmlns="" id="{00000000-0008-0000-2000-0000C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999" name="258 CuadroTexto">
          <a:extLst>
            <a:ext uri="{FF2B5EF4-FFF2-40B4-BE49-F238E27FC236}">
              <a16:creationId xmlns:a16="http://schemas.microsoft.com/office/drawing/2014/main" xmlns="" id="{00000000-0008-0000-2000-0000C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00" name="259 CuadroTexto">
          <a:extLst>
            <a:ext uri="{FF2B5EF4-FFF2-40B4-BE49-F238E27FC236}">
              <a16:creationId xmlns:a16="http://schemas.microsoft.com/office/drawing/2014/main" xmlns="" id="{00000000-0008-0000-2000-0000D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01" name="260 CuadroTexto">
          <a:extLst>
            <a:ext uri="{FF2B5EF4-FFF2-40B4-BE49-F238E27FC236}">
              <a16:creationId xmlns:a16="http://schemas.microsoft.com/office/drawing/2014/main" xmlns="" id="{00000000-0008-0000-2000-0000D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02" name="261 CuadroTexto">
          <a:extLst>
            <a:ext uri="{FF2B5EF4-FFF2-40B4-BE49-F238E27FC236}">
              <a16:creationId xmlns:a16="http://schemas.microsoft.com/office/drawing/2014/main" xmlns="" id="{00000000-0008-0000-2000-0000D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03" name="262 CuadroTexto">
          <a:extLst>
            <a:ext uri="{FF2B5EF4-FFF2-40B4-BE49-F238E27FC236}">
              <a16:creationId xmlns:a16="http://schemas.microsoft.com/office/drawing/2014/main" xmlns="" id="{00000000-0008-0000-2000-0000D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04" name="263 CuadroTexto">
          <a:extLst>
            <a:ext uri="{FF2B5EF4-FFF2-40B4-BE49-F238E27FC236}">
              <a16:creationId xmlns:a16="http://schemas.microsoft.com/office/drawing/2014/main" xmlns="" id="{00000000-0008-0000-2000-0000D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05" name="264 CuadroTexto">
          <a:extLst>
            <a:ext uri="{FF2B5EF4-FFF2-40B4-BE49-F238E27FC236}">
              <a16:creationId xmlns:a16="http://schemas.microsoft.com/office/drawing/2014/main" xmlns="" id="{00000000-0008-0000-2000-0000D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06" name="265 CuadroTexto">
          <a:extLst>
            <a:ext uri="{FF2B5EF4-FFF2-40B4-BE49-F238E27FC236}">
              <a16:creationId xmlns:a16="http://schemas.microsoft.com/office/drawing/2014/main" xmlns="" id="{00000000-0008-0000-2000-0000D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07" name="266 CuadroTexto">
          <a:extLst>
            <a:ext uri="{FF2B5EF4-FFF2-40B4-BE49-F238E27FC236}">
              <a16:creationId xmlns:a16="http://schemas.microsoft.com/office/drawing/2014/main" xmlns="" id="{00000000-0008-0000-2000-0000D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08" name="267 CuadroTexto">
          <a:extLst>
            <a:ext uri="{FF2B5EF4-FFF2-40B4-BE49-F238E27FC236}">
              <a16:creationId xmlns:a16="http://schemas.microsoft.com/office/drawing/2014/main" xmlns="" id="{00000000-0008-0000-2000-0000D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09" name="268 CuadroTexto">
          <a:extLst>
            <a:ext uri="{FF2B5EF4-FFF2-40B4-BE49-F238E27FC236}">
              <a16:creationId xmlns:a16="http://schemas.microsoft.com/office/drawing/2014/main" xmlns="" id="{00000000-0008-0000-2000-0000D9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10" name="269 CuadroTexto">
          <a:extLst>
            <a:ext uri="{FF2B5EF4-FFF2-40B4-BE49-F238E27FC236}">
              <a16:creationId xmlns:a16="http://schemas.microsoft.com/office/drawing/2014/main" xmlns="" id="{00000000-0008-0000-2000-0000DA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11" name="270 CuadroTexto">
          <a:extLst>
            <a:ext uri="{FF2B5EF4-FFF2-40B4-BE49-F238E27FC236}">
              <a16:creationId xmlns:a16="http://schemas.microsoft.com/office/drawing/2014/main" xmlns="" id="{00000000-0008-0000-2000-0000DB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12" name="271 CuadroTexto">
          <a:extLst>
            <a:ext uri="{FF2B5EF4-FFF2-40B4-BE49-F238E27FC236}">
              <a16:creationId xmlns:a16="http://schemas.microsoft.com/office/drawing/2014/main" xmlns="" id="{00000000-0008-0000-2000-0000DC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13" name="272 CuadroTexto">
          <a:extLst>
            <a:ext uri="{FF2B5EF4-FFF2-40B4-BE49-F238E27FC236}">
              <a16:creationId xmlns:a16="http://schemas.microsoft.com/office/drawing/2014/main" xmlns="" id="{00000000-0008-0000-2000-0000DD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14" name="273 CuadroTexto">
          <a:extLst>
            <a:ext uri="{FF2B5EF4-FFF2-40B4-BE49-F238E27FC236}">
              <a16:creationId xmlns:a16="http://schemas.microsoft.com/office/drawing/2014/main" xmlns="" id="{00000000-0008-0000-2000-0000DE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15" name="274 CuadroTexto">
          <a:extLst>
            <a:ext uri="{FF2B5EF4-FFF2-40B4-BE49-F238E27FC236}">
              <a16:creationId xmlns:a16="http://schemas.microsoft.com/office/drawing/2014/main" xmlns="" id="{00000000-0008-0000-2000-0000DF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16" name="275 CuadroTexto">
          <a:extLst>
            <a:ext uri="{FF2B5EF4-FFF2-40B4-BE49-F238E27FC236}">
              <a16:creationId xmlns:a16="http://schemas.microsoft.com/office/drawing/2014/main" xmlns="" id="{00000000-0008-0000-2000-0000E0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17" name="276 CuadroTexto">
          <a:extLst>
            <a:ext uri="{FF2B5EF4-FFF2-40B4-BE49-F238E27FC236}">
              <a16:creationId xmlns:a16="http://schemas.microsoft.com/office/drawing/2014/main" xmlns="" id="{00000000-0008-0000-2000-0000E1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18" name="277 CuadroTexto">
          <a:extLst>
            <a:ext uri="{FF2B5EF4-FFF2-40B4-BE49-F238E27FC236}">
              <a16:creationId xmlns:a16="http://schemas.microsoft.com/office/drawing/2014/main" xmlns="" id="{00000000-0008-0000-2000-0000E2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19" name="278 CuadroTexto">
          <a:extLst>
            <a:ext uri="{FF2B5EF4-FFF2-40B4-BE49-F238E27FC236}">
              <a16:creationId xmlns:a16="http://schemas.microsoft.com/office/drawing/2014/main" xmlns="" id="{00000000-0008-0000-2000-0000E3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20" name="279 CuadroTexto">
          <a:extLst>
            <a:ext uri="{FF2B5EF4-FFF2-40B4-BE49-F238E27FC236}">
              <a16:creationId xmlns:a16="http://schemas.microsoft.com/office/drawing/2014/main" xmlns="" id="{00000000-0008-0000-2000-0000E4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21" name="280 CuadroTexto">
          <a:extLst>
            <a:ext uri="{FF2B5EF4-FFF2-40B4-BE49-F238E27FC236}">
              <a16:creationId xmlns:a16="http://schemas.microsoft.com/office/drawing/2014/main" xmlns="" id="{00000000-0008-0000-2000-0000E5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22" name="281 CuadroTexto">
          <a:extLst>
            <a:ext uri="{FF2B5EF4-FFF2-40B4-BE49-F238E27FC236}">
              <a16:creationId xmlns:a16="http://schemas.microsoft.com/office/drawing/2014/main" xmlns="" id="{00000000-0008-0000-2000-0000E6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23" name="282 CuadroTexto">
          <a:extLst>
            <a:ext uri="{FF2B5EF4-FFF2-40B4-BE49-F238E27FC236}">
              <a16:creationId xmlns:a16="http://schemas.microsoft.com/office/drawing/2014/main" xmlns="" id="{00000000-0008-0000-2000-0000E7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24" name="283 CuadroTexto">
          <a:extLst>
            <a:ext uri="{FF2B5EF4-FFF2-40B4-BE49-F238E27FC236}">
              <a16:creationId xmlns:a16="http://schemas.microsoft.com/office/drawing/2014/main" xmlns="" id="{00000000-0008-0000-2000-0000E8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25" name="284 CuadroTexto">
          <a:extLst>
            <a:ext uri="{FF2B5EF4-FFF2-40B4-BE49-F238E27FC236}">
              <a16:creationId xmlns:a16="http://schemas.microsoft.com/office/drawing/2014/main" xmlns="" id="{00000000-0008-0000-2000-0000E907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26" name="285 CuadroTexto">
          <a:extLst>
            <a:ext uri="{FF2B5EF4-FFF2-40B4-BE49-F238E27FC236}">
              <a16:creationId xmlns:a16="http://schemas.microsoft.com/office/drawing/2014/main" xmlns="" id="{00000000-0008-0000-2000-0000E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27" name="286 CuadroTexto">
          <a:extLst>
            <a:ext uri="{FF2B5EF4-FFF2-40B4-BE49-F238E27FC236}">
              <a16:creationId xmlns:a16="http://schemas.microsoft.com/office/drawing/2014/main" xmlns="" id="{00000000-0008-0000-2000-0000E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28" name="287 CuadroTexto">
          <a:extLst>
            <a:ext uri="{FF2B5EF4-FFF2-40B4-BE49-F238E27FC236}">
              <a16:creationId xmlns:a16="http://schemas.microsoft.com/office/drawing/2014/main" xmlns="" id="{00000000-0008-0000-2000-0000E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29" name="288 CuadroTexto">
          <a:extLst>
            <a:ext uri="{FF2B5EF4-FFF2-40B4-BE49-F238E27FC236}">
              <a16:creationId xmlns:a16="http://schemas.microsoft.com/office/drawing/2014/main" xmlns="" id="{00000000-0008-0000-2000-0000E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30" name="289 CuadroTexto">
          <a:extLst>
            <a:ext uri="{FF2B5EF4-FFF2-40B4-BE49-F238E27FC236}">
              <a16:creationId xmlns:a16="http://schemas.microsoft.com/office/drawing/2014/main" xmlns="" id="{00000000-0008-0000-2000-0000E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31" name="290 CuadroTexto">
          <a:extLst>
            <a:ext uri="{FF2B5EF4-FFF2-40B4-BE49-F238E27FC236}">
              <a16:creationId xmlns:a16="http://schemas.microsoft.com/office/drawing/2014/main" xmlns="" id="{00000000-0008-0000-2000-0000E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32" name="291 CuadroTexto">
          <a:extLst>
            <a:ext uri="{FF2B5EF4-FFF2-40B4-BE49-F238E27FC236}">
              <a16:creationId xmlns:a16="http://schemas.microsoft.com/office/drawing/2014/main" xmlns="" id="{00000000-0008-0000-2000-0000F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33" name="292 CuadroTexto">
          <a:extLst>
            <a:ext uri="{FF2B5EF4-FFF2-40B4-BE49-F238E27FC236}">
              <a16:creationId xmlns:a16="http://schemas.microsoft.com/office/drawing/2014/main" xmlns="" id="{00000000-0008-0000-2000-0000F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34" name="293 CuadroTexto">
          <a:extLst>
            <a:ext uri="{FF2B5EF4-FFF2-40B4-BE49-F238E27FC236}">
              <a16:creationId xmlns:a16="http://schemas.microsoft.com/office/drawing/2014/main" xmlns="" id="{00000000-0008-0000-2000-0000F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35" name="294 CuadroTexto">
          <a:extLst>
            <a:ext uri="{FF2B5EF4-FFF2-40B4-BE49-F238E27FC236}">
              <a16:creationId xmlns:a16="http://schemas.microsoft.com/office/drawing/2014/main" xmlns="" id="{00000000-0008-0000-2000-0000F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36" name="295 CuadroTexto">
          <a:extLst>
            <a:ext uri="{FF2B5EF4-FFF2-40B4-BE49-F238E27FC236}">
              <a16:creationId xmlns:a16="http://schemas.microsoft.com/office/drawing/2014/main" xmlns="" id="{00000000-0008-0000-2000-0000F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37" name="296 CuadroTexto">
          <a:extLst>
            <a:ext uri="{FF2B5EF4-FFF2-40B4-BE49-F238E27FC236}">
              <a16:creationId xmlns:a16="http://schemas.microsoft.com/office/drawing/2014/main" xmlns="" id="{00000000-0008-0000-2000-0000F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38" name="17 CuadroTexto">
          <a:extLst>
            <a:ext uri="{FF2B5EF4-FFF2-40B4-BE49-F238E27FC236}">
              <a16:creationId xmlns:a16="http://schemas.microsoft.com/office/drawing/2014/main" xmlns="" id="{00000000-0008-0000-2000-0000F607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39" name="90 CuadroTexto">
          <a:extLst>
            <a:ext uri="{FF2B5EF4-FFF2-40B4-BE49-F238E27FC236}">
              <a16:creationId xmlns:a16="http://schemas.microsoft.com/office/drawing/2014/main" xmlns="" id="{00000000-0008-0000-2000-0000F707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40" name="91 CuadroTexto">
          <a:extLst>
            <a:ext uri="{FF2B5EF4-FFF2-40B4-BE49-F238E27FC236}">
              <a16:creationId xmlns:a16="http://schemas.microsoft.com/office/drawing/2014/main" xmlns="" id="{00000000-0008-0000-2000-0000F807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41" name="92 CuadroTexto">
          <a:extLst>
            <a:ext uri="{FF2B5EF4-FFF2-40B4-BE49-F238E27FC236}">
              <a16:creationId xmlns:a16="http://schemas.microsoft.com/office/drawing/2014/main" xmlns="" id="{00000000-0008-0000-2000-0000F907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42" name="93 CuadroTexto">
          <a:extLst>
            <a:ext uri="{FF2B5EF4-FFF2-40B4-BE49-F238E27FC236}">
              <a16:creationId xmlns:a16="http://schemas.microsoft.com/office/drawing/2014/main" xmlns="" id="{00000000-0008-0000-2000-0000FA07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43" name="94 CuadroTexto">
          <a:extLst>
            <a:ext uri="{FF2B5EF4-FFF2-40B4-BE49-F238E27FC236}">
              <a16:creationId xmlns:a16="http://schemas.microsoft.com/office/drawing/2014/main" xmlns="" id="{00000000-0008-0000-2000-0000FB07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44" name="95 CuadroTexto">
          <a:extLst>
            <a:ext uri="{FF2B5EF4-FFF2-40B4-BE49-F238E27FC236}">
              <a16:creationId xmlns:a16="http://schemas.microsoft.com/office/drawing/2014/main" xmlns="" id="{00000000-0008-0000-2000-0000FC07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45" name="96 CuadroTexto">
          <a:extLst>
            <a:ext uri="{FF2B5EF4-FFF2-40B4-BE49-F238E27FC236}">
              <a16:creationId xmlns:a16="http://schemas.microsoft.com/office/drawing/2014/main" xmlns="" id="{00000000-0008-0000-2000-0000FD07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46" name="97 CuadroTexto">
          <a:extLst>
            <a:ext uri="{FF2B5EF4-FFF2-40B4-BE49-F238E27FC236}">
              <a16:creationId xmlns:a16="http://schemas.microsoft.com/office/drawing/2014/main" xmlns="" id="{00000000-0008-0000-2000-0000FE07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47" name="98 CuadroTexto">
          <a:extLst>
            <a:ext uri="{FF2B5EF4-FFF2-40B4-BE49-F238E27FC236}">
              <a16:creationId xmlns:a16="http://schemas.microsoft.com/office/drawing/2014/main" xmlns="" id="{00000000-0008-0000-2000-0000FF07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48" name="99 CuadroTexto">
          <a:extLst>
            <a:ext uri="{FF2B5EF4-FFF2-40B4-BE49-F238E27FC236}">
              <a16:creationId xmlns:a16="http://schemas.microsoft.com/office/drawing/2014/main" xmlns="" id="{00000000-0008-0000-2000-000000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49" name="100 CuadroTexto">
          <a:extLst>
            <a:ext uri="{FF2B5EF4-FFF2-40B4-BE49-F238E27FC236}">
              <a16:creationId xmlns:a16="http://schemas.microsoft.com/office/drawing/2014/main" xmlns="" id="{00000000-0008-0000-2000-000001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50" name="101 CuadroTexto">
          <a:extLst>
            <a:ext uri="{FF2B5EF4-FFF2-40B4-BE49-F238E27FC236}">
              <a16:creationId xmlns:a16="http://schemas.microsoft.com/office/drawing/2014/main" xmlns="" id="{00000000-0008-0000-2000-000002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51" name="118 CuadroTexto">
          <a:extLst>
            <a:ext uri="{FF2B5EF4-FFF2-40B4-BE49-F238E27FC236}">
              <a16:creationId xmlns:a16="http://schemas.microsoft.com/office/drawing/2014/main" xmlns="" id="{00000000-0008-0000-2000-00000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52" name="119 CuadroTexto">
          <a:extLst>
            <a:ext uri="{FF2B5EF4-FFF2-40B4-BE49-F238E27FC236}">
              <a16:creationId xmlns:a16="http://schemas.microsoft.com/office/drawing/2014/main" xmlns="" id="{00000000-0008-0000-2000-00000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53" name="120 CuadroTexto">
          <a:extLst>
            <a:ext uri="{FF2B5EF4-FFF2-40B4-BE49-F238E27FC236}">
              <a16:creationId xmlns:a16="http://schemas.microsoft.com/office/drawing/2014/main" xmlns="" id="{00000000-0008-0000-2000-00000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54" name="121 CuadroTexto">
          <a:extLst>
            <a:ext uri="{FF2B5EF4-FFF2-40B4-BE49-F238E27FC236}">
              <a16:creationId xmlns:a16="http://schemas.microsoft.com/office/drawing/2014/main" xmlns="" id="{00000000-0008-0000-2000-00000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55" name="122 CuadroTexto">
          <a:extLst>
            <a:ext uri="{FF2B5EF4-FFF2-40B4-BE49-F238E27FC236}">
              <a16:creationId xmlns:a16="http://schemas.microsoft.com/office/drawing/2014/main" xmlns="" id="{00000000-0008-0000-2000-00000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56" name="123 CuadroTexto">
          <a:extLst>
            <a:ext uri="{FF2B5EF4-FFF2-40B4-BE49-F238E27FC236}">
              <a16:creationId xmlns:a16="http://schemas.microsoft.com/office/drawing/2014/main" xmlns="" id="{00000000-0008-0000-2000-00000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57" name="124 CuadroTexto">
          <a:extLst>
            <a:ext uri="{FF2B5EF4-FFF2-40B4-BE49-F238E27FC236}">
              <a16:creationId xmlns:a16="http://schemas.microsoft.com/office/drawing/2014/main" xmlns="" id="{00000000-0008-0000-2000-00000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58" name="125 CuadroTexto">
          <a:extLst>
            <a:ext uri="{FF2B5EF4-FFF2-40B4-BE49-F238E27FC236}">
              <a16:creationId xmlns:a16="http://schemas.microsoft.com/office/drawing/2014/main" xmlns="" id="{00000000-0008-0000-2000-00000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59" name="143 CuadroTexto">
          <a:extLst>
            <a:ext uri="{FF2B5EF4-FFF2-40B4-BE49-F238E27FC236}">
              <a16:creationId xmlns:a16="http://schemas.microsoft.com/office/drawing/2014/main" xmlns="" id="{00000000-0008-0000-2000-00000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60" name="144 CuadroTexto">
          <a:extLst>
            <a:ext uri="{FF2B5EF4-FFF2-40B4-BE49-F238E27FC236}">
              <a16:creationId xmlns:a16="http://schemas.microsoft.com/office/drawing/2014/main" xmlns="" id="{00000000-0008-0000-2000-00000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61" name="145 CuadroTexto">
          <a:extLst>
            <a:ext uri="{FF2B5EF4-FFF2-40B4-BE49-F238E27FC236}">
              <a16:creationId xmlns:a16="http://schemas.microsoft.com/office/drawing/2014/main" xmlns="" id="{00000000-0008-0000-2000-00000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62" name="146 CuadroTexto">
          <a:extLst>
            <a:ext uri="{FF2B5EF4-FFF2-40B4-BE49-F238E27FC236}">
              <a16:creationId xmlns:a16="http://schemas.microsoft.com/office/drawing/2014/main" xmlns="" id="{00000000-0008-0000-2000-00000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63" name="147 CuadroTexto">
          <a:extLst>
            <a:ext uri="{FF2B5EF4-FFF2-40B4-BE49-F238E27FC236}">
              <a16:creationId xmlns:a16="http://schemas.microsoft.com/office/drawing/2014/main" xmlns="" id="{00000000-0008-0000-2000-00000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64" name="148 CuadroTexto">
          <a:extLst>
            <a:ext uri="{FF2B5EF4-FFF2-40B4-BE49-F238E27FC236}">
              <a16:creationId xmlns:a16="http://schemas.microsoft.com/office/drawing/2014/main" xmlns="" id="{00000000-0008-0000-2000-00001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65" name="149 CuadroTexto">
          <a:extLst>
            <a:ext uri="{FF2B5EF4-FFF2-40B4-BE49-F238E27FC236}">
              <a16:creationId xmlns:a16="http://schemas.microsoft.com/office/drawing/2014/main" xmlns="" id="{00000000-0008-0000-2000-00001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66" name="150 CuadroTexto">
          <a:extLst>
            <a:ext uri="{FF2B5EF4-FFF2-40B4-BE49-F238E27FC236}">
              <a16:creationId xmlns:a16="http://schemas.microsoft.com/office/drawing/2014/main" xmlns="" id="{00000000-0008-0000-2000-00001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67" name="151 CuadroTexto">
          <a:extLst>
            <a:ext uri="{FF2B5EF4-FFF2-40B4-BE49-F238E27FC236}">
              <a16:creationId xmlns:a16="http://schemas.microsoft.com/office/drawing/2014/main" xmlns="" id="{00000000-0008-0000-2000-00001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68" name="152 CuadroTexto">
          <a:extLst>
            <a:ext uri="{FF2B5EF4-FFF2-40B4-BE49-F238E27FC236}">
              <a16:creationId xmlns:a16="http://schemas.microsoft.com/office/drawing/2014/main" xmlns="" id="{00000000-0008-0000-2000-00001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69" name="153 CuadroTexto">
          <a:extLst>
            <a:ext uri="{FF2B5EF4-FFF2-40B4-BE49-F238E27FC236}">
              <a16:creationId xmlns:a16="http://schemas.microsoft.com/office/drawing/2014/main" xmlns="" id="{00000000-0008-0000-2000-00001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70" name="154 CuadroTexto">
          <a:extLst>
            <a:ext uri="{FF2B5EF4-FFF2-40B4-BE49-F238E27FC236}">
              <a16:creationId xmlns:a16="http://schemas.microsoft.com/office/drawing/2014/main" xmlns="" id="{00000000-0008-0000-2000-00001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71" name="155 CuadroTexto">
          <a:extLst>
            <a:ext uri="{FF2B5EF4-FFF2-40B4-BE49-F238E27FC236}">
              <a16:creationId xmlns:a16="http://schemas.microsoft.com/office/drawing/2014/main" xmlns="" id="{00000000-0008-0000-2000-00001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72" name="156 CuadroTexto">
          <a:extLst>
            <a:ext uri="{FF2B5EF4-FFF2-40B4-BE49-F238E27FC236}">
              <a16:creationId xmlns:a16="http://schemas.microsoft.com/office/drawing/2014/main" xmlns="" id="{00000000-0008-0000-2000-00001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73" name="157 CuadroTexto">
          <a:extLst>
            <a:ext uri="{FF2B5EF4-FFF2-40B4-BE49-F238E27FC236}">
              <a16:creationId xmlns:a16="http://schemas.microsoft.com/office/drawing/2014/main" xmlns="" id="{00000000-0008-0000-2000-00001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74" name="158 CuadroTexto">
          <a:extLst>
            <a:ext uri="{FF2B5EF4-FFF2-40B4-BE49-F238E27FC236}">
              <a16:creationId xmlns:a16="http://schemas.microsoft.com/office/drawing/2014/main" xmlns="" id="{00000000-0008-0000-2000-00001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75" name="159 CuadroTexto">
          <a:extLst>
            <a:ext uri="{FF2B5EF4-FFF2-40B4-BE49-F238E27FC236}">
              <a16:creationId xmlns:a16="http://schemas.microsoft.com/office/drawing/2014/main" xmlns="" id="{00000000-0008-0000-2000-00001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76" name="160 CuadroTexto">
          <a:extLst>
            <a:ext uri="{FF2B5EF4-FFF2-40B4-BE49-F238E27FC236}">
              <a16:creationId xmlns:a16="http://schemas.microsoft.com/office/drawing/2014/main" xmlns="" id="{00000000-0008-0000-2000-00001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77" name="161 CuadroTexto">
          <a:extLst>
            <a:ext uri="{FF2B5EF4-FFF2-40B4-BE49-F238E27FC236}">
              <a16:creationId xmlns:a16="http://schemas.microsoft.com/office/drawing/2014/main" xmlns="" id="{00000000-0008-0000-2000-00001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78" name="162 CuadroTexto">
          <a:extLst>
            <a:ext uri="{FF2B5EF4-FFF2-40B4-BE49-F238E27FC236}">
              <a16:creationId xmlns:a16="http://schemas.microsoft.com/office/drawing/2014/main" xmlns="" id="{00000000-0008-0000-2000-00001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79" name="163 CuadroTexto">
          <a:extLst>
            <a:ext uri="{FF2B5EF4-FFF2-40B4-BE49-F238E27FC236}">
              <a16:creationId xmlns:a16="http://schemas.microsoft.com/office/drawing/2014/main" xmlns="" id="{00000000-0008-0000-2000-00001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80" name="164 CuadroTexto">
          <a:extLst>
            <a:ext uri="{FF2B5EF4-FFF2-40B4-BE49-F238E27FC236}">
              <a16:creationId xmlns:a16="http://schemas.microsoft.com/office/drawing/2014/main" xmlns="" id="{00000000-0008-0000-2000-00002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81" name="165 CuadroTexto">
          <a:extLst>
            <a:ext uri="{FF2B5EF4-FFF2-40B4-BE49-F238E27FC236}">
              <a16:creationId xmlns:a16="http://schemas.microsoft.com/office/drawing/2014/main" xmlns="" id="{00000000-0008-0000-2000-00002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82" name="166 CuadroTexto">
          <a:extLst>
            <a:ext uri="{FF2B5EF4-FFF2-40B4-BE49-F238E27FC236}">
              <a16:creationId xmlns:a16="http://schemas.microsoft.com/office/drawing/2014/main" xmlns="" id="{00000000-0008-0000-2000-00002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83" name="167 CuadroTexto">
          <a:extLst>
            <a:ext uri="{FF2B5EF4-FFF2-40B4-BE49-F238E27FC236}">
              <a16:creationId xmlns:a16="http://schemas.microsoft.com/office/drawing/2014/main" xmlns="" id="{00000000-0008-0000-2000-00002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84" name="168 CuadroTexto">
          <a:extLst>
            <a:ext uri="{FF2B5EF4-FFF2-40B4-BE49-F238E27FC236}">
              <a16:creationId xmlns:a16="http://schemas.microsoft.com/office/drawing/2014/main" xmlns="" id="{00000000-0008-0000-2000-00002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85" name="169 CuadroTexto">
          <a:extLst>
            <a:ext uri="{FF2B5EF4-FFF2-40B4-BE49-F238E27FC236}">
              <a16:creationId xmlns:a16="http://schemas.microsoft.com/office/drawing/2014/main" xmlns="" id="{00000000-0008-0000-2000-00002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86" name="170 CuadroTexto">
          <a:extLst>
            <a:ext uri="{FF2B5EF4-FFF2-40B4-BE49-F238E27FC236}">
              <a16:creationId xmlns:a16="http://schemas.microsoft.com/office/drawing/2014/main" xmlns="" id="{00000000-0008-0000-2000-00002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87" name="171 CuadroTexto">
          <a:extLst>
            <a:ext uri="{FF2B5EF4-FFF2-40B4-BE49-F238E27FC236}">
              <a16:creationId xmlns:a16="http://schemas.microsoft.com/office/drawing/2014/main" xmlns="" id="{00000000-0008-0000-2000-00002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88" name="172 CuadroTexto">
          <a:extLst>
            <a:ext uri="{FF2B5EF4-FFF2-40B4-BE49-F238E27FC236}">
              <a16:creationId xmlns:a16="http://schemas.microsoft.com/office/drawing/2014/main" xmlns="" id="{00000000-0008-0000-2000-00002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89" name="173 CuadroTexto">
          <a:extLst>
            <a:ext uri="{FF2B5EF4-FFF2-40B4-BE49-F238E27FC236}">
              <a16:creationId xmlns:a16="http://schemas.microsoft.com/office/drawing/2014/main" xmlns="" id="{00000000-0008-0000-2000-00002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90" name="174 CuadroTexto">
          <a:extLst>
            <a:ext uri="{FF2B5EF4-FFF2-40B4-BE49-F238E27FC236}">
              <a16:creationId xmlns:a16="http://schemas.microsoft.com/office/drawing/2014/main" xmlns="" id="{00000000-0008-0000-2000-00002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91" name="175 CuadroTexto">
          <a:extLst>
            <a:ext uri="{FF2B5EF4-FFF2-40B4-BE49-F238E27FC236}">
              <a16:creationId xmlns:a16="http://schemas.microsoft.com/office/drawing/2014/main" xmlns="" id="{00000000-0008-0000-2000-00002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92" name="176 CuadroTexto">
          <a:extLst>
            <a:ext uri="{FF2B5EF4-FFF2-40B4-BE49-F238E27FC236}">
              <a16:creationId xmlns:a16="http://schemas.microsoft.com/office/drawing/2014/main" xmlns="" id="{00000000-0008-0000-2000-00002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93" name="177 CuadroTexto">
          <a:extLst>
            <a:ext uri="{FF2B5EF4-FFF2-40B4-BE49-F238E27FC236}">
              <a16:creationId xmlns:a16="http://schemas.microsoft.com/office/drawing/2014/main" xmlns="" id="{00000000-0008-0000-2000-00002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94" name="178 CuadroTexto">
          <a:extLst>
            <a:ext uri="{FF2B5EF4-FFF2-40B4-BE49-F238E27FC236}">
              <a16:creationId xmlns:a16="http://schemas.microsoft.com/office/drawing/2014/main" xmlns="" id="{00000000-0008-0000-2000-00002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95" name="179 CuadroTexto">
          <a:extLst>
            <a:ext uri="{FF2B5EF4-FFF2-40B4-BE49-F238E27FC236}">
              <a16:creationId xmlns:a16="http://schemas.microsoft.com/office/drawing/2014/main" xmlns="" id="{00000000-0008-0000-2000-00002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96" name="180 CuadroTexto">
          <a:extLst>
            <a:ext uri="{FF2B5EF4-FFF2-40B4-BE49-F238E27FC236}">
              <a16:creationId xmlns:a16="http://schemas.microsoft.com/office/drawing/2014/main" xmlns="" id="{00000000-0008-0000-2000-00003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97" name="181 CuadroTexto">
          <a:extLst>
            <a:ext uri="{FF2B5EF4-FFF2-40B4-BE49-F238E27FC236}">
              <a16:creationId xmlns:a16="http://schemas.microsoft.com/office/drawing/2014/main" xmlns="" id="{00000000-0008-0000-2000-00003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98" name="182 CuadroTexto">
          <a:extLst>
            <a:ext uri="{FF2B5EF4-FFF2-40B4-BE49-F238E27FC236}">
              <a16:creationId xmlns:a16="http://schemas.microsoft.com/office/drawing/2014/main" xmlns="" id="{00000000-0008-0000-2000-00003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99" name="183 CuadroTexto">
          <a:extLst>
            <a:ext uri="{FF2B5EF4-FFF2-40B4-BE49-F238E27FC236}">
              <a16:creationId xmlns:a16="http://schemas.microsoft.com/office/drawing/2014/main" xmlns="" id="{00000000-0008-0000-2000-00003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00" name="184 CuadroTexto">
          <a:extLst>
            <a:ext uri="{FF2B5EF4-FFF2-40B4-BE49-F238E27FC236}">
              <a16:creationId xmlns:a16="http://schemas.microsoft.com/office/drawing/2014/main" xmlns="" id="{00000000-0008-0000-2000-00003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01" name="185 CuadroTexto">
          <a:extLst>
            <a:ext uri="{FF2B5EF4-FFF2-40B4-BE49-F238E27FC236}">
              <a16:creationId xmlns:a16="http://schemas.microsoft.com/office/drawing/2014/main" xmlns="" id="{00000000-0008-0000-2000-00003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02" name="186 CuadroTexto">
          <a:extLst>
            <a:ext uri="{FF2B5EF4-FFF2-40B4-BE49-F238E27FC236}">
              <a16:creationId xmlns:a16="http://schemas.microsoft.com/office/drawing/2014/main" xmlns="" id="{00000000-0008-0000-2000-00003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03" name="187 CuadroTexto">
          <a:extLst>
            <a:ext uri="{FF2B5EF4-FFF2-40B4-BE49-F238E27FC236}">
              <a16:creationId xmlns:a16="http://schemas.microsoft.com/office/drawing/2014/main" xmlns="" id="{00000000-0008-0000-2000-00003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04" name="188 CuadroTexto">
          <a:extLst>
            <a:ext uri="{FF2B5EF4-FFF2-40B4-BE49-F238E27FC236}">
              <a16:creationId xmlns:a16="http://schemas.microsoft.com/office/drawing/2014/main" xmlns="" id="{00000000-0008-0000-2000-00003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05" name="189 CuadroTexto">
          <a:extLst>
            <a:ext uri="{FF2B5EF4-FFF2-40B4-BE49-F238E27FC236}">
              <a16:creationId xmlns:a16="http://schemas.microsoft.com/office/drawing/2014/main" xmlns="" id="{00000000-0008-0000-2000-00003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06" name="190 CuadroTexto">
          <a:extLst>
            <a:ext uri="{FF2B5EF4-FFF2-40B4-BE49-F238E27FC236}">
              <a16:creationId xmlns:a16="http://schemas.microsoft.com/office/drawing/2014/main" xmlns="" id="{00000000-0008-0000-2000-00003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07" name="191 CuadroTexto">
          <a:extLst>
            <a:ext uri="{FF2B5EF4-FFF2-40B4-BE49-F238E27FC236}">
              <a16:creationId xmlns:a16="http://schemas.microsoft.com/office/drawing/2014/main" xmlns="" id="{00000000-0008-0000-2000-00003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08" name="192 CuadroTexto">
          <a:extLst>
            <a:ext uri="{FF2B5EF4-FFF2-40B4-BE49-F238E27FC236}">
              <a16:creationId xmlns:a16="http://schemas.microsoft.com/office/drawing/2014/main" xmlns="" id="{00000000-0008-0000-2000-00003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09" name="193 CuadroTexto">
          <a:extLst>
            <a:ext uri="{FF2B5EF4-FFF2-40B4-BE49-F238E27FC236}">
              <a16:creationId xmlns:a16="http://schemas.microsoft.com/office/drawing/2014/main" xmlns="" id="{00000000-0008-0000-2000-00003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10" name="194 CuadroTexto">
          <a:extLst>
            <a:ext uri="{FF2B5EF4-FFF2-40B4-BE49-F238E27FC236}">
              <a16:creationId xmlns:a16="http://schemas.microsoft.com/office/drawing/2014/main" xmlns="" id="{00000000-0008-0000-2000-00003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11" name="195 CuadroTexto">
          <a:extLst>
            <a:ext uri="{FF2B5EF4-FFF2-40B4-BE49-F238E27FC236}">
              <a16:creationId xmlns:a16="http://schemas.microsoft.com/office/drawing/2014/main" xmlns="" id="{00000000-0008-0000-2000-00003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12" name="196 CuadroTexto">
          <a:extLst>
            <a:ext uri="{FF2B5EF4-FFF2-40B4-BE49-F238E27FC236}">
              <a16:creationId xmlns:a16="http://schemas.microsoft.com/office/drawing/2014/main" xmlns="" id="{00000000-0008-0000-2000-00004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13" name="197 CuadroTexto">
          <a:extLst>
            <a:ext uri="{FF2B5EF4-FFF2-40B4-BE49-F238E27FC236}">
              <a16:creationId xmlns:a16="http://schemas.microsoft.com/office/drawing/2014/main" xmlns="" id="{00000000-0008-0000-2000-00004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14" name="198 CuadroTexto">
          <a:extLst>
            <a:ext uri="{FF2B5EF4-FFF2-40B4-BE49-F238E27FC236}">
              <a16:creationId xmlns:a16="http://schemas.microsoft.com/office/drawing/2014/main" xmlns="" id="{00000000-0008-0000-2000-00004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15" name="199 CuadroTexto">
          <a:extLst>
            <a:ext uri="{FF2B5EF4-FFF2-40B4-BE49-F238E27FC236}">
              <a16:creationId xmlns:a16="http://schemas.microsoft.com/office/drawing/2014/main" xmlns="" id="{00000000-0008-0000-2000-00004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16" name="200 CuadroTexto">
          <a:extLst>
            <a:ext uri="{FF2B5EF4-FFF2-40B4-BE49-F238E27FC236}">
              <a16:creationId xmlns:a16="http://schemas.microsoft.com/office/drawing/2014/main" xmlns="" id="{00000000-0008-0000-2000-00004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17" name="201 CuadroTexto">
          <a:extLst>
            <a:ext uri="{FF2B5EF4-FFF2-40B4-BE49-F238E27FC236}">
              <a16:creationId xmlns:a16="http://schemas.microsoft.com/office/drawing/2014/main" xmlns="" id="{00000000-0008-0000-2000-00004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18" name="202 CuadroTexto">
          <a:extLst>
            <a:ext uri="{FF2B5EF4-FFF2-40B4-BE49-F238E27FC236}">
              <a16:creationId xmlns:a16="http://schemas.microsoft.com/office/drawing/2014/main" xmlns="" id="{00000000-0008-0000-2000-00004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19" name="203 CuadroTexto">
          <a:extLst>
            <a:ext uri="{FF2B5EF4-FFF2-40B4-BE49-F238E27FC236}">
              <a16:creationId xmlns:a16="http://schemas.microsoft.com/office/drawing/2014/main" xmlns="" id="{00000000-0008-0000-2000-00004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20" name="204 CuadroTexto">
          <a:extLst>
            <a:ext uri="{FF2B5EF4-FFF2-40B4-BE49-F238E27FC236}">
              <a16:creationId xmlns:a16="http://schemas.microsoft.com/office/drawing/2014/main" xmlns="" id="{00000000-0008-0000-2000-00004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21" name="205 CuadroTexto">
          <a:extLst>
            <a:ext uri="{FF2B5EF4-FFF2-40B4-BE49-F238E27FC236}">
              <a16:creationId xmlns:a16="http://schemas.microsoft.com/office/drawing/2014/main" xmlns="" id="{00000000-0008-0000-2000-00004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22" name="206 CuadroTexto">
          <a:extLst>
            <a:ext uri="{FF2B5EF4-FFF2-40B4-BE49-F238E27FC236}">
              <a16:creationId xmlns:a16="http://schemas.microsoft.com/office/drawing/2014/main" xmlns="" id="{00000000-0008-0000-2000-00004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23" name="207 CuadroTexto">
          <a:extLst>
            <a:ext uri="{FF2B5EF4-FFF2-40B4-BE49-F238E27FC236}">
              <a16:creationId xmlns:a16="http://schemas.microsoft.com/office/drawing/2014/main" xmlns="" id="{00000000-0008-0000-2000-00004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24" name="208 CuadroTexto">
          <a:extLst>
            <a:ext uri="{FF2B5EF4-FFF2-40B4-BE49-F238E27FC236}">
              <a16:creationId xmlns:a16="http://schemas.microsoft.com/office/drawing/2014/main" xmlns="" id="{00000000-0008-0000-2000-00004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25" name="209 CuadroTexto">
          <a:extLst>
            <a:ext uri="{FF2B5EF4-FFF2-40B4-BE49-F238E27FC236}">
              <a16:creationId xmlns:a16="http://schemas.microsoft.com/office/drawing/2014/main" xmlns="" id="{00000000-0008-0000-2000-00004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26" name="210 CuadroTexto">
          <a:extLst>
            <a:ext uri="{FF2B5EF4-FFF2-40B4-BE49-F238E27FC236}">
              <a16:creationId xmlns:a16="http://schemas.microsoft.com/office/drawing/2014/main" xmlns="" id="{00000000-0008-0000-2000-00004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27" name="211 CuadroTexto">
          <a:extLst>
            <a:ext uri="{FF2B5EF4-FFF2-40B4-BE49-F238E27FC236}">
              <a16:creationId xmlns:a16="http://schemas.microsoft.com/office/drawing/2014/main" xmlns="" id="{00000000-0008-0000-2000-00004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28" name="212 CuadroTexto">
          <a:extLst>
            <a:ext uri="{FF2B5EF4-FFF2-40B4-BE49-F238E27FC236}">
              <a16:creationId xmlns:a16="http://schemas.microsoft.com/office/drawing/2014/main" xmlns="" id="{00000000-0008-0000-2000-00005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29" name="213 CuadroTexto">
          <a:extLst>
            <a:ext uri="{FF2B5EF4-FFF2-40B4-BE49-F238E27FC236}">
              <a16:creationId xmlns:a16="http://schemas.microsoft.com/office/drawing/2014/main" xmlns="" id="{00000000-0008-0000-2000-00005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30" name="214 CuadroTexto">
          <a:extLst>
            <a:ext uri="{FF2B5EF4-FFF2-40B4-BE49-F238E27FC236}">
              <a16:creationId xmlns:a16="http://schemas.microsoft.com/office/drawing/2014/main" xmlns="" id="{00000000-0008-0000-2000-00005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31" name="215 CuadroTexto">
          <a:extLst>
            <a:ext uri="{FF2B5EF4-FFF2-40B4-BE49-F238E27FC236}">
              <a16:creationId xmlns:a16="http://schemas.microsoft.com/office/drawing/2014/main" xmlns="" id="{00000000-0008-0000-2000-00005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32" name="216 CuadroTexto">
          <a:extLst>
            <a:ext uri="{FF2B5EF4-FFF2-40B4-BE49-F238E27FC236}">
              <a16:creationId xmlns:a16="http://schemas.microsoft.com/office/drawing/2014/main" xmlns="" id="{00000000-0008-0000-2000-00005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33" name="217 CuadroTexto">
          <a:extLst>
            <a:ext uri="{FF2B5EF4-FFF2-40B4-BE49-F238E27FC236}">
              <a16:creationId xmlns:a16="http://schemas.microsoft.com/office/drawing/2014/main" xmlns="" id="{00000000-0008-0000-2000-00005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34" name="218 CuadroTexto">
          <a:extLst>
            <a:ext uri="{FF2B5EF4-FFF2-40B4-BE49-F238E27FC236}">
              <a16:creationId xmlns:a16="http://schemas.microsoft.com/office/drawing/2014/main" xmlns="" id="{00000000-0008-0000-2000-00005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35" name="219 CuadroTexto">
          <a:extLst>
            <a:ext uri="{FF2B5EF4-FFF2-40B4-BE49-F238E27FC236}">
              <a16:creationId xmlns:a16="http://schemas.microsoft.com/office/drawing/2014/main" xmlns="" id="{00000000-0008-0000-2000-00005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36" name="220 CuadroTexto">
          <a:extLst>
            <a:ext uri="{FF2B5EF4-FFF2-40B4-BE49-F238E27FC236}">
              <a16:creationId xmlns:a16="http://schemas.microsoft.com/office/drawing/2014/main" xmlns="" id="{00000000-0008-0000-2000-00005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37" name="221 CuadroTexto">
          <a:extLst>
            <a:ext uri="{FF2B5EF4-FFF2-40B4-BE49-F238E27FC236}">
              <a16:creationId xmlns:a16="http://schemas.microsoft.com/office/drawing/2014/main" xmlns="" id="{00000000-0008-0000-2000-00005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38" name="222 CuadroTexto">
          <a:extLst>
            <a:ext uri="{FF2B5EF4-FFF2-40B4-BE49-F238E27FC236}">
              <a16:creationId xmlns:a16="http://schemas.microsoft.com/office/drawing/2014/main" xmlns="" id="{00000000-0008-0000-2000-00005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39" name="223 CuadroTexto">
          <a:extLst>
            <a:ext uri="{FF2B5EF4-FFF2-40B4-BE49-F238E27FC236}">
              <a16:creationId xmlns:a16="http://schemas.microsoft.com/office/drawing/2014/main" xmlns="" id="{00000000-0008-0000-2000-00005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40" name="224 CuadroTexto">
          <a:extLst>
            <a:ext uri="{FF2B5EF4-FFF2-40B4-BE49-F238E27FC236}">
              <a16:creationId xmlns:a16="http://schemas.microsoft.com/office/drawing/2014/main" xmlns="" id="{00000000-0008-0000-2000-00005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41" name="225 CuadroTexto">
          <a:extLst>
            <a:ext uri="{FF2B5EF4-FFF2-40B4-BE49-F238E27FC236}">
              <a16:creationId xmlns:a16="http://schemas.microsoft.com/office/drawing/2014/main" xmlns="" id="{00000000-0008-0000-2000-00005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42" name="226 CuadroTexto">
          <a:extLst>
            <a:ext uri="{FF2B5EF4-FFF2-40B4-BE49-F238E27FC236}">
              <a16:creationId xmlns:a16="http://schemas.microsoft.com/office/drawing/2014/main" xmlns="" id="{00000000-0008-0000-2000-00005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43" name="227 CuadroTexto">
          <a:extLst>
            <a:ext uri="{FF2B5EF4-FFF2-40B4-BE49-F238E27FC236}">
              <a16:creationId xmlns:a16="http://schemas.microsoft.com/office/drawing/2014/main" xmlns="" id="{00000000-0008-0000-2000-00005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44" name="228 CuadroTexto">
          <a:extLst>
            <a:ext uri="{FF2B5EF4-FFF2-40B4-BE49-F238E27FC236}">
              <a16:creationId xmlns:a16="http://schemas.microsoft.com/office/drawing/2014/main" xmlns="" id="{00000000-0008-0000-2000-00006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45" name="229 CuadroTexto">
          <a:extLst>
            <a:ext uri="{FF2B5EF4-FFF2-40B4-BE49-F238E27FC236}">
              <a16:creationId xmlns:a16="http://schemas.microsoft.com/office/drawing/2014/main" xmlns="" id="{00000000-0008-0000-2000-00006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46" name="230 CuadroTexto">
          <a:extLst>
            <a:ext uri="{FF2B5EF4-FFF2-40B4-BE49-F238E27FC236}">
              <a16:creationId xmlns:a16="http://schemas.microsoft.com/office/drawing/2014/main" xmlns="" id="{00000000-0008-0000-2000-00006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47" name="231 CuadroTexto">
          <a:extLst>
            <a:ext uri="{FF2B5EF4-FFF2-40B4-BE49-F238E27FC236}">
              <a16:creationId xmlns:a16="http://schemas.microsoft.com/office/drawing/2014/main" xmlns="" id="{00000000-0008-0000-2000-00006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48" name="232 CuadroTexto">
          <a:extLst>
            <a:ext uri="{FF2B5EF4-FFF2-40B4-BE49-F238E27FC236}">
              <a16:creationId xmlns:a16="http://schemas.microsoft.com/office/drawing/2014/main" xmlns="" id="{00000000-0008-0000-2000-00006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49" name="233 CuadroTexto">
          <a:extLst>
            <a:ext uri="{FF2B5EF4-FFF2-40B4-BE49-F238E27FC236}">
              <a16:creationId xmlns:a16="http://schemas.microsoft.com/office/drawing/2014/main" xmlns="" id="{00000000-0008-0000-2000-00006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50" name="234 CuadroTexto">
          <a:extLst>
            <a:ext uri="{FF2B5EF4-FFF2-40B4-BE49-F238E27FC236}">
              <a16:creationId xmlns:a16="http://schemas.microsoft.com/office/drawing/2014/main" xmlns="" id="{00000000-0008-0000-2000-00006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51" name="235 CuadroTexto">
          <a:extLst>
            <a:ext uri="{FF2B5EF4-FFF2-40B4-BE49-F238E27FC236}">
              <a16:creationId xmlns:a16="http://schemas.microsoft.com/office/drawing/2014/main" xmlns="" id="{00000000-0008-0000-2000-00006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52" name="236 CuadroTexto">
          <a:extLst>
            <a:ext uri="{FF2B5EF4-FFF2-40B4-BE49-F238E27FC236}">
              <a16:creationId xmlns:a16="http://schemas.microsoft.com/office/drawing/2014/main" xmlns="" id="{00000000-0008-0000-2000-00006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53" name="237 CuadroTexto">
          <a:extLst>
            <a:ext uri="{FF2B5EF4-FFF2-40B4-BE49-F238E27FC236}">
              <a16:creationId xmlns:a16="http://schemas.microsoft.com/office/drawing/2014/main" xmlns="" id="{00000000-0008-0000-2000-00006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54" name="238 CuadroTexto">
          <a:extLst>
            <a:ext uri="{FF2B5EF4-FFF2-40B4-BE49-F238E27FC236}">
              <a16:creationId xmlns:a16="http://schemas.microsoft.com/office/drawing/2014/main" xmlns="" id="{00000000-0008-0000-2000-00006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55" name="239 CuadroTexto">
          <a:extLst>
            <a:ext uri="{FF2B5EF4-FFF2-40B4-BE49-F238E27FC236}">
              <a16:creationId xmlns:a16="http://schemas.microsoft.com/office/drawing/2014/main" xmlns="" id="{00000000-0008-0000-2000-00006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56" name="240 CuadroTexto">
          <a:extLst>
            <a:ext uri="{FF2B5EF4-FFF2-40B4-BE49-F238E27FC236}">
              <a16:creationId xmlns:a16="http://schemas.microsoft.com/office/drawing/2014/main" xmlns="" id="{00000000-0008-0000-2000-00006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57" name="241 CuadroTexto">
          <a:extLst>
            <a:ext uri="{FF2B5EF4-FFF2-40B4-BE49-F238E27FC236}">
              <a16:creationId xmlns:a16="http://schemas.microsoft.com/office/drawing/2014/main" xmlns="" id="{00000000-0008-0000-2000-00006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58" name="242 CuadroTexto">
          <a:extLst>
            <a:ext uri="{FF2B5EF4-FFF2-40B4-BE49-F238E27FC236}">
              <a16:creationId xmlns:a16="http://schemas.microsoft.com/office/drawing/2014/main" xmlns="" id="{00000000-0008-0000-2000-00006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59" name="243 CuadroTexto">
          <a:extLst>
            <a:ext uri="{FF2B5EF4-FFF2-40B4-BE49-F238E27FC236}">
              <a16:creationId xmlns:a16="http://schemas.microsoft.com/office/drawing/2014/main" xmlns="" id="{00000000-0008-0000-2000-00006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60" name="244 CuadroTexto">
          <a:extLst>
            <a:ext uri="{FF2B5EF4-FFF2-40B4-BE49-F238E27FC236}">
              <a16:creationId xmlns:a16="http://schemas.microsoft.com/office/drawing/2014/main" xmlns="" id="{00000000-0008-0000-2000-00007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61" name="245 CuadroTexto">
          <a:extLst>
            <a:ext uri="{FF2B5EF4-FFF2-40B4-BE49-F238E27FC236}">
              <a16:creationId xmlns:a16="http://schemas.microsoft.com/office/drawing/2014/main" xmlns="" id="{00000000-0008-0000-2000-00007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62" name="246 CuadroTexto">
          <a:extLst>
            <a:ext uri="{FF2B5EF4-FFF2-40B4-BE49-F238E27FC236}">
              <a16:creationId xmlns:a16="http://schemas.microsoft.com/office/drawing/2014/main" xmlns="" id="{00000000-0008-0000-2000-00007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63" name="247 CuadroTexto">
          <a:extLst>
            <a:ext uri="{FF2B5EF4-FFF2-40B4-BE49-F238E27FC236}">
              <a16:creationId xmlns:a16="http://schemas.microsoft.com/office/drawing/2014/main" xmlns="" id="{00000000-0008-0000-2000-00007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64" name="248 CuadroTexto">
          <a:extLst>
            <a:ext uri="{FF2B5EF4-FFF2-40B4-BE49-F238E27FC236}">
              <a16:creationId xmlns:a16="http://schemas.microsoft.com/office/drawing/2014/main" xmlns="" id="{00000000-0008-0000-2000-00007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65" name="249 CuadroTexto">
          <a:extLst>
            <a:ext uri="{FF2B5EF4-FFF2-40B4-BE49-F238E27FC236}">
              <a16:creationId xmlns:a16="http://schemas.microsoft.com/office/drawing/2014/main" xmlns="" id="{00000000-0008-0000-2000-00007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66" name="250 CuadroTexto">
          <a:extLst>
            <a:ext uri="{FF2B5EF4-FFF2-40B4-BE49-F238E27FC236}">
              <a16:creationId xmlns:a16="http://schemas.microsoft.com/office/drawing/2014/main" xmlns="" id="{00000000-0008-0000-2000-00007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67" name="251 CuadroTexto">
          <a:extLst>
            <a:ext uri="{FF2B5EF4-FFF2-40B4-BE49-F238E27FC236}">
              <a16:creationId xmlns:a16="http://schemas.microsoft.com/office/drawing/2014/main" xmlns="" id="{00000000-0008-0000-2000-00007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68" name="252 CuadroTexto">
          <a:extLst>
            <a:ext uri="{FF2B5EF4-FFF2-40B4-BE49-F238E27FC236}">
              <a16:creationId xmlns:a16="http://schemas.microsoft.com/office/drawing/2014/main" xmlns="" id="{00000000-0008-0000-2000-00007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69" name="253 CuadroTexto">
          <a:extLst>
            <a:ext uri="{FF2B5EF4-FFF2-40B4-BE49-F238E27FC236}">
              <a16:creationId xmlns:a16="http://schemas.microsoft.com/office/drawing/2014/main" xmlns="" id="{00000000-0008-0000-2000-00007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70" name="254 CuadroTexto">
          <a:extLst>
            <a:ext uri="{FF2B5EF4-FFF2-40B4-BE49-F238E27FC236}">
              <a16:creationId xmlns:a16="http://schemas.microsoft.com/office/drawing/2014/main" xmlns="" id="{00000000-0008-0000-2000-00007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71" name="255 CuadroTexto">
          <a:extLst>
            <a:ext uri="{FF2B5EF4-FFF2-40B4-BE49-F238E27FC236}">
              <a16:creationId xmlns:a16="http://schemas.microsoft.com/office/drawing/2014/main" xmlns="" id="{00000000-0008-0000-2000-00007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72" name="256 CuadroTexto">
          <a:extLst>
            <a:ext uri="{FF2B5EF4-FFF2-40B4-BE49-F238E27FC236}">
              <a16:creationId xmlns:a16="http://schemas.microsoft.com/office/drawing/2014/main" xmlns="" id="{00000000-0008-0000-2000-00007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73" name="257 CuadroTexto">
          <a:extLst>
            <a:ext uri="{FF2B5EF4-FFF2-40B4-BE49-F238E27FC236}">
              <a16:creationId xmlns:a16="http://schemas.microsoft.com/office/drawing/2014/main" xmlns="" id="{00000000-0008-0000-2000-00007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74" name="258 CuadroTexto">
          <a:extLst>
            <a:ext uri="{FF2B5EF4-FFF2-40B4-BE49-F238E27FC236}">
              <a16:creationId xmlns:a16="http://schemas.microsoft.com/office/drawing/2014/main" xmlns="" id="{00000000-0008-0000-2000-00007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75" name="259 CuadroTexto">
          <a:extLst>
            <a:ext uri="{FF2B5EF4-FFF2-40B4-BE49-F238E27FC236}">
              <a16:creationId xmlns:a16="http://schemas.microsoft.com/office/drawing/2014/main" xmlns="" id="{00000000-0008-0000-2000-00007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76" name="260 CuadroTexto">
          <a:extLst>
            <a:ext uri="{FF2B5EF4-FFF2-40B4-BE49-F238E27FC236}">
              <a16:creationId xmlns:a16="http://schemas.microsoft.com/office/drawing/2014/main" xmlns="" id="{00000000-0008-0000-2000-00008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77" name="261 CuadroTexto">
          <a:extLst>
            <a:ext uri="{FF2B5EF4-FFF2-40B4-BE49-F238E27FC236}">
              <a16:creationId xmlns:a16="http://schemas.microsoft.com/office/drawing/2014/main" xmlns="" id="{00000000-0008-0000-2000-00008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78" name="262 CuadroTexto">
          <a:extLst>
            <a:ext uri="{FF2B5EF4-FFF2-40B4-BE49-F238E27FC236}">
              <a16:creationId xmlns:a16="http://schemas.microsoft.com/office/drawing/2014/main" xmlns="" id="{00000000-0008-0000-2000-00008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79" name="263 CuadroTexto">
          <a:extLst>
            <a:ext uri="{FF2B5EF4-FFF2-40B4-BE49-F238E27FC236}">
              <a16:creationId xmlns:a16="http://schemas.microsoft.com/office/drawing/2014/main" xmlns="" id="{00000000-0008-0000-2000-00008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80" name="264 CuadroTexto">
          <a:extLst>
            <a:ext uri="{FF2B5EF4-FFF2-40B4-BE49-F238E27FC236}">
              <a16:creationId xmlns:a16="http://schemas.microsoft.com/office/drawing/2014/main" xmlns="" id="{00000000-0008-0000-2000-00008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81" name="265 CuadroTexto">
          <a:extLst>
            <a:ext uri="{FF2B5EF4-FFF2-40B4-BE49-F238E27FC236}">
              <a16:creationId xmlns:a16="http://schemas.microsoft.com/office/drawing/2014/main" xmlns="" id="{00000000-0008-0000-2000-00008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82" name="266 CuadroTexto">
          <a:extLst>
            <a:ext uri="{FF2B5EF4-FFF2-40B4-BE49-F238E27FC236}">
              <a16:creationId xmlns:a16="http://schemas.microsoft.com/office/drawing/2014/main" xmlns="" id="{00000000-0008-0000-2000-00008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83" name="267 CuadroTexto">
          <a:extLst>
            <a:ext uri="{FF2B5EF4-FFF2-40B4-BE49-F238E27FC236}">
              <a16:creationId xmlns:a16="http://schemas.microsoft.com/office/drawing/2014/main" xmlns="" id="{00000000-0008-0000-2000-00008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84" name="268 CuadroTexto">
          <a:extLst>
            <a:ext uri="{FF2B5EF4-FFF2-40B4-BE49-F238E27FC236}">
              <a16:creationId xmlns:a16="http://schemas.microsoft.com/office/drawing/2014/main" xmlns="" id="{00000000-0008-0000-2000-000088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85" name="269 CuadroTexto">
          <a:extLst>
            <a:ext uri="{FF2B5EF4-FFF2-40B4-BE49-F238E27FC236}">
              <a16:creationId xmlns:a16="http://schemas.microsoft.com/office/drawing/2014/main" xmlns="" id="{00000000-0008-0000-2000-000089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86" name="270 CuadroTexto">
          <a:extLst>
            <a:ext uri="{FF2B5EF4-FFF2-40B4-BE49-F238E27FC236}">
              <a16:creationId xmlns:a16="http://schemas.microsoft.com/office/drawing/2014/main" xmlns="" id="{00000000-0008-0000-2000-00008A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87" name="271 CuadroTexto">
          <a:extLst>
            <a:ext uri="{FF2B5EF4-FFF2-40B4-BE49-F238E27FC236}">
              <a16:creationId xmlns:a16="http://schemas.microsoft.com/office/drawing/2014/main" xmlns="" id="{00000000-0008-0000-2000-00008B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88" name="272 CuadroTexto">
          <a:extLst>
            <a:ext uri="{FF2B5EF4-FFF2-40B4-BE49-F238E27FC236}">
              <a16:creationId xmlns:a16="http://schemas.microsoft.com/office/drawing/2014/main" xmlns="" id="{00000000-0008-0000-2000-00008C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89" name="273 CuadroTexto">
          <a:extLst>
            <a:ext uri="{FF2B5EF4-FFF2-40B4-BE49-F238E27FC236}">
              <a16:creationId xmlns:a16="http://schemas.microsoft.com/office/drawing/2014/main" xmlns="" id="{00000000-0008-0000-2000-00008D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90" name="274 CuadroTexto">
          <a:extLst>
            <a:ext uri="{FF2B5EF4-FFF2-40B4-BE49-F238E27FC236}">
              <a16:creationId xmlns:a16="http://schemas.microsoft.com/office/drawing/2014/main" xmlns="" id="{00000000-0008-0000-2000-00008E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91" name="275 CuadroTexto">
          <a:extLst>
            <a:ext uri="{FF2B5EF4-FFF2-40B4-BE49-F238E27FC236}">
              <a16:creationId xmlns:a16="http://schemas.microsoft.com/office/drawing/2014/main" xmlns="" id="{00000000-0008-0000-2000-00008F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92" name="276 CuadroTexto">
          <a:extLst>
            <a:ext uri="{FF2B5EF4-FFF2-40B4-BE49-F238E27FC236}">
              <a16:creationId xmlns:a16="http://schemas.microsoft.com/office/drawing/2014/main" xmlns="" id="{00000000-0008-0000-2000-000090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93" name="277 CuadroTexto">
          <a:extLst>
            <a:ext uri="{FF2B5EF4-FFF2-40B4-BE49-F238E27FC236}">
              <a16:creationId xmlns:a16="http://schemas.microsoft.com/office/drawing/2014/main" xmlns="" id="{00000000-0008-0000-2000-000091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94" name="278 CuadroTexto">
          <a:extLst>
            <a:ext uri="{FF2B5EF4-FFF2-40B4-BE49-F238E27FC236}">
              <a16:creationId xmlns:a16="http://schemas.microsoft.com/office/drawing/2014/main" xmlns="" id="{00000000-0008-0000-2000-000092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95" name="279 CuadroTexto">
          <a:extLst>
            <a:ext uri="{FF2B5EF4-FFF2-40B4-BE49-F238E27FC236}">
              <a16:creationId xmlns:a16="http://schemas.microsoft.com/office/drawing/2014/main" xmlns="" id="{00000000-0008-0000-2000-000093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96" name="280 CuadroTexto">
          <a:extLst>
            <a:ext uri="{FF2B5EF4-FFF2-40B4-BE49-F238E27FC236}">
              <a16:creationId xmlns:a16="http://schemas.microsoft.com/office/drawing/2014/main" xmlns="" id="{00000000-0008-0000-2000-000094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97" name="281 CuadroTexto">
          <a:extLst>
            <a:ext uri="{FF2B5EF4-FFF2-40B4-BE49-F238E27FC236}">
              <a16:creationId xmlns:a16="http://schemas.microsoft.com/office/drawing/2014/main" xmlns="" id="{00000000-0008-0000-2000-000095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98" name="282 CuadroTexto">
          <a:extLst>
            <a:ext uri="{FF2B5EF4-FFF2-40B4-BE49-F238E27FC236}">
              <a16:creationId xmlns:a16="http://schemas.microsoft.com/office/drawing/2014/main" xmlns="" id="{00000000-0008-0000-2000-000096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199" name="283 CuadroTexto">
          <a:extLst>
            <a:ext uri="{FF2B5EF4-FFF2-40B4-BE49-F238E27FC236}">
              <a16:creationId xmlns:a16="http://schemas.microsoft.com/office/drawing/2014/main" xmlns="" id="{00000000-0008-0000-2000-000097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00" name="284 CuadroTexto">
          <a:extLst>
            <a:ext uri="{FF2B5EF4-FFF2-40B4-BE49-F238E27FC236}">
              <a16:creationId xmlns:a16="http://schemas.microsoft.com/office/drawing/2014/main" xmlns="" id="{00000000-0008-0000-2000-000098080000}"/>
            </a:ext>
          </a:extLst>
        </xdr:cNvPr>
        <xdr:cNvSpPr txBox="1"/>
      </xdr:nvSpPr>
      <xdr:spPr>
        <a:xfrm>
          <a:off x="0" y="22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01" name="285 CuadroTexto">
          <a:extLst>
            <a:ext uri="{FF2B5EF4-FFF2-40B4-BE49-F238E27FC236}">
              <a16:creationId xmlns:a16="http://schemas.microsoft.com/office/drawing/2014/main" xmlns="" id="{00000000-0008-0000-2000-00009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02" name="286 CuadroTexto">
          <a:extLst>
            <a:ext uri="{FF2B5EF4-FFF2-40B4-BE49-F238E27FC236}">
              <a16:creationId xmlns:a16="http://schemas.microsoft.com/office/drawing/2014/main" xmlns="" id="{00000000-0008-0000-2000-00009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03" name="287 CuadroTexto">
          <a:extLst>
            <a:ext uri="{FF2B5EF4-FFF2-40B4-BE49-F238E27FC236}">
              <a16:creationId xmlns:a16="http://schemas.microsoft.com/office/drawing/2014/main" xmlns="" id="{00000000-0008-0000-2000-00009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04" name="288 CuadroTexto">
          <a:extLst>
            <a:ext uri="{FF2B5EF4-FFF2-40B4-BE49-F238E27FC236}">
              <a16:creationId xmlns:a16="http://schemas.microsoft.com/office/drawing/2014/main" xmlns="" id="{00000000-0008-0000-2000-00009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05" name="289 CuadroTexto">
          <a:extLst>
            <a:ext uri="{FF2B5EF4-FFF2-40B4-BE49-F238E27FC236}">
              <a16:creationId xmlns:a16="http://schemas.microsoft.com/office/drawing/2014/main" xmlns="" id="{00000000-0008-0000-2000-00009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06" name="290 CuadroTexto">
          <a:extLst>
            <a:ext uri="{FF2B5EF4-FFF2-40B4-BE49-F238E27FC236}">
              <a16:creationId xmlns:a16="http://schemas.microsoft.com/office/drawing/2014/main" xmlns="" id="{00000000-0008-0000-2000-00009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07" name="291 CuadroTexto">
          <a:extLst>
            <a:ext uri="{FF2B5EF4-FFF2-40B4-BE49-F238E27FC236}">
              <a16:creationId xmlns:a16="http://schemas.microsoft.com/office/drawing/2014/main" xmlns="" id="{00000000-0008-0000-2000-00009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08" name="292 CuadroTexto">
          <a:extLst>
            <a:ext uri="{FF2B5EF4-FFF2-40B4-BE49-F238E27FC236}">
              <a16:creationId xmlns:a16="http://schemas.microsoft.com/office/drawing/2014/main" xmlns="" id="{00000000-0008-0000-2000-0000A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09" name="293 CuadroTexto">
          <a:extLst>
            <a:ext uri="{FF2B5EF4-FFF2-40B4-BE49-F238E27FC236}">
              <a16:creationId xmlns:a16="http://schemas.microsoft.com/office/drawing/2014/main" xmlns="" id="{00000000-0008-0000-2000-0000A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10" name="294 CuadroTexto">
          <a:extLst>
            <a:ext uri="{FF2B5EF4-FFF2-40B4-BE49-F238E27FC236}">
              <a16:creationId xmlns:a16="http://schemas.microsoft.com/office/drawing/2014/main" xmlns="" id="{00000000-0008-0000-2000-0000A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11" name="295 CuadroTexto">
          <a:extLst>
            <a:ext uri="{FF2B5EF4-FFF2-40B4-BE49-F238E27FC236}">
              <a16:creationId xmlns:a16="http://schemas.microsoft.com/office/drawing/2014/main" xmlns="" id="{00000000-0008-0000-2000-0000A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12" name="296 CuadroTexto">
          <a:extLst>
            <a:ext uri="{FF2B5EF4-FFF2-40B4-BE49-F238E27FC236}">
              <a16:creationId xmlns:a16="http://schemas.microsoft.com/office/drawing/2014/main" xmlns="" id="{00000000-0008-0000-2000-0000A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13" name="17 CuadroTexto">
          <a:extLst>
            <a:ext uri="{FF2B5EF4-FFF2-40B4-BE49-F238E27FC236}">
              <a16:creationId xmlns:a16="http://schemas.microsoft.com/office/drawing/2014/main" xmlns="" id="{00000000-0008-0000-2000-0000A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14" name="90 CuadroTexto">
          <a:extLst>
            <a:ext uri="{FF2B5EF4-FFF2-40B4-BE49-F238E27FC236}">
              <a16:creationId xmlns:a16="http://schemas.microsoft.com/office/drawing/2014/main" xmlns="" id="{00000000-0008-0000-2000-0000A6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15" name="91 CuadroTexto">
          <a:extLst>
            <a:ext uri="{FF2B5EF4-FFF2-40B4-BE49-F238E27FC236}">
              <a16:creationId xmlns:a16="http://schemas.microsoft.com/office/drawing/2014/main" xmlns="" id="{00000000-0008-0000-2000-0000A7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16" name="92 CuadroTexto">
          <a:extLst>
            <a:ext uri="{FF2B5EF4-FFF2-40B4-BE49-F238E27FC236}">
              <a16:creationId xmlns:a16="http://schemas.microsoft.com/office/drawing/2014/main" xmlns="" id="{00000000-0008-0000-2000-0000A8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17" name="93 CuadroTexto">
          <a:extLst>
            <a:ext uri="{FF2B5EF4-FFF2-40B4-BE49-F238E27FC236}">
              <a16:creationId xmlns:a16="http://schemas.microsoft.com/office/drawing/2014/main" xmlns="" id="{00000000-0008-0000-2000-0000A9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18" name="94 CuadroTexto">
          <a:extLst>
            <a:ext uri="{FF2B5EF4-FFF2-40B4-BE49-F238E27FC236}">
              <a16:creationId xmlns:a16="http://schemas.microsoft.com/office/drawing/2014/main" xmlns="" id="{00000000-0008-0000-2000-0000AA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19" name="95 CuadroTexto">
          <a:extLst>
            <a:ext uri="{FF2B5EF4-FFF2-40B4-BE49-F238E27FC236}">
              <a16:creationId xmlns:a16="http://schemas.microsoft.com/office/drawing/2014/main" xmlns="" id="{00000000-0008-0000-2000-0000AB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20" name="96 CuadroTexto">
          <a:extLst>
            <a:ext uri="{FF2B5EF4-FFF2-40B4-BE49-F238E27FC236}">
              <a16:creationId xmlns:a16="http://schemas.microsoft.com/office/drawing/2014/main" xmlns="" id="{00000000-0008-0000-2000-0000AC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21" name="97 CuadroTexto">
          <a:extLst>
            <a:ext uri="{FF2B5EF4-FFF2-40B4-BE49-F238E27FC236}">
              <a16:creationId xmlns:a16="http://schemas.microsoft.com/office/drawing/2014/main" xmlns="" id="{00000000-0008-0000-2000-0000AD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22" name="98 CuadroTexto">
          <a:extLst>
            <a:ext uri="{FF2B5EF4-FFF2-40B4-BE49-F238E27FC236}">
              <a16:creationId xmlns:a16="http://schemas.microsoft.com/office/drawing/2014/main" xmlns="" id="{00000000-0008-0000-2000-0000AE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23" name="99 CuadroTexto">
          <a:extLst>
            <a:ext uri="{FF2B5EF4-FFF2-40B4-BE49-F238E27FC236}">
              <a16:creationId xmlns:a16="http://schemas.microsoft.com/office/drawing/2014/main" xmlns="" id="{00000000-0008-0000-2000-0000AF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24" name="100 CuadroTexto">
          <a:extLst>
            <a:ext uri="{FF2B5EF4-FFF2-40B4-BE49-F238E27FC236}">
              <a16:creationId xmlns:a16="http://schemas.microsoft.com/office/drawing/2014/main" xmlns="" id="{00000000-0008-0000-2000-0000B0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25" name="101 CuadroTexto">
          <a:extLst>
            <a:ext uri="{FF2B5EF4-FFF2-40B4-BE49-F238E27FC236}">
              <a16:creationId xmlns:a16="http://schemas.microsoft.com/office/drawing/2014/main" xmlns="" id="{00000000-0008-0000-2000-0000B108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26" name="118 CuadroTexto">
          <a:extLst>
            <a:ext uri="{FF2B5EF4-FFF2-40B4-BE49-F238E27FC236}">
              <a16:creationId xmlns:a16="http://schemas.microsoft.com/office/drawing/2014/main" xmlns="" id="{00000000-0008-0000-2000-0000B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27" name="119 CuadroTexto">
          <a:extLst>
            <a:ext uri="{FF2B5EF4-FFF2-40B4-BE49-F238E27FC236}">
              <a16:creationId xmlns:a16="http://schemas.microsoft.com/office/drawing/2014/main" xmlns="" id="{00000000-0008-0000-2000-0000B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28" name="120 CuadroTexto">
          <a:extLst>
            <a:ext uri="{FF2B5EF4-FFF2-40B4-BE49-F238E27FC236}">
              <a16:creationId xmlns:a16="http://schemas.microsoft.com/office/drawing/2014/main" xmlns="" id="{00000000-0008-0000-2000-0000B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29" name="121 CuadroTexto">
          <a:extLst>
            <a:ext uri="{FF2B5EF4-FFF2-40B4-BE49-F238E27FC236}">
              <a16:creationId xmlns:a16="http://schemas.microsoft.com/office/drawing/2014/main" xmlns="" id="{00000000-0008-0000-2000-0000B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30" name="122 CuadroTexto">
          <a:extLst>
            <a:ext uri="{FF2B5EF4-FFF2-40B4-BE49-F238E27FC236}">
              <a16:creationId xmlns:a16="http://schemas.microsoft.com/office/drawing/2014/main" xmlns="" id="{00000000-0008-0000-2000-0000B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31" name="123 CuadroTexto">
          <a:extLst>
            <a:ext uri="{FF2B5EF4-FFF2-40B4-BE49-F238E27FC236}">
              <a16:creationId xmlns:a16="http://schemas.microsoft.com/office/drawing/2014/main" xmlns="" id="{00000000-0008-0000-2000-0000B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32" name="124 CuadroTexto">
          <a:extLst>
            <a:ext uri="{FF2B5EF4-FFF2-40B4-BE49-F238E27FC236}">
              <a16:creationId xmlns:a16="http://schemas.microsoft.com/office/drawing/2014/main" xmlns="" id="{00000000-0008-0000-2000-0000B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33" name="125 CuadroTexto">
          <a:extLst>
            <a:ext uri="{FF2B5EF4-FFF2-40B4-BE49-F238E27FC236}">
              <a16:creationId xmlns:a16="http://schemas.microsoft.com/office/drawing/2014/main" xmlns="" id="{00000000-0008-0000-2000-0000B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34" name="143 CuadroTexto">
          <a:extLst>
            <a:ext uri="{FF2B5EF4-FFF2-40B4-BE49-F238E27FC236}">
              <a16:creationId xmlns:a16="http://schemas.microsoft.com/office/drawing/2014/main" xmlns="" id="{00000000-0008-0000-2000-0000B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35" name="144 CuadroTexto">
          <a:extLst>
            <a:ext uri="{FF2B5EF4-FFF2-40B4-BE49-F238E27FC236}">
              <a16:creationId xmlns:a16="http://schemas.microsoft.com/office/drawing/2014/main" xmlns="" id="{00000000-0008-0000-2000-0000B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36" name="145 CuadroTexto">
          <a:extLst>
            <a:ext uri="{FF2B5EF4-FFF2-40B4-BE49-F238E27FC236}">
              <a16:creationId xmlns:a16="http://schemas.microsoft.com/office/drawing/2014/main" xmlns="" id="{00000000-0008-0000-2000-0000B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37" name="146 CuadroTexto">
          <a:extLst>
            <a:ext uri="{FF2B5EF4-FFF2-40B4-BE49-F238E27FC236}">
              <a16:creationId xmlns:a16="http://schemas.microsoft.com/office/drawing/2014/main" xmlns="" id="{00000000-0008-0000-2000-0000B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38" name="147 CuadroTexto">
          <a:extLst>
            <a:ext uri="{FF2B5EF4-FFF2-40B4-BE49-F238E27FC236}">
              <a16:creationId xmlns:a16="http://schemas.microsoft.com/office/drawing/2014/main" xmlns="" id="{00000000-0008-0000-2000-0000B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39" name="148 CuadroTexto">
          <a:extLst>
            <a:ext uri="{FF2B5EF4-FFF2-40B4-BE49-F238E27FC236}">
              <a16:creationId xmlns:a16="http://schemas.microsoft.com/office/drawing/2014/main" xmlns="" id="{00000000-0008-0000-2000-0000B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40" name="149 CuadroTexto">
          <a:extLst>
            <a:ext uri="{FF2B5EF4-FFF2-40B4-BE49-F238E27FC236}">
              <a16:creationId xmlns:a16="http://schemas.microsoft.com/office/drawing/2014/main" xmlns="" id="{00000000-0008-0000-2000-0000C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41" name="150 CuadroTexto">
          <a:extLst>
            <a:ext uri="{FF2B5EF4-FFF2-40B4-BE49-F238E27FC236}">
              <a16:creationId xmlns:a16="http://schemas.microsoft.com/office/drawing/2014/main" xmlns="" id="{00000000-0008-0000-2000-0000C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42" name="151 CuadroTexto">
          <a:extLst>
            <a:ext uri="{FF2B5EF4-FFF2-40B4-BE49-F238E27FC236}">
              <a16:creationId xmlns:a16="http://schemas.microsoft.com/office/drawing/2014/main" xmlns="" id="{00000000-0008-0000-2000-0000C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43" name="152 CuadroTexto">
          <a:extLst>
            <a:ext uri="{FF2B5EF4-FFF2-40B4-BE49-F238E27FC236}">
              <a16:creationId xmlns:a16="http://schemas.microsoft.com/office/drawing/2014/main" xmlns="" id="{00000000-0008-0000-2000-0000C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44" name="153 CuadroTexto">
          <a:extLst>
            <a:ext uri="{FF2B5EF4-FFF2-40B4-BE49-F238E27FC236}">
              <a16:creationId xmlns:a16="http://schemas.microsoft.com/office/drawing/2014/main" xmlns="" id="{00000000-0008-0000-2000-0000C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45" name="154 CuadroTexto">
          <a:extLst>
            <a:ext uri="{FF2B5EF4-FFF2-40B4-BE49-F238E27FC236}">
              <a16:creationId xmlns:a16="http://schemas.microsoft.com/office/drawing/2014/main" xmlns="" id="{00000000-0008-0000-2000-0000C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46" name="155 CuadroTexto">
          <a:extLst>
            <a:ext uri="{FF2B5EF4-FFF2-40B4-BE49-F238E27FC236}">
              <a16:creationId xmlns:a16="http://schemas.microsoft.com/office/drawing/2014/main" xmlns="" id="{00000000-0008-0000-2000-0000C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47" name="156 CuadroTexto">
          <a:extLst>
            <a:ext uri="{FF2B5EF4-FFF2-40B4-BE49-F238E27FC236}">
              <a16:creationId xmlns:a16="http://schemas.microsoft.com/office/drawing/2014/main" xmlns="" id="{00000000-0008-0000-2000-0000C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48" name="157 CuadroTexto">
          <a:extLst>
            <a:ext uri="{FF2B5EF4-FFF2-40B4-BE49-F238E27FC236}">
              <a16:creationId xmlns:a16="http://schemas.microsoft.com/office/drawing/2014/main" xmlns="" id="{00000000-0008-0000-2000-0000C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49" name="158 CuadroTexto">
          <a:extLst>
            <a:ext uri="{FF2B5EF4-FFF2-40B4-BE49-F238E27FC236}">
              <a16:creationId xmlns:a16="http://schemas.microsoft.com/office/drawing/2014/main" xmlns="" id="{00000000-0008-0000-2000-0000C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50" name="159 CuadroTexto">
          <a:extLst>
            <a:ext uri="{FF2B5EF4-FFF2-40B4-BE49-F238E27FC236}">
              <a16:creationId xmlns:a16="http://schemas.microsoft.com/office/drawing/2014/main" xmlns="" id="{00000000-0008-0000-2000-0000C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51" name="160 CuadroTexto">
          <a:extLst>
            <a:ext uri="{FF2B5EF4-FFF2-40B4-BE49-F238E27FC236}">
              <a16:creationId xmlns:a16="http://schemas.microsoft.com/office/drawing/2014/main" xmlns="" id="{00000000-0008-0000-2000-0000C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52" name="161 CuadroTexto">
          <a:extLst>
            <a:ext uri="{FF2B5EF4-FFF2-40B4-BE49-F238E27FC236}">
              <a16:creationId xmlns:a16="http://schemas.microsoft.com/office/drawing/2014/main" xmlns="" id="{00000000-0008-0000-2000-0000C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53" name="162 CuadroTexto">
          <a:extLst>
            <a:ext uri="{FF2B5EF4-FFF2-40B4-BE49-F238E27FC236}">
              <a16:creationId xmlns:a16="http://schemas.microsoft.com/office/drawing/2014/main" xmlns="" id="{00000000-0008-0000-2000-0000C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54" name="163 CuadroTexto">
          <a:extLst>
            <a:ext uri="{FF2B5EF4-FFF2-40B4-BE49-F238E27FC236}">
              <a16:creationId xmlns:a16="http://schemas.microsoft.com/office/drawing/2014/main" xmlns="" id="{00000000-0008-0000-2000-0000C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55" name="164 CuadroTexto">
          <a:extLst>
            <a:ext uri="{FF2B5EF4-FFF2-40B4-BE49-F238E27FC236}">
              <a16:creationId xmlns:a16="http://schemas.microsoft.com/office/drawing/2014/main" xmlns="" id="{00000000-0008-0000-2000-0000C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56" name="165 CuadroTexto">
          <a:extLst>
            <a:ext uri="{FF2B5EF4-FFF2-40B4-BE49-F238E27FC236}">
              <a16:creationId xmlns:a16="http://schemas.microsoft.com/office/drawing/2014/main" xmlns="" id="{00000000-0008-0000-2000-0000D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57" name="166 CuadroTexto">
          <a:extLst>
            <a:ext uri="{FF2B5EF4-FFF2-40B4-BE49-F238E27FC236}">
              <a16:creationId xmlns:a16="http://schemas.microsoft.com/office/drawing/2014/main" xmlns="" id="{00000000-0008-0000-2000-0000D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58" name="167 CuadroTexto">
          <a:extLst>
            <a:ext uri="{FF2B5EF4-FFF2-40B4-BE49-F238E27FC236}">
              <a16:creationId xmlns:a16="http://schemas.microsoft.com/office/drawing/2014/main" xmlns="" id="{00000000-0008-0000-2000-0000D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59" name="168 CuadroTexto">
          <a:extLst>
            <a:ext uri="{FF2B5EF4-FFF2-40B4-BE49-F238E27FC236}">
              <a16:creationId xmlns:a16="http://schemas.microsoft.com/office/drawing/2014/main" xmlns="" id="{00000000-0008-0000-2000-0000D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60" name="169 CuadroTexto">
          <a:extLst>
            <a:ext uri="{FF2B5EF4-FFF2-40B4-BE49-F238E27FC236}">
              <a16:creationId xmlns:a16="http://schemas.microsoft.com/office/drawing/2014/main" xmlns="" id="{00000000-0008-0000-2000-0000D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61" name="170 CuadroTexto">
          <a:extLst>
            <a:ext uri="{FF2B5EF4-FFF2-40B4-BE49-F238E27FC236}">
              <a16:creationId xmlns:a16="http://schemas.microsoft.com/office/drawing/2014/main" xmlns="" id="{00000000-0008-0000-2000-0000D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62" name="171 CuadroTexto">
          <a:extLst>
            <a:ext uri="{FF2B5EF4-FFF2-40B4-BE49-F238E27FC236}">
              <a16:creationId xmlns:a16="http://schemas.microsoft.com/office/drawing/2014/main" xmlns="" id="{00000000-0008-0000-2000-0000D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63" name="172 CuadroTexto">
          <a:extLst>
            <a:ext uri="{FF2B5EF4-FFF2-40B4-BE49-F238E27FC236}">
              <a16:creationId xmlns:a16="http://schemas.microsoft.com/office/drawing/2014/main" xmlns="" id="{00000000-0008-0000-2000-0000D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64" name="173 CuadroTexto">
          <a:extLst>
            <a:ext uri="{FF2B5EF4-FFF2-40B4-BE49-F238E27FC236}">
              <a16:creationId xmlns:a16="http://schemas.microsoft.com/office/drawing/2014/main" xmlns="" id="{00000000-0008-0000-2000-0000D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65" name="174 CuadroTexto">
          <a:extLst>
            <a:ext uri="{FF2B5EF4-FFF2-40B4-BE49-F238E27FC236}">
              <a16:creationId xmlns:a16="http://schemas.microsoft.com/office/drawing/2014/main" xmlns="" id="{00000000-0008-0000-2000-0000D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66" name="175 CuadroTexto">
          <a:extLst>
            <a:ext uri="{FF2B5EF4-FFF2-40B4-BE49-F238E27FC236}">
              <a16:creationId xmlns:a16="http://schemas.microsoft.com/office/drawing/2014/main" xmlns="" id="{00000000-0008-0000-2000-0000D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67" name="176 CuadroTexto">
          <a:extLst>
            <a:ext uri="{FF2B5EF4-FFF2-40B4-BE49-F238E27FC236}">
              <a16:creationId xmlns:a16="http://schemas.microsoft.com/office/drawing/2014/main" xmlns="" id="{00000000-0008-0000-2000-0000D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68" name="177 CuadroTexto">
          <a:extLst>
            <a:ext uri="{FF2B5EF4-FFF2-40B4-BE49-F238E27FC236}">
              <a16:creationId xmlns:a16="http://schemas.microsoft.com/office/drawing/2014/main" xmlns="" id="{00000000-0008-0000-2000-0000D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69" name="178 CuadroTexto">
          <a:extLst>
            <a:ext uri="{FF2B5EF4-FFF2-40B4-BE49-F238E27FC236}">
              <a16:creationId xmlns:a16="http://schemas.microsoft.com/office/drawing/2014/main" xmlns="" id="{00000000-0008-0000-2000-0000D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70" name="179 CuadroTexto">
          <a:extLst>
            <a:ext uri="{FF2B5EF4-FFF2-40B4-BE49-F238E27FC236}">
              <a16:creationId xmlns:a16="http://schemas.microsoft.com/office/drawing/2014/main" xmlns="" id="{00000000-0008-0000-2000-0000D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71" name="180 CuadroTexto">
          <a:extLst>
            <a:ext uri="{FF2B5EF4-FFF2-40B4-BE49-F238E27FC236}">
              <a16:creationId xmlns:a16="http://schemas.microsoft.com/office/drawing/2014/main" xmlns="" id="{00000000-0008-0000-2000-0000D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72" name="181 CuadroTexto">
          <a:extLst>
            <a:ext uri="{FF2B5EF4-FFF2-40B4-BE49-F238E27FC236}">
              <a16:creationId xmlns:a16="http://schemas.microsoft.com/office/drawing/2014/main" xmlns="" id="{00000000-0008-0000-2000-0000E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73" name="182 CuadroTexto">
          <a:extLst>
            <a:ext uri="{FF2B5EF4-FFF2-40B4-BE49-F238E27FC236}">
              <a16:creationId xmlns:a16="http://schemas.microsoft.com/office/drawing/2014/main" xmlns="" id="{00000000-0008-0000-2000-0000E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74" name="183 CuadroTexto">
          <a:extLst>
            <a:ext uri="{FF2B5EF4-FFF2-40B4-BE49-F238E27FC236}">
              <a16:creationId xmlns:a16="http://schemas.microsoft.com/office/drawing/2014/main" xmlns="" id="{00000000-0008-0000-2000-0000E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75" name="184 CuadroTexto">
          <a:extLst>
            <a:ext uri="{FF2B5EF4-FFF2-40B4-BE49-F238E27FC236}">
              <a16:creationId xmlns:a16="http://schemas.microsoft.com/office/drawing/2014/main" xmlns="" id="{00000000-0008-0000-2000-0000E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76" name="185 CuadroTexto">
          <a:extLst>
            <a:ext uri="{FF2B5EF4-FFF2-40B4-BE49-F238E27FC236}">
              <a16:creationId xmlns:a16="http://schemas.microsoft.com/office/drawing/2014/main" xmlns="" id="{00000000-0008-0000-2000-0000E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77" name="186 CuadroTexto">
          <a:extLst>
            <a:ext uri="{FF2B5EF4-FFF2-40B4-BE49-F238E27FC236}">
              <a16:creationId xmlns:a16="http://schemas.microsoft.com/office/drawing/2014/main" xmlns="" id="{00000000-0008-0000-2000-0000E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78" name="187 CuadroTexto">
          <a:extLst>
            <a:ext uri="{FF2B5EF4-FFF2-40B4-BE49-F238E27FC236}">
              <a16:creationId xmlns:a16="http://schemas.microsoft.com/office/drawing/2014/main" xmlns="" id="{00000000-0008-0000-2000-0000E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79" name="188 CuadroTexto">
          <a:extLst>
            <a:ext uri="{FF2B5EF4-FFF2-40B4-BE49-F238E27FC236}">
              <a16:creationId xmlns:a16="http://schemas.microsoft.com/office/drawing/2014/main" xmlns="" id="{00000000-0008-0000-2000-0000E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80" name="189 CuadroTexto">
          <a:extLst>
            <a:ext uri="{FF2B5EF4-FFF2-40B4-BE49-F238E27FC236}">
              <a16:creationId xmlns:a16="http://schemas.microsoft.com/office/drawing/2014/main" xmlns="" id="{00000000-0008-0000-2000-0000E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81" name="190 CuadroTexto">
          <a:extLst>
            <a:ext uri="{FF2B5EF4-FFF2-40B4-BE49-F238E27FC236}">
              <a16:creationId xmlns:a16="http://schemas.microsoft.com/office/drawing/2014/main" xmlns="" id="{00000000-0008-0000-2000-0000E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82" name="191 CuadroTexto">
          <a:extLst>
            <a:ext uri="{FF2B5EF4-FFF2-40B4-BE49-F238E27FC236}">
              <a16:creationId xmlns:a16="http://schemas.microsoft.com/office/drawing/2014/main" xmlns="" id="{00000000-0008-0000-2000-0000E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83" name="192 CuadroTexto">
          <a:extLst>
            <a:ext uri="{FF2B5EF4-FFF2-40B4-BE49-F238E27FC236}">
              <a16:creationId xmlns:a16="http://schemas.microsoft.com/office/drawing/2014/main" xmlns="" id="{00000000-0008-0000-2000-0000E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84" name="193 CuadroTexto">
          <a:extLst>
            <a:ext uri="{FF2B5EF4-FFF2-40B4-BE49-F238E27FC236}">
              <a16:creationId xmlns:a16="http://schemas.microsoft.com/office/drawing/2014/main" xmlns="" id="{00000000-0008-0000-2000-0000E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85" name="194 CuadroTexto">
          <a:extLst>
            <a:ext uri="{FF2B5EF4-FFF2-40B4-BE49-F238E27FC236}">
              <a16:creationId xmlns:a16="http://schemas.microsoft.com/office/drawing/2014/main" xmlns="" id="{00000000-0008-0000-2000-0000E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86" name="195 CuadroTexto">
          <a:extLst>
            <a:ext uri="{FF2B5EF4-FFF2-40B4-BE49-F238E27FC236}">
              <a16:creationId xmlns:a16="http://schemas.microsoft.com/office/drawing/2014/main" xmlns="" id="{00000000-0008-0000-2000-0000E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87" name="196 CuadroTexto">
          <a:extLst>
            <a:ext uri="{FF2B5EF4-FFF2-40B4-BE49-F238E27FC236}">
              <a16:creationId xmlns:a16="http://schemas.microsoft.com/office/drawing/2014/main" xmlns="" id="{00000000-0008-0000-2000-0000E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88" name="197 CuadroTexto">
          <a:extLst>
            <a:ext uri="{FF2B5EF4-FFF2-40B4-BE49-F238E27FC236}">
              <a16:creationId xmlns:a16="http://schemas.microsoft.com/office/drawing/2014/main" xmlns="" id="{00000000-0008-0000-2000-0000F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89" name="198 CuadroTexto">
          <a:extLst>
            <a:ext uri="{FF2B5EF4-FFF2-40B4-BE49-F238E27FC236}">
              <a16:creationId xmlns:a16="http://schemas.microsoft.com/office/drawing/2014/main" xmlns="" id="{00000000-0008-0000-2000-0000F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90" name="199 CuadroTexto">
          <a:extLst>
            <a:ext uri="{FF2B5EF4-FFF2-40B4-BE49-F238E27FC236}">
              <a16:creationId xmlns:a16="http://schemas.microsoft.com/office/drawing/2014/main" xmlns="" id="{00000000-0008-0000-2000-0000F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91" name="200 CuadroTexto">
          <a:extLst>
            <a:ext uri="{FF2B5EF4-FFF2-40B4-BE49-F238E27FC236}">
              <a16:creationId xmlns:a16="http://schemas.microsoft.com/office/drawing/2014/main" xmlns="" id="{00000000-0008-0000-2000-0000F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92" name="201 CuadroTexto">
          <a:extLst>
            <a:ext uri="{FF2B5EF4-FFF2-40B4-BE49-F238E27FC236}">
              <a16:creationId xmlns:a16="http://schemas.microsoft.com/office/drawing/2014/main" xmlns="" id="{00000000-0008-0000-2000-0000F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93" name="202 CuadroTexto">
          <a:extLst>
            <a:ext uri="{FF2B5EF4-FFF2-40B4-BE49-F238E27FC236}">
              <a16:creationId xmlns:a16="http://schemas.microsoft.com/office/drawing/2014/main" xmlns="" id="{00000000-0008-0000-2000-0000F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94" name="203 CuadroTexto">
          <a:extLst>
            <a:ext uri="{FF2B5EF4-FFF2-40B4-BE49-F238E27FC236}">
              <a16:creationId xmlns:a16="http://schemas.microsoft.com/office/drawing/2014/main" xmlns="" id="{00000000-0008-0000-2000-0000F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95" name="204 CuadroTexto">
          <a:extLst>
            <a:ext uri="{FF2B5EF4-FFF2-40B4-BE49-F238E27FC236}">
              <a16:creationId xmlns:a16="http://schemas.microsoft.com/office/drawing/2014/main" xmlns="" id="{00000000-0008-0000-2000-0000F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96" name="205 CuadroTexto">
          <a:extLst>
            <a:ext uri="{FF2B5EF4-FFF2-40B4-BE49-F238E27FC236}">
              <a16:creationId xmlns:a16="http://schemas.microsoft.com/office/drawing/2014/main" xmlns="" id="{00000000-0008-0000-2000-0000F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97" name="206 CuadroTexto">
          <a:extLst>
            <a:ext uri="{FF2B5EF4-FFF2-40B4-BE49-F238E27FC236}">
              <a16:creationId xmlns:a16="http://schemas.microsoft.com/office/drawing/2014/main" xmlns="" id="{00000000-0008-0000-2000-0000F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98" name="207 CuadroTexto">
          <a:extLst>
            <a:ext uri="{FF2B5EF4-FFF2-40B4-BE49-F238E27FC236}">
              <a16:creationId xmlns:a16="http://schemas.microsoft.com/office/drawing/2014/main" xmlns="" id="{00000000-0008-0000-2000-0000F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99" name="208 CuadroTexto">
          <a:extLst>
            <a:ext uri="{FF2B5EF4-FFF2-40B4-BE49-F238E27FC236}">
              <a16:creationId xmlns:a16="http://schemas.microsoft.com/office/drawing/2014/main" xmlns="" id="{00000000-0008-0000-2000-0000F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00" name="209 CuadroTexto">
          <a:extLst>
            <a:ext uri="{FF2B5EF4-FFF2-40B4-BE49-F238E27FC236}">
              <a16:creationId xmlns:a16="http://schemas.microsoft.com/office/drawing/2014/main" xmlns="" id="{00000000-0008-0000-2000-0000F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01" name="210 CuadroTexto">
          <a:extLst>
            <a:ext uri="{FF2B5EF4-FFF2-40B4-BE49-F238E27FC236}">
              <a16:creationId xmlns:a16="http://schemas.microsoft.com/office/drawing/2014/main" xmlns="" id="{00000000-0008-0000-2000-0000F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02" name="211 CuadroTexto">
          <a:extLst>
            <a:ext uri="{FF2B5EF4-FFF2-40B4-BE49-F238E27FC236}">
              <a16:creationId xmlns:a16="http://schemas.microsoft.com/office/drawing/2014/main" xmlns="" id="{00000000-0008-0000-2000-0000F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03" name="212 CuadroTexto">
          <a:extLst>
            <a:ext uri="{FF2B5EF4-FFF2-40B4-BE49-F238E27FC236}">
              <a16:creationId xmlns:a16="http://schemas.microsoft.com/office/drawing/2014/main" xmlns="" id="{00000000-0008-0000-2000-0000F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04" name="213 CuadroTexto">
          <a:extLst>
            <a:ext uri="{FF2B5EF4-FFF2-40B4-BE49-F238E27FC236}">
              <a16:creationId xmlns:a16="http://schemas.microsoft.com/office/drawing/2014/main" xmlns="" id="{00000000-0008-0000-2000-00000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05" name="214 CuadroTexto">
          <a:extLst>
            <a:ext uri="{FF2B5EF4-FFF2-40B4-BE49-F238E27FC236}">
              <a16:creationId xmlns:a16="http://schemas.microsoft.com/office/drawing/2014/main" xmlns="" id="{00000000-0008-0000-2000-00000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06" name="215 CuadroTexto">
          <a:extLst>
            <a:ext uri="{FF2B5EF4-FFF2-40B4-BE49-F238E27FC236}">
              <a16:creationId xmlns:a16="http://schemas.microsoft.com/office/drawing/2014/main" xmlns="" id="{00000000-0008-0000-2000-00000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07" name="216 CuadroTexto">
          <a:extLst>
            <a:ext uri="{FF2B5EF4-FFF2-40B4-BE49-F238E27FC236}">
              <a16:creationId xmlns:a16="http://schemas.microsoft.com/office/drawing/2014/main" xmlns="" id="{00000000-0008-0000-2000-00000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08" name="217 CuadroTexto">
          <a:extLst>
            <a:ext uri="{FF2B5EF4-FFF2-40B4-BE49-F238E27FC236}">
              <a16:creationId xmlns:a16="http://schemas.microsoft.com/office/drawing/2014/main" xmlns="" id="{00000000-0008-0000-2000-00000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09" name="218 CuadroTexto">
          <a:extLst>
            <a:ext uri="{FF2B5EF4-FFF2-40B4-BE49-F238E27FC236}">
              <a16:creationId xmlns:a16="http://schemas.microsoft.com/office/drawing/2014/main" xmlns="" id="{00000000-0008-0000-2000-00000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10" name="219 CuadroTexto">
          <a:extLst>
            <a:ext uri="{FF2B5EF4-FFF2-40B4-BE49-F238E27FC236}">
              <a16:creationId xmlns:a16="http://schemas.microsoft.com/office/drawing/2014/main" xmlns="" id="{00000000-0008-0000-2000-00000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11" name="220 CuadroTexto">
          <a:extLst>
            <a:ext uri="{FF2B5EF4-FFF2-40B4-BE49-F238E27FC236}">
              <a16:creationId xmlns:a16="http://schemas.microsoft.com/office/drawing/2014/main" xmlns="" id="{00000000-0008-0000-2000-00000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12" name="221 CuadroTexto">
          <a:extLst>
            <a:ext uri="{FF2B5EF4-FFF2-40B4-BE49-F238E27FC236}">
              <a16:creationId xmlns:a16="http://schemas.microsoft.com/office/drawing/2014/main" xmlns="" id="{00000000-0008-0000-2000-00000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13" name="222 CuadroTexto">
          <a:extLst>
            <a:ext uri="{FF2B5EF4-FFF2-40B4-BE49-F238E27FC236}">
              <a16:creationId xmlns:a16="http://schemas.microsoft.com/office/drawing/2014/main" xmlns="" id="{00000000-0008-0000-2000-00000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14" name="223 CuadroTexto">
          <a:extLst>
            <a:ext uri="{FF2B5EF4-FFF2-40B4-BE49-F238E27FC236}">
              <a16:creationId xmlns:a16="http://schemas.microsoft.com/office/drawing/2014/main" xmlns="" id="{00000000-0008-0000-2000-00000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15" name="224 CuadroTexto">
          <a:extLst>
            <a:ext uri="{FF2B5EF4-FFF2-40B4-BE49-F238E27FC236}">
              <a16:creationId xmlns:a16="http://schemas.microsoft.com/office/drawing/2014/main" xmlns="" id="{00000000-0008-0000-2000-00000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16" name="225 CuadroTexto">
          <a:extLst>
            <a:ext uri="{FF2B5EF4-FFF2-40B4-BE49-F238E27FC236}">
              <a16:creationId xmlns:a16="http://schemas.microsoft.com/office/drawing/2014/main" xmlns="" id="{00000000-0008-0000-2000-00000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17" name="226 CuadroTexto">
          <a:extLst>
            <a:ext uri="{FF2B5EF4-FFF2-40B4-BE49-F238E27FC236}">
              <a16:creationId xmlns:a16="http://schemas.microsoft.com/office/drawing/2014/main" xmlns="" id="{00000000-0008-0000-2000-00000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18" name="227 CuadroTexto">
          <a:extLst>
            <a:ext uri="{FF2B5EF4-FFF2-40B4-BE49-F238E27FC236}">
              <a16:creationId xmlns:a16="http://schemas.microsoft.com/office/drawing/2014/main" xmlns="" id="{00000000-0008-0000-2000-00000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19" name="228 CuadroTexto">
          <a:extLst>
            <a:ext uri="{FF2B5EF4-FFF2-40B4-BE49-F238E27FC236}">
              <a16:creationId xmlns:a16="http://schemas.microsoft.com/office/drawing/2014/main" xmlns="" id="{00000000-0008-0000-2000-00000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20" name="229 CuadroTexto">
          <a:extLst>
            <a:ext uri="{FF2B5EF4-FFF2-40B4-BE49-F238E27FC236}">
              <a16:creationId xmlns:a16="http://schemas.microsoft.com/office/drawing/2014/main" xmlns="" id="{00000000-0008-0000-2000-00001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21" name="230 CuadroTexto">
          <a:extLst>
            <a:ext uri="{FF2B5EF4-FFF2-40B4-BE49-F238E27FC236}">
              <a16:creationId xmlns:a16="http://schemas.microsoft.com/office/drawing/2014/main" xmlns="" id="{00000000-0008-0000-2000-00001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22" name="231 CuadroTexto">
          <a:extLst>
            <a:ext uri="{FF2B5EF4-FFF2-40B4-BE49-F238E27FC236}">
              <a16:creationId xmlns:a16="http://schemas.microsoft.com/office/drawing/2014/main" xmlns="" id="{00000000-0008-0000-2000-00001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23" name="232 CuadroTexto">
          <a:extLst>
            <a:ext uri="{FF2B5EF4-FFF2-40B4-BE49-F238E27FC236}">
              <a16:creationId xmlns:a16="http://schemas.microsoft.com/office/drawing/2014/main" xmlns="" id="{00000000-0008-0000-2000-00001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24" name="233 CuadroTexto">
          <a:extLst>
            <a:ext uri="{FF2B5EF4-FFF2-40B4-BE49-F238E27FC236}">
              <a16:creationId xmlns:a16="http://schemas.microsoft.com/office/drawing/2014/main" xmlns="" id="{00000000-0008-0000-2000-00001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25" name="234 CuadroTexto">
          <a:extLst>
            <a:ext uri="{FF2B5EF4-FFF2-40B4-BE49-F238E27FC236}">
              <a16:creationId xmlns:a16="http://schemas.microsoft.com/office/drawing/2014/main" xmlns="" id="{00000000-0008-0000-2000-00001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26" name="235 CuadroTexto">
          <a:extLst>
            <a:ext uri="{FF2B5EF4-FFF2-40B4-BE49-F238E27FC236}">
              <a16:creationId xmlns:a16="http://schemas.microsoft.com/office/drawing/2014/main" xmlns="" id="{00000000-0008-0000-2000-00001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27" name="236 CuadroTexto">
          <a:extLst>
            <a:ext uri="{FF2B5EF4-FFF2-40B4-BE49-F238E27FC236}">
              <a16:creationId xmlns:a16="http://schemas.microsoft.com/office/drawing/2014/main" xmlns="" id="{00000000-0008-0000-2000-00001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28" name="237 CuadroTexto">
          <a:extLst>
            <a:ext uri="{FF2B5EF4-FFF2-40B4-BE49-F238E27FC236}">
              <a16:creationId xmlns:a16="http://schemas.microsoft.com/office/drawing/2014/main" xmlns="" id="{00000000-0008-0000-2000-00001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29" name="238 CuadroTexto">
          <a:extLst>
            <a:ext uri="{FF2B5EF4-FFF2-40B4-BE49-F238E27FC236}">
              <a16:creationId xmlns:a16="http://schemas.microsoft.com/office/drawing/2014/main" xmlns="" id="{00000000-0008-0000-2000-00001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30" name="239 CuadroTexto">
          <a:extLst>
            <a:ext uri="{FF2B5EF4-FFF2-40B4-BE49-F238E27FC236}">
              <a16:creationId xmlns:a16="http://schemas.microsoft.com/office/drawing/2014/main" xmlns="" id="{00000000-0008-0000-2000-00001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31" name="240 CuadroTexto">
          <a:extLst>
            <a:ext uri="{FF2B5EF4-FFF2-40B4-BE49-F238E27FC236}">
              <a16:creationId xmlns:a16="http://schemas.microsoft.com/office/drawing/2014/main" xmlns="" id="{00000000-0008-0000-2000-00001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32" name="241 CuadroTexto">
          <a:extLst>
            <a:ext uri="{FF2B5EF4-FFF2-40B4-BE49-F238E27FC236}">
              <a16:creationId xmlns:a16="http://schemas.microsoft.com/office/drawing/2014/main" xmlns="" id="{00000000-0008-0000-2000-00001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33" name="242 CuadroTexto">
          <a:extLst>
            <a:ext uri="{FF2B5EF4-FFF2-40B4-BE49-F238E27FC236}">
              <a16:creationId xmlns:a16="http://schemas.microsoft.com/office/drawing/2014/main" xmlns="" id="{00000000-0008-0000-2000-00001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34" name="243 CuadroTexto">
          <a:extLst>
            <a:ext uri="{FF2B5EF4-FFF2-40B4-BE49-F238E27FC236}">
              <a16:creationId xmlns:a16="http://schemas.microsoft.com/office/drawing/2014/main" xmlns="" id="{00000000-0008-0000-2000-00001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35" name="244 CuadroTexto">
          <a:extLst>
            <a:ext uri="{FF2B5EF4-FFF2-40B4-BE49-F238E27FC236}">
              <a16:creationId xmlns:a16="http://schemas.microsoft.com/office/drawing/2014/main" xmlns="" id="{00000000-0008-0000-2000-00001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36" name="245 CuadroTexto">
          <a:extLst>
            <a:ext uri="{FF2B5EF4-FFF2-40B4-BE49-F238E27FC236}">
              <a16:creationId xmlns:a16="http://schemas.microsoft.com/office/drawing/2014/main" xmlns="" id="{00000000-0008-0000-2000-00002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37" name="246 CuadroTexto">
          <a:extLst>
            <a:ext uri="{FF2B5EF4-FFF2-40B4-BE49-F238E27FC236}">
              <a16:creationId xmlns:a16="http://schemas.microsoft.com/office/drawing/2014/main" xmlns="" id="{00000000-0008-0000-2000-00002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38" name="247 CuadroTexto">
          <a:extLst>
            <a:ext uri="{FF2B5EF4-FFF2-40B4-BE49-F238E27FC236}">
              <a16:creationId xmlns:a16="http://schemas.microsoft.com/office/drawing/2014/main" xmlns="" id="{00000000-0008-0000-2000-00002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39" name="248 CuadroTexto">
          <a:extLst>
            <a:ext uri="{FF2B5EF4-FFF2-40B4-BE49-F238E27FC236}">
              <a16:creationId xmlns:a16="http://schemas.microsoft.com/office/drawing/2014/main" xmlns="" id="{00000000-0008-0000-2000-00002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40" name="249 CuadroTexto">
          <a:extLst>
            <a:ext uri="{FF2B5EF4-FFF2-40B4-BE49-F238E27FC236}">
              <a16:creationId xmlns:a16="http://schemas.microsoft.com/office/drawing/2014/main" xmlns="" id="{00000000-0008-0000-2000-00002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41" name="250 CuadroTexto">
          <a:extLst>
            <a:ext uri="{FF2B5EF4-FFF2-40B4-BE49-F238E27FC236}">
              <a16:creationId xmlns:a16="http://schemas.microsoft.com/office/drawing/2014/main" xmlns="" id="{00000000-0008-0000-2000-00002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42" name="251 CuadroTexto">
          <a:extLst>
            <a:ext uri="{FF2B5EF4-FFF2-40B4-BE49-F238E27FC236}">
              <a16:creationId xmlns:a16="http://schemas.microsoft.com/office/drawing/2014/main" xmlns="" id="{00000000-0008-0000-2000-00002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43" name="252 CuadroTexto">
          <a:extLst>
            <a:ext uri="{FF2B5EF4-FFF2-40B4-BE49-F238E27FC236}">
              <a16:creationId xmlns:a16="http://schemas.microsoft.com/office/drawing/2014/main" xmlns="" id="{00000000-0008-0000-2000-00002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44" name="253 CuadroTexto">
          <a:extLst>
            <a:ext uri="{FF2B5EF4-FFF2-40B4-BE49-F238E27FC236}">
              <a16:creationId xmlns:a16="http://schemas.microsoft.com/office/drawing/2014/main" xmlns="" id="{00000000-0008-0000-2000-00002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45" name="254 CuadroTexto">
          <a:extLst>
            <a:ext uri="{FF2B5EF4-FFF2-40B4-BE49-F238E27FC236}">
              <a16:creationId xmlns:a16="http://schemas.microsoft.com/office/drawing/2014/main" xmlns="" id="{00000000-0008-0000-2000-00002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46" name="255 CuadroTexto">
          <a:extLst>
            <a:ext uri="{FF2B5EF4-FFF2-40B4-BE49-F238E27FC236}">
              <a16:creationId xmlns:a16="http://schemas.microsoft.com/office/drawing/2014/main" xmlns="" id="{00000000-0008-0000-2000-00002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47" name="256 CuadroTexto">
          <a:extLst>
            <a:ext uri="{FF2B5EF4-FFF2-40B4-BE49-F238E27FC236}">
              <a16:creationId xmlns:a16="http://schemas.microsoft.com/office/drawing/2014/main" xmlns="" id="{00000000-0008-0000-2000-00002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48" name="257 CuadroTexto">
          <a:extLst>
            <a:ext uri="{FF2B5EF4-FFF2-40B4-BE49-F238E27FC236}">
              <a16:creationId xmlns:a16="http://schemas.microsoft.com/office/drawing/2014/main" xmlns="" id="{00000000-0008-0000-2000-00002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49" name="258 CuadroTexto">
          <a:extLst>
            <a:ext uri="{FF2B5EF4-FFF2-40B4-BE49-F238E27FC236}">
              <a16:creationId xmlns:a16="http://schemas.microsoft.com/office/drawing/2014/main" xmlns="" id="{00000000-0008-0000-2000-00002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50" name="259 CuadroTexto">
          <a:extLst>
            <a:ext uri="{FF2B5EF4-FFF2-40B4-BE49-F238E27FC236}">
              <a16:creationId xmlns:a16="http://schemas.microsoft.com/office/drawing/2014/main" xmlns="" id="{00000000-0008-0000-2000-00002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51" name="260 CuadroTexto">
          <a:extLst>
            <a:ext uri="{FF2B5EF4-FFF2-40B4-BE49-F238E27FC236}">
              <a16:creationId xmlns:a16="http://schemas.microsoft.com/office/drawing/2014/main" xmlns="" id="{00000000-0008-0000-2000-00002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52" name="261 CuadroTexto">
          <a:extLst>
            <a:ext uri="{FF2B5EF4-FFF2-40B4-BE49-F238E27FC236}">
              <a16:creationId xmlns:a16="http://schemas.microsoft.com/office/drawing/2014/main" xmlns="" id="{00000000-0008-0000-2000-00003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53" name="262 CuadroTexto">
          <a:extLst>
            <a:ext uri="{FF2B5EF4-FFF2-40B4-BE49-F238E27FC236}">
              <a16:creationId xmlns:a16="http://schemas.microsoft.com/office/drawing/2014/main" xmlns="" id="{00000000-0008-0000-2000-00003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54" name="263 CuadroTexto">
          <a:extLst>
            <a:ext uri="{FF2B5EF4-FFF2-40B4-BE49-F238E27FC236}">
              <a16:creationId xmlns:a16="http://schemas.microsoft.com/office/drawing/2014/main" xmlns="" id="{00000000-0008-0000-2000-00003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55" name="264 CuadroTexto">
          <a:extLst>
            <a:ext uri="{FF2B5EF4-FFF2-40B4-BE49-F238E27FC236}">
              <a16:creationId xmlns:a16="http://schemas.microsoft.com/office/drawing/2014/main" xmlns="" id="{00000000-0008-0000-2000-00003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56" name="265 CuadroTexto">
          <a:extLst>
            <a:ext uri="{FF2B5EF4-FFF2-40B4-BE49-F238E27FC236}">
              <a16:creationId xmlns:a16="http://schemas.microsoft.com/office/drawing/2014/main" xmlns="" id="{00000000-0008-0000-2000-00003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57" name="266 CuadroTexto">
          <a:extLst>
            <a:ext uri="{FF2B5EF4-FFF2-40B4-BE49-F238E27FC236}">
              <a16:creationId xmlns:a16="http://schemas.microsoft.com/office/drawing/2014/main" xmlns="" id="{00000000-0008-0000-2000-00003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58" name="267 CuadroTexto">
          <a:extLst>
            <a:ext uri="{FF2B5EF4-FFF2-40B4-BE49-F238E27FC236}">
              <a16:creationId xmlns:a16="http://schemas.microsoft.com/office/drawing/2014/main" xmlns="" id="{00000000-0008-0000-2000-00003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59" name="268 CuadroTexto">
          <a:extLst>
            <a:ext uri="{FF2B5EF4-FFF2-40B4-BE49-F238E27FC236}">
              <a16:creationId xmlns:a16="http://schemas.microsoft.com/office/drawing/2014/main" xmlns="" id="{00000000-0008-0000-2000-000037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60" name="269 CuadroTexto">
          <a:extLst>
            <a:ext uri="{FF2B5EF4-FFF2-40B4-BE49-F238E27FC236}">
              <a16:creationId xmlns:a16="http://schemas.microsoft.com/office/drawing/2014/main" xmlns="" id="{00000000-0008-0000-2000-000038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61" name="270 CuadroTexto">
          <a:extLst>
            <a:ext uri="{FF2B5EF4-FFF2-40B4-BE49-F238E27FC236}">
              <a16:creationId xmlns:a16="http://schemas.microsoft.com/office/drawing/2014/main" xmlns="" id="{00000000-0008-0000-2000-000039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62" name="271 CuadroTexto">
          <a:extLst>
            <a:ext uri="{FF2B5EF4-FFF2-40B4-BE49-F238E27FC236}">
              <a16:creationId xmlns:a16="http://schemas.microsoft.com/office/drawing/2014/main" xmlns="" id="{00000000-0008-0000-2000-00003A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63" name="272 CuadroTexto">
          <a:extLst>
            <a:ext uri="{FF2B5EF4-FFF2-40B4-BE49-F238E27FC236}">
              <a16:creationId xmlns:a16="http://schemas.microsoft.com/office/drawing/2014/main" xmlns="" id="{00000000-0008-0000-2000-00003B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64" name="273 CuadroTexto">
          <a:extLst>
            <a:ext uri="{FF2B5EF4-FFF2-40B4-BE49-F238E27FC236}">
              <a16:creationId xmlns:a16="http://schemas.microsoft.com/office/drawing/2014/main" xmlns="" id="{00000000-0008-0000-2000-00003C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65" name="274 CuadroTexto">
          <a:extLst>
            <a:ext uri="{FF2B5EF4-FFF2-40B4-BE49-F238E27FC236}">
              <a16:creationId xmlns:a16="http://schemas.microsoft.com/office/drawing/2014/main" xmlns="" id="{00000000-0008-0000-2000-00003D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66" name="275 CuadroTexto">
          <a:extLst>
            <a:ext uri="{FF2B5EF4-FFF2-40B4-BE49-F238E27FC236}">
              <a16:creationId xmlns:a16="http://schemas.microsoft.com/office/drawing/2014/main" xmlns="" id="{00000000-0008-0000-2000-00003E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67" name="276 CuadroTexto">
          <a:extLst>
            <a:ext uri="{FF2B5EF4-FFF2-40B4-BE49-F238E27FC236}">
              <a16:creationId xmlns:a16="http://schemas.microsoft.com/office/drawing/2014/main" xmlns="" id="{00000000-0008-0000-2000-00003F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68" name="277 CuadroTexto">
          <a:extLst>
            <a:ext uri="{FF2B5EF4-FFF2-40B4-BE49-F238E27FC236}">
              <a16:creationId xmlns:a16="http://schemas.microsoft.com/office/drawing/2014/main" xmlns="" id="{00000000-0008-0000-2000-000040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69" name="278 CuadroTexto">
          <a:extLst>
            <a:ext uri="{FF2B5EF4-FFF2-40B4-BE49-F238E27FC236}">
              <a16:creationId xmlns:a16="http://schemas.microsoft.com/office/drawing/2014/main" xmlns="" id="{00000000-0008-0000-2000-000041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70" name="279 CuadroTexto">
          <a:extLst>
            <a:ext uri="{FF2B5EF4-FFF2-40B4-BE49-F238E27FC236}">
              <a16:creationId xmlns:a16="http://schemas.microsoft.com/office/drawing/2014/main" xmlns="" id="{00000000-0008-0000-2000-000042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71" name="280 CuadroTexto">
          <a:extLst>
            <a:ext uri="{FF2B5EF4-FFF2-40B4-BE49-F238E27FC236}">
              <a16:creationId xmlns:a16="http://schemas.microsoft.com/office/drawing/2014/main" xmlns="" id="{00000000-0008-0000-2000-000043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72" name="281 CuadroTexto">
          <a:extLst>
            <a:ext uri="{FF2B5EF4-FFF2-40B4-BE49-F238E27FC236}">
              <a16:creationId xmlns:a16="http://schemas.microsoft.com/office/drawing/2014/main" xmlns="" id="{00000000-0008-0000-2000-000044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73" name="282 CuadroTexto">
          <a:extLst>
            <a:ext uri="{FF2B5EF4-FFF2-40B4-BE49-F238E27FC236}">
              <a16:creationId xmlns:a16="http://schemas.microsoft.com/office/drawing/2014/main" xmlns="" id="{00000000-0008-0000-2000-000045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74" name="283 CuadroTexto">
          <a:extLst>
            <a:ext uri="{FF2B5EF4-FFF2-40B4-BE49-F238E27FC236}">
              <a16:creationId xmlns:a16="http://schemas.microsoft.com/office/drawing/2014/main" xmlns="" id="{00000000-0008-0000-2000-000046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75" name="284 CuadroTexto">
          <a:extLst>
            <a:ext uri="{FF2B5EF4-FFF2-40B4-BE49-F238E27FC236}">
              <a16:creationId xmlns:a16="http://schemas.microsoft.com/office/drawing/2014/main" xmlns="" id="{00000000-0008-0000-2000-000047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76" name="285 CuadroTexto">
          <a:extLst>
            <a:ext uri="{FF2B5EF4-FFF2-40B4-BE49-F238E27FC236}">
              <a16:creationId xmlns:a16="http://schemas.microsoft.com/office/drawing/2014/main" xmlns="" id="{00000000-0008-0000-2000-00004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77" name="286 CuadroTexto">
          <a:extLst>
            <a:ext uri="{FF2B5EF4-FFF2-40B4-BE49-F238E27FC236}">
              <a16:creationId xmlns:a16="http://schemas.microsoft.com/office/drawing/2014/main" xmlns="" id="{00000000-0008-0000-2000-00004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78" name="287 CuadroTexto">
          <a:extLst>
            <a:ext uri="{FF2B5EF4-FFF2-40B4-BE49-F238E27FC236}">
              <a16:creationId xmlns:a16="http://schemas.microsoft.com/office/drawing/2014/main" xmlns="" id="{00000000-0008-0000-2000-00004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79" name="288 CuadroTexto">
          <a:extLst>
            <a:ext uri="{FF2B5EF4-FFF2-40B4-BE49-F238E27FC236}">
              <a16:creationId xmlns:a16="http://schemas.microsoft.com/office/drawing/2014/main" xmlns="" id="{00000000-0008-0000-2000-00004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80" name="289 CuadroTexto">
          <a:extLst>
            <a:ext uri="{FF2B5EF4-FFF2-40B4-BE49-F238E27FC236}">
              <a16:creationId xmlns:a16="http://schemas.microsoft.com/office/drawing/2014/main" xmlns="" id="{00000000-0008-0000-2000-00004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81" name="290 CuadroTexto">
          <a:extLst>
            <a:ext uri="{FF2B5EF4-FFF2-40B4-BE49-F238E27FC236}">
              <a16:creationId xmlns:a16="http://schemas.microsoft.com/office/drawing/2014/main" xmlns="" id="{00000000-0008-0000-2000-00004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82" name="291 CuadroTexto">
          <a:extLst>
            <a:ext uri="{FF2B5EF4-FFF2-40B4-BE49-F238E27FC236}">
              <a16:creationId xmlns:a16="http://schemas.microsoft.com/office/drawing/2014/main" xmlns="" id="{00000000-0008-0000-2000-00004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83" name="292 CuadroTexto">
          <a:extLst>
            <a:ext uri="{FF2B5EF4-FFF2-40B4-BE49-F238E27FC236}">
              <a16:creationId xmlns:a16="http://schemas.microsoft.com/office/drawing/2014/main" xmlns="" id="{00000000-0008-0000-2000-00004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84" name="293 CuadroTexto">
          <a:extLst>
            <a:ext uri="{FF2B5EF4-FFF2-40B4-BE49-F238E27FC236}">
              <a16:creationId xmlns:a16="http://schemas.microsoft.com/office/drawing/2014/main" xmlns="" id="{00000000-0008-0000-2000-00005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85" name="294 CuadroTexto">
          <a:extLst>
            <a:ext uri="{FF2B5EF4-FFF2-40B4-BE49-F238E27FC236}">
              <a16:creationId xmlns:a16="http://schemas.microsoft.com/office/drawing/2014/main" xmlns="" id="{00000000-0008-0000-2000-00005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86" name="295 CuadroTexto">
          <a:extLst>
            <a:ext uri="{FF2B5EF4-FFF2-40B4-BE49-F238E27FC236}">
              <a16:creationId xmlns:a16="http://schemas.microsoft.com/office/drawing/2014/main" xmlns="" id="{00000000-0008-0000-2000-00005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87" name="296 CuadroTexto">
          <a:extLst>
            <a:ext uri="{FF2B5EF4-FFF2-40B4-BE49-F238E27FC236}">
              <a16:creationId xmlns:a16="http://schemas.microsoft.com/office/drawing/2014/main" xmlns="" id="{00000000-0008-0000-2000-00005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88" name="301 CuadroTexto">
          <a:extLst>
            <a:ext uri="{FF2B5EF4-FFF2-40B4-BE49-F238E27FC236}">
              <a16:creationId xmlns:a16="http://schemas.microsoft.com/office/drawing/2014/main" xmlns="" id="{00000000-0008-0000-2000-00005409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89" name="302 CuadroTexto">
          <a:extLst>
            <a:ext uri="{FF2B5EF4-FFF2-40B4-BE49-F238E27FC236}">
              <a16:creationId xmlns:a16="http://schemas.microsoft.com/office/drawing/2014/main" xmlns="" id="{00000000-0008-0000-2000-00005509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90" name="17 CuadroTexto">
          <a:extLst>
            <a:ext uri="{FF2B5EF4-FFF2-40B4-BE49-F238E27FC236}">
              <a16:creationId xmlns:a16="http://schemas.microsoft.com/office/drawing/2014/main" xmlns="" id="{00000000-0008-0000-2000-00005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91" name="90 CuadroTexto">
          <a:extLst>
            <a:ext uri="{FF2B5EF4-FFF2-40B4-BE49-F238E27FC236}">
              <a16:creationId xmlns:a16="http://schemas.microsoft.com/office/drawing/2014/main" xmlns="" id="{00000000-0008-0000-2000-000057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92" name="91 CuadroTexto">
          <a:extLst>
            <a:ext uri="{FF2B5EF4-FFF2-40B4-BE49-F238E27FC236}">
              <a16:creationId xmlns:a16="http://schemas.microsoft.com/office/drawing/2014/main" xmlns="" id="{00000000-0008-0000-2000-000058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93" name="92 CuadroTexto">
          <a:extLst>
            <a:ext uri="{FF2B5EF4-FFF2-40B4-BE49-F238E27FC236}">
              <a16:creationId xmlns:a16="http://schemas.microsoft.com/office/drawing/2014/main" xmlns="" id="{00000000-0008-0000-2000-000059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94" name="93 CuadroTexto">
          <a:extLst>
            <a:ext uri="{FF2B5EF4-FFF2-40B4-BE49-F238E27FC236}">
              <a16:creationId xmlns:a16="http://schemas.microsoft.com/office/drawing/2014/main" xmlns="" id="{00000000-0008-0000-2000-00005A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95" name="94 CuadroTexto">
          <a:extLst>
            <a:ext uri="{FF2B5EF4-FFF2-40B4-BE49-F238E27FC236}">
              <a16:creationId xmlns:a16="http://schemas.microsoft.com/office/drawing/2014/main" xmlns="" id="{00000000-0008-0000-2000-00005B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96" name="95 CuadroTexto">
          <a:extLst>
            <a:ext uri="{FF2B5EF4-FFF2-40B4-BE49-F238E27FC236}">
              <a16:creationId xmlns:a16="http://schemas.microsoft.com/office/drawing/2014/main" xmlns="" id="{00000000-0008-0000-2000-00005C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97" name="96 CuadroTexto">
          <a:extLst>
            <a:ext uri="{FF2B5EF4-FFF2-40B4-BE49-F238E27FC236}">
              <a16:creationId xmlns:a16="http://schemas.microsoft.com/office/drawing/2014/main" xmlns="" id="{00000000-0008-0000-2000-00005D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98" name="97 CuadroTexto">
          <a:extLst>
            <a:ext uri="{FF2B5EF4-FFF2-40B4-BE49-F238E27FC236}">
              <a16:creationId xmlns:a16="http://schemas.microsoft.com/office/drawing/2014/main" xmlns="" id="{00000000-0008-0000-2000-00005E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99" name="98 CuadroTexto">
          <a:extLst>
            <a:ext uri="{FF2B5EF4-FFF2-40B4-BE49-F238E27FC236}">
              <a16:creationId xmlns:a16="http://schemas.microsoft.com/office/drawing/2014/main" xmlns="" id="{00000000-0008-0000-2000-00005F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00" name="99 CuadroTexto">
          <a:extLst>
            <a:ext uri="{FF2B5EF4-FFF2-40B4-BE49-F238E27FC236}">
              <a16:creationId xmlns:a16="http://schemas.microsoft.com/office/drawing/2014/main" xmlns="" id="{00000000-0008-0000-2000-000060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01" name="100 CuadroTexto">
          <a:extLst>
            <a:ext uri="{FF2B5EF4-FFF2-40B4-BE49-F238E27FC236}">
              <a16:creationId xmlns:a16="http://schemas.microsoft.com/office/drawing/2014/main" xmlns="" id="{00000000-0008-0000-2000-000061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02" name="101 CuadroTexto">
          <a:extLst>
            <a:ext uri="{FF2B5EF4-FFF2-40B4-BE49-F238E27FC236}">
              <a16:creationId xmlns:a16="http://schemas.microsoft.com/office/drawing/2014/main" xmlns="" id="{00000000-0008-0000-2000-000062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03" name="118 CuadroTexto">
          <a:extLst>
            <a:ext uri="{FF2B5EF4-FFF2-40B4-BE49-F238E27FC236}">
              <a16:creationId xmlns:a16="http://schemas.microsoft.com/office/drawing/2014/main" xmlns="" id="{00000000-0008-0000-2000-00006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04" name="119 CuadroTexto">
          <a:extLst>
            <a:ext uri="{FF2B5EF4-FFF2-40B4-BE49-F238E27FC236}">
              <a16:creationId xmlns:a16="http://schemas.microsoft.com/office/drawing/2014/main" xmlns="" id="{00000000-0008-0000-2000-00006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05" name="120 CuadroTexto">
          <a:extLst>
            <a:ext uri="{FF2B5EF4-FFF2-40B4-BE49-F238E27FC236}">
              <a16:creationId xmlns:a16="http://schemas.microsoft.com/office/drawing/2014/main" xmlns="" id="{00000000-0008-0000-2000-00006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06" name="121 CuadroTexto">
          <a:extLst>
            <a:ext uri="{FF2B5EF4-FFF2-40B4-BE49-F238E27FC236}">
              <a16:creationId xmlns:a16="http://schemas.microsoft.com/office/drawing/2014/main" xmlns="" id="{00000000-0008-0000-2000-00006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07" name="122 CuadroTexto">
          <a:extLst>
            <a:ext uri="{FF2B5EF4-FFF2-40B4-BE49-F238E27FC236}">
              <a16:creationId xmlns:a16="http://schemas.microsoft.com/office/drawing/2014/main" xmlns="" id="{00000000-0008-0000-2000-00006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08" name="123 CuadroTexto">
          <a:extLst>
            <a:ext uri="{FF2B5EF4-FFF2-40B4-BE49-F238E27FC236}">
              <a16:creationId xmlns:a16="http://schemas.microsoft.com/office/drawing/2014/main" xmlns="" id="{00000000-0008-0000-2000-00006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09" name="124 CuadroTexto">
          <a:extLst>
            <a:ext uri="{FF2B5EF4-FFF2-40B4-BE49-F238E27FC236}">
              <a16:creationId xmlns:a16="http://schemas.microsoft.com/office/drawing/2014/main" xmlns="" id="{00000000-0008-0000-2000-00006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10" name="125 CuadroTexto">
          <a:extLst>
            <a:ext uri="{FF2B5EF4-FFF2-40B4-BE49-F238E27FC236}">
              <a16:creationId xmlns:a16="http://schemas.microsoft.com/office/drawing/2014/main" xmlns="" id="{00000000-0008-0000-2000-00006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11" name="143 CuadroTexto">
          <a:extLst>
            <a:ext uri="{FF2B5EF4-FFF2-40B4-BE49-F238E27FC236}">
              <a16:creationId xmlns:a16="http://schemas.microsoft.com/office/drawing/2014/main" xmlns="" id="{00000000-0008-0000-2000-00006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12" name="144 CuadroTexto">
          <a:extLst>
            <a:ext uri="{FF2B5EF4-FFF2-40B4-BE49-F238E27FC236}">
              <a16:creationId xmlns:a16="http://schemas.microsoft.com/office/drawing/2014/main" xmlns="" id="{00000000-0008-0000-2000-00006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13" name="145 CuadroTexto">
          <a:extLst>
            <a:ext uri="{FF2B5EF4-FFF2-40B4-BE49-F238E27FC236}">
              <a16:creationId xmlns:a16="http://schemas.microsoft.com/office/drawing/2014/main" xmlns="" id="{00000000-0008-0000-2000-00006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14" name="146 CuadroTexto">
          <a:extLst>
            <a:ext uri="{FF2B5EF4-FFF2-40B4-BE49-F238E27FC236}">
              <a16:creationId xmlns:a16="http://schemas.microsoft.com/office/drawing/2014/main" xmlns="" id="{00000000-0008-0000-2000-00006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15" name="147 CuadroTexto">
          <a:extLst>
            <a:ext uri="{FF2B5EF4-FFF2-40B4-BE49-F238E27FC236}">
              <a16:creationId xmlns:a16="http://schemas.microsoft.com/office/drawing/2014/main" xmlns="" id="{00000000-0008-0000-2000-00006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16" name="148 CuadroTexto">
          <a:extLst>
            <a:ext uri="{FF2B5EF4-FFF2-40B4-BE49-F238E27FC236}">
              <a16:creationId xmlns:a16="http://schemas.microsoft.com/office/drawing/2014/main" xmlns="" id="{00000000-0008-0000-2000-00007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17" name="149 CuadroTexto">
          <a:extLst>
            <a:ext uri="{FF2B5EF4-FFF2-40B4-BE49-F238E27FC236}">
              <a16:creationId xmlns:a16="http://schemas.microsoft.com/office/drawing/2014/main" xmlns="" id="{00000000-0008-0000-2000-00007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18" name="150 CuadroTexto">
          <a:extLst>
            <a:ext uri="{FF2B5EF4-FFF2-40B4-BE49-F238E27FC236}">
              <a16:creationId xmlns:a16="http://schemas.microsoft.com/office/drawing/2014/main" xmlns="" id="{00000000-0008-0000-2000-00007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19" name="151 CuadroTexto">
          <a:extLst>
            <a:ext uri="{FF2B5EF4-FFF2-40B4-BE49-F238E27FC236}">
              <a16:creationId xmlns:a16="http://schemas.microsoft.com/office/drawing/2014/main" xmlns="" id="{00000000-0008-0000-2000-00007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20" name="152 CuadroTexto">
          <a:extLst>
            <a:ext uri="{FF2B5EF4-FFF2-40B4-BE49-F238E27FC236}">
              <a16:creationId xmlns:a16="http://schemas.microsoft.com/office/drawing/2014/main" xmlns="" id="{00000000-0008-0000-2000-00007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21" name="153 CuadroTexto">
          <a:extLst>
            <a:ext uri="{FF2B5EF4-FFF2-40B4-BE49-F238E27FC236}">
              <a16:creationId xmlns:a16="http://schemas.microsoft.com/office/drawing/2014/main" xmlns="" id="{00000000-0008-0000-2000-00007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22" name="154 CuadroTexto">
          <a:extLst>
            <a:ext uri="{FF2B5EF4-FFF2-40B4-BE49-F238E27FC236}">
              <a16:creationId xmlns:a16="http://schemas.microsoft.com/office/drawing/2014/main" xmlns="" id="{00000000-0008-0000-2000-00007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23" name="155 CuadroTexto">
          <a:extLst>
            <a:ext uri="{FF2B5EF4-FFF2-40B4-BE49-F238E27FC236}">
              <a16:creationId xmlns:a16="http://schemas.microsoft.com/office/drawing/2014/main" xmlns="" id="{00000000-0008-0000-2000-00007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24" name="156 CuadroTexto">
          <a:extLst>
            <a:ext uri="{FF2B5EF4-FFF2-40B4-BE49-F238E27FC236}">
              <a16:creationId xmlns:a16="http://schemas.microsoft.com/office/drawing/2014/main" xmlns="" id="{00000000-0008-0000-2000-00007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25" name="157 CuadroTexto">
          <a:extLst>
            <a:ext uri="{FF2B5EF4-FFF2-40B4-BE49-F238E27FC236}">
              <a16:creationId xmlns:a16="http://schemas.microsoft.com/office/drawing/2014/main" xmlns="" id="{00000000-0008-0000-2000-00007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26" name="158 CuadroTexto">
          <a:extLst>
            <a:ext uri="{FF2B5EF4-FFF2-40B4-BE49-F238E27FC236}">
              <a16:creationId xmlns:a16="http://schemas.microsoft.com/office/drawing/2014/main" xmlns="" id="{00000000-0008-0000-2000-00007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27" name="159 CuadroTexto">
          <a:extLst>
            <a:ext uri="{FF2B5EF4-FFF2-40B4-BE49-F238E27FC236}">
              <a16:creationId xmlns:a16="http://schemas.microsoft.com/office/drawing/2014/main" xmlns="" id="{00000000-0008-0000-2000-00007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28" name="160 CuadroTexto">
          <a:extLst>
            <a:ext uri="{FF2B5EF4-FFF2-40B4-BE49-F238E27FC236}">
              <a16:creationId xmlns:a16="http://schemas.microsoft.com/office/drawing/2014/main" xmlns="" id="{00000000-0008-0000-2000-00007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29" name="161 CuadroTexto">
          <a:extLst>
            <a:ext uri="{FF2B5EF4-FFF2-40B4-BE49-F238E27FC236}">
              <a16:creationId xmlns:a16="http://schemas.microsoft.com/office/drawing/2014/main" xmlns="" id="{00000000-0008-0000-2000-00007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30" name="162 CuadroTexto">
          <a:extLst>
            <a:ext uri="{FF2B5EF4-FFF2-40B4-BE49-F238E27FC236}">
              <a16:creationId xmlns:a16="http://schemas.microsoft.com/office/drawing/2014/main" xmlns="" id="{00000000-0008-0000-2000-00007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31" name="163 CuadroTexto">
          <a:extLst>
            <a:ext uri="{FF2B5EF4-FFF2-40B4-BE49-F238E27FC236}">
              <a16:creationId xmlns:a16="http://schemas.microsoft.com/office/drawing/2014/main" xmlns="" id="{00000000-0008-0000-2000-00007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32" name="164 CuadroTexto">
          <a:extLst>
            <a:ext uri="{FF2B5EF4-FFF2-40B4-BE49-F238E27FC236}">
              <a16:creationId xmlns:a16="http://schemas.microsoft.com/office/drawing/2014/main" xmlns="" id="{00000000-0008-0000-2000-00008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33" name="165 CuadroTexto">
          <a:extLst>
            <a:ext uri="{FF2B5EF4-FFF2-40B4-BE49-F238E27FC236}">
              <a16:creationId xmlns:a16="http://schemas.microsoft.com/office/drawing/2014/main" xmlns="" id="{00000000-0008-0000-2000-00008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34" name="166 CuadroTexto">
          <a:extLst>
            <a:ext uri="{FF2B5EF4-FFF2-40B4-BE49-F238E27FC236}">
              <a16:creationId xmlns:a16="http://schemas.microsoft.com/office/drawing/2014/main" xmlns="" id="{00000000-0008-0000-2000-00008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35" name="167 CuadroTexto">
          <a:extLst>
            <a:ext uri="{FF2B5EF4-FFF2-40B4-BE49-F238E27FC236}">
              <a16:creationId xmlns:a16="http://schemas.microsoft.com/office/drawing/2014/main" xmlns="" id="{00000000-0008-0000-2000-00008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36" name="168 CuadroTexto">
          <a:extLst>
            <a:ext uri="{FF2B5EF4-FFF2-40B4-BE49-F238E27FC236}">
              <a16:creationId xmlns:a16="http://schemas.microsoft.com/office/drawing/2014/main" xmlns="" id="{00000000-0008-0000-2000-00008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37" name="169 CuadroTexto">
          <a:extLst>
            <a:ext uri="{FF2B5EF4-FFF2-40B4-BE49-F238E27FC236}">
              <a16:creationId xmlns:a16="http://schemas.microsoft.com/office/drawing/2014/main" xmlns="" id="{00000000-0008-0000-2000-00008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38" name="170 CuadroTexto">
          <a:extLst>
            <a:ext uri="{FF2B5EF4-FFF2-40B4-BE49-F238E27FC236}">
              <a16:creationId xmlns:a16="http://schemas.microsoft.com/office/drawing/2014/main" xmlns="" id="{00000000-0008-0000-2000-00008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39" name="171 CuadroTexto">
          <a:extLst>
            <a:ext uri="{FF2B5EF4-FFF2-40B4-BE49-F238E27FC236}">
              <a16:creationId xmlns:a16="http://schemas.microsoft.com/office/drawing/2014/main" xmlns="" id="{00000000-0008-0000-2000-00008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40" name="172 CuadroTexto">
          <a:extLst>
            <a:ext uri="{FF2B5EF4-FFF2-40B4-BE49-F238E27FC236}">
              <a16:creationId xmlns:a16="http://schemas.microsoft.com/office/drawing/2014/main" xmlns="" id="{00000000-0008-0000-2000-00008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41" name="173 CuadroTexto">
          <a:extLst>
            <a:ext uri="{FF2B5EF4-FFF2-40B4-BE49-F238E27FC236}">
              <a16:creationId xmlns:a16="http://schemas.microsoft.com/office/drawing/2014/main" xmlns="" id="{00000000-0008-0000-2000-00008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42" name="174 CuadroTexto">
          <a:extLst>
            <a:ext uri="{FF2B5EF4-FFF2-40B4-BE49-F238E27FC236}">
              <a16:creationId xmlns:a16="http://schemas.microsoft.com/office/drawing/2014/main" xmlns="" id="{00000000-0008-0000-2000-00008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43" name="175 CuadroTexto">
          <a:extLst>
            <a:ext uri="{FF2B5EF4-FFF2-40B4-BE49-F238E27FC236}">
              <a16:creationId xmlns:a16="http://schemas.microsoft.com/office/drawing/2014/main" xmlns="" id="{00000000-0008-0000-2000-00008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44" name="176 CuadroTexto">
          <a:extLst>
            <a:ext uri="{FF2B5EF4-FFF2-40B4-BE49-F238E27FC236}">
              <a16:creationId xmlns:a16="http://schemas.microsoft.com/office/drawing/2014/main" xmlns="" id="{00000000-0008-0000-2000-00008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45" name="177 CuadroTexto">
          <a:extLst>
            <a:ext uri="{FF2B5EF4-FFF2-40B4-BE49-F238E27FC236}">
              <a16:creationId xmlns:a16="http://schemas.microsoft.com/office/drawing/2014/main" xmlns="" id="{00000000-0008-0000-2000-00008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46" name="178 CuadroTexto">
          <a:extLst>
            <a:ext uri="{FF2B5EF4-FFF2-40B4-BE49-F238E27FC236}">
              <a16:creationId xmlns:a16="http://schemas.microsoft.com/office/drawing/2014/main" xmlns="" id="{00000000-0008-0000-2000-00008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47" name="179 CuadroTexto">
          <a:extLst>
            <a:ext uri="{FF2B5EF4-FFF2-40B4-BE49-F238E27FC236}">
              <a16:creationId xmlns:a16="http://schemas.microsoft.com/office/drawing/2014/main" xmlns="" id="{00000000-0008-0000-2000-00008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48" name="180 CuadroTexto">
          <a:extLst>
            <a:ext uri="{FF2B5EF4-FFF2-40B4-BE49-F238E27FC236}">
              <a16:creationId xmlns:a16="http://schemas.microsoft.com/office/drawing/2014/main" xmlns="" id="{00000000-0008-0000-2000-00009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49" name="181 CuadroTexto">
          <a:extLst>
            <a:ext uri="{FF2B5EF4-FFF2-40B4-BE49-F238E27FC236}">
              <a16:creationId xmlns:a16="http://schemas.microsoft.com/office/drawing/2014/main" xmlns="" id="{00000000-0008-0000-2000-00009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50" name="182 CuadroTexto">
          <a:extLst>
            <a:ext uri="{FF2B5EF4-FFF2-40B4-BE49-F238E27FC236}">
              <a16:creationId xmlns:a16="http://schemas.microsoft.com/office/drawing/2014/main" xmlns="" id="{00000000-0008-0000-2000-00009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51" name="183 CuadroTexto">
          <a:extLst>
            <a:ext uri="{FF2B5EF4-FFF2-40B4-BE49-F238E27FC236}">
              <a16:creationId xmlns:a16="http://schemas.microsoft.com/office/drawing/2014/main" xmlns="" id="{00000000-0008-0000-2000-00009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52" name="184 CuadroTexto">
          <a:extLst>
            <a:ext uri="{FF2B5EF4-FFF2-40B4-BE49-F238E27FC236}">
              <a16:creationId xmlns:a16="http://schemas.microsoft.com/office/drawing/2014/main" xmlns="" id="{00000000-0008-0000-2000-00009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53" name="185 CuadroTexto">
          <a:extLst>
            <a:ext uri="{FF2B5EF4-FFF2-40B4-BE49-F238E27FC236}">
              <a16:creationId xmlns:a16="http://schemas.microsoft.com/office/drawing/2014/main" xmlns="" id="{00000000-0008-0000-2000-00009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54" name="186 CuadroTexto">
          <a:extLst>
            <a:ext uri="{FF2B5EF4-FFF2-40B4-BE49-F238E27FC236}">
              <a16:creationId xmlns:a16="http://schemas.microsoft.com/office/drawing/2014/main" xmlns="" id="{00000000-0008-0000-2000-00009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55" name="187 CuadroTexto">
          <a:extLst>
            <a:ext uri="{FF2B5EF4-FFF2-40B4-BE49-F238E27FC236}">
              <a16:creationId xmlns:a16="http://schemas.microsoft.com/office/drawing/2014/main" xmlns="" id="{00000000-0008-0000-2000-00009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56" name="188 CuadroTexto">
          <a:extLst>
            <a:ext uri="{FF2B5EF4-FFF2-40B4-BE49-F238E27FC236}">
              <a16:creationId xmlns:a16="http://schemas.microsoft.com/office/drawing/2014/main" xmlns="" id="{00000000-0008-0000-2000-00009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57" name="189 CuadroTexto">
          <a:extLst>
            <a:ext uri="{FF2B5EF4-FFF2-40B4-BE49-F238E27FC236}">
              <a16:creationId xmlns:a16="http://schemas.microsoft.com/office/drawing/2014/main" xmlns="" id="{00000000-0008-0000-2000-00009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58" name="190 CuadroTexto">
          <a:extLst>
            <a:ext uri="{FF2B5EF4-FFF2-40B4-BE49-F238E27FC236}">
              <a16:creationId xmlns:a16="http://schemas.microsoft.com/office/drawing/2014/main" xmlns="" id="{00000000-0008-0000-2000-00009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59" name="191 CuadroTexto">
          <a:extLst>
            <a:ext uri="{FF2B5EF4-FFF2-40B4-BE49-F238E27FC236}">
              <a16:creationId xmlns:a16="http://schemas.microsoft.com/office/drawing/2014/main" xmlns="" id="{00000000-0008-0000-2000-00009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60" name="192 CuadroTexto">
          <a:extLst>
            <a:ext uri="{FF2B5EF4-FFF2-40B4-BE49-F238E27FC236}">
              <a16:creationId xmlns:a16="http://schemas.microsoft.com/office/drawing/2014/main" xmlns="" id="{00000000-0008-0000-2000-00009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61" name="193 CuadroTexto">
          <a:extLst>
            <a:ext uri="{FF2B5EF4-FFF2-40B4-BE49-F238E27FC236}">
              <a16:creationId xmlns:a16="http://schemas.microsoft.com/office/drawing/2014/main" xmlns="" id="{00000000-0008-0000-2000-00009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62" name="194 CuadroTexto">
          <a:extLst>
            <a:ext uri="{FF2B5EF4-FFF2-40B4-BE49-F238E27FC236}">
              <a16:creationId xmlns:a16="http://schemas.microsoft.com/office/drawing/2014/main" xmlns="" id="{00000000-0008-0000-2000-00009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63" name="195 CuadroTexto">
          <a:extLst>
            <a:ext uri="{FF2B5EF4-FFF2-40B4-BE49-F238E27FC236}">
              <a16:creationId xmlns:a16="http://schemas.microsoft.com/office/drawing/2014/main" xmlns="" id="{00000000-0008-0000-2000-00009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64" name="196 CuadroTexto">
          <a:extLst>
            <a:ext uri="{FF2B5EF4-FFF2-40B4-BE49-F238E27FC236}">
              <a16:creationId xmlns:a16="http://schemas.microsoft.com/office/drawing/2014/main" xmlns="" id="{00000000-0008-0000-2000-0000A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65" name="197 CuadroTexto">
          <a:extLst>
            <a:ext uri="{FF2B5EF4-FFF2-40B4-BE49-F238E27FC236}">
              <a16:creationId xmlns:a16="http://schemas.microsoft.com/office/drawing/2014/main" xmlns="" id="{00000000-0008-0000-2000-0000A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66" name="198 CuadroTexto">
          <a:extLst>
            <a:ext uri="{FF2B5EF4-FFF2-40B4-BE49-F238E27FC236}">
              <a16:creationId xmlns:a16="http://schemas.microsoft.com/office/drawing/2014/main" xmlns="" id="{00000000-0008-0000-2000-0000A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67" name="199 CuadroTexto">
          <a:extLst>
            <a:ext uri="{FF2B5EF4-FFF2-40B4-BE49-F238E27FC236}">
              <a16:creationId xmlns:a16="http://schemas.microsoft.com/office/drawing/2014/main" xmlns="" id="{00000000-0008-0000-2000-0000A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68" name="200 CuadroTexto">
          <a:extLst>
            <a:ext uri="{FF2B5EF4-FFF2-40B4-BE49-F238E27FC236}">
              <a16:creationId xmlns:a16="http://schemas.microsoft.com/office/drawing/2014/main" xmlns="" id="{00000000-0008-0000-2000-0000A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69" name="201 CuadroTexto">
          <a:extLst>
            <a:ext uri="{FF2B5EF4-FFF2-40B4-BE49-F238E27FC236}">
              <a16:creationId xmlns:a16="http://schemas.microsoft.com/office/drawing/2014/main" xmlns="" id="{00000000-0008-0000-2000-0000A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70" name="202 CuadroTexto">
          <a:extLst>
            <a:ext uri="{FF2B5EF4-FFF2-40B4-BE49-F238E27FC236}">
              <a16:creationId xmlns:a16="http://schemas.microsoft.com/office/drawing/2014/main" xmlns="" id="{00000000-0008-0000-2000-0000A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71" name="203 CuadroTexto">
          <a:extLst>
            <a:ext uri="{FF2B5EF4-FFF2-40B4-BE49-F238E27FC236}">
              <a16:creationId xmlns:a16="http://schemas.microsoft.com/office/drawing/2014/main" xmlns="" id="{00000000-0008-0000-2000-0000A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72" name="204 CuadroTexto">
          <a:extLst>
            <a:ext uri="{FF2B5EF4-FFF2-40B4-BE49-F238E27FC236}">
              <a16:creationId xmlns:a16="http://schemas.microsoft.com/office/drawing/2014/main" xmlns="" id="{00000000-0008-0000-2000-0000A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73" name="205 CuadroTexto">
          <a:extLst>
            <a:ext uri="{FF2B5EF4-FFF2-40B4-BE49-F238E27FC236}">
              <a16:creationId xmlns:a16="http://schemas.microsoft.com/office/drawing/2014/main" xmlns="" id="{00000000-0008-0000-2000-0000A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74" name="206 CuadroTexto">
          <a:extLst>
            <a:ext uri="{FF2B5EF4-FFF2-40B4-BE49-F238E27FC236}">
              <a16:creationId xmlns:a16="http://schemas.microsoft.com/office/drawing/2014/main" xmlns="" id="{00000000-0008-0000-2000-0000A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75" name="207 CuadroTexto">
          <a:extLst>
            <a:ext uri="{FF2B5EF4-FFF2-40B4-BE49-F238E27FC236}">
              <a16:creationId xmlns:a16="http://schemas.microsoft.com/office/drawing/2014/main" xmlns="" id="{00000000-0008-0000-2000-0000A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76" name="208 CuadroTexto">
          <a:extLst>
            <a:ext uri="{FF2B5EF4-FFF2-40B4-BE49-F238E27FC236}">
              <a16:creationId xmlns:a16="http://schemas.microsoft.com/office/drawing/2014/main" xmlns="" id="{00000000-0008-0000-2000-0000A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77" name="209 CuadroTexto">
          <a:extLst>
            <a:ext uri="{FF2B5EF4-FFF2-40B4-BE49-F238E27FC236}">
              <a16:creationId xmlns:a16="http://schemas.microsoft.com/office/drawing/2014/main" xmlns="" id="{00000000-0008-0000-2000-0000A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78" name="210 CuadroTexto">
          <a:extLst>
            <a:ext uri="{FF2B5EF4-FFF2-40B4-BE49-F238E27FC236}">
              <a16:creationId xmlns:a16="http://schemas.microsoft.com/office/drawing/2014/main" xmlns="" id="{00000000-0008-0000-2000-0000A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79" name="211 CuadroTexto">
          <a:extLst>
            <a:ext uri="{FF2B5EF4-FFF2-40B4-BE49-F238E27FC236}">
              <a16:creationId xmlns:a16="http://schemas.microsoft.com/office/drawing/2014/main" xmlns="" id="{00000000-0008-0000-2000-0000A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80" name="212 CuadroTexto">
          <a:extLst>
            <a:ext uri="{FF2B5EF4-FFF2-40B4-BE49-F238E27FC236}">
              <a16:creationId xmlns:a16="http://schemas.microsoft.com/office/drawing/2014/main" xmlns="" id="{00000000-0008-0000-2000-0000B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81" name="213 CuadroTexto">
          <a:extLst>
            <a:ext uri="{FF2B5EF4-FFF2-40B4-BE49-F238E27FC236}">
              <a16:creationId xmlns:a16="http://schemas.microsoft.com/office/drawing/2014/main" xmlns="" id="{00000000-0008-0000-2000-0000B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82" name="214 CuadroTexto">
          <a:extLst>
            <a:ext uri="{FF2B5EF4-FFF2-40B4-BE49-F238E27FC236}">
              <a16:creationId xmlns:a16="http://schemas.microsoft.com/office/drawing/2014/main" xmlns="" id="{00000000-0008-0000-2000-0000B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83" name="215 CuadroTexto">
          <a:extLst>
            <a:ext uri="{FF2B5EF4-FFF2-40B4-BE49-F238E27FC236}">
              <a16:creationId xmlns:a16="http://schemas.microsoft.com/office/drawing/2014/main" xmlns="" id="{00000000-0008-0000-2000-0000B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84" name="216 CuadroTexto">
          <a:extLst>
            <a:ext uri="{FF2B5EF4-FFF2-40B4-BE49-F238E27FC236}">
              <a16:creationId xmlns:a16="http://schemas.microsoft.com/office/drawing/2014/main" xmlns="" id="{00000000-0008-0000-2000-0000B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85" name="217 CuadroTexto">
          <a:extLst>
            <a:ext uri="{FF2B5EF4-FFF2-40B4-BE49-F238E27FC236}">
              <a16:creationId xmlns:a16="http://schemas.microsoft.com/office/drawing/2014/main" xmlns="" id="{00000000-0008-0000-2000-0000B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86" name="218 CuadroTexto">
          <a:extLst>
            <a:ext uri="{FF2B5EF4-FFF2-40B4-BE49-F238E27FC236}">
              <a16:creationId xmlns:a16="http://schemas.microsoft.com/office/drawing/2014/main" xmlns="" id="{00000000-0008-0000-2000-0000B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87" name="219 CuadroTexto">
          <a:extLst>
            <a:ext uri="{FF2B5EF4-FFF2-40B4-BE49-F238E27FC236}">
              <a16:creationId xmlns:a16="http://schemas.microsoft.com/office/drawing/2014/main" xmlns="" id="{00000000-0008-0000-2000-0000B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88" name="220 CuadroTexto">
          <a:extLst>
            <a:ext uri="{FF2B5EF4-FFF2-40B4-BE49-F238E27FC236}">
              <a16:creationId xmlns:a16="http://schemas.microsoft.com/office/drawing/2014/main" xmlns="" id="{00000000-0008-0000-2000-0000B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89" name="221 CuadroTexto">
          <a:extLst>
            <a:ext uri="{FF2B5EF4-FFF2-40B4-BE49-F238E27FC236}">
              <a16:creationId xmlns:a16="http://schemas.microsoft.com/office/drawing/2014/main" xmlns="" id="{00000000-0008-0000-2000-0000B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90" name="222 CuadroTexto">
          <a:extLst>
            <a:ext uri="{FF2B5EF4-FFF2-40B4-BE49-F238E27FC236}">
              <a16:creationId xmlns:a16="http://schemas.microsoft.com/office/drawing/2014/main" xmlns="" id="{00000000-0008-0000-2000-0000B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91" name="223 CuadroTexto">
          <a:extLst>
            <a:ext uri="{FF2B5EF4-FFF2-40B4-BE49-F238E27FC236}">
              <a16:creationId xmlns:a16="http://schemas.microsoft.com/office/drawing/2014/main" xmlns="" id="{00000000-0008-0000-2000-0000B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92" name="224 CuadroTexto">
          <a:extLst>
            <a:ext uri="{FF2B5EF4-FFF2-40B4-BE49-F238E27FC236}">
              <a16:creationId xmlns:a16="http://schemas.microsoft.com/office/drawing/2014/main" xmlns="" id="{00000000-0008-0000-2000-0000B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93" name="225 CuadroTexto">
          <a:extLst>
            <a:ext uri="{FF2B5EF4-FFF2-40B4-BE49-F238E27FC236}">
              <a16:creationId xmlns:a16="http://schemas.microsoft.com/office/drawing/2014/main" xmlns="" id="{00000000-0008-0000-2000-0000B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94" name="226 CuadroTexto">
          <a:extLst>
            <a:ext uri="{FF2B5EF4-FFF2-40B4-BE49-F238E27FC236}">
              <a16:creationId xmlns:a16="http://schemas.microsoft.com/office/drawing/2014/main" xmlns="" id="{00000000-0008-0000-2000-0000B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95" name="227 CuadroTexto">
          <a:extLst>
            <a:ext uri="{FF2B5EF4-FFF2-40B4-BE49-F238E27FC236}">
              <a16:creationId xmlns:a16="http://schemas.microsoft.com/office/drawing/2014/main" xmlns="" id="{00000000-0008-0000-2000-0000B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96" name="228 CuadroTexto">
          <a:extLst>
            <a:ext uri="{FF2B5EF4-FFF2-40B4-BE49-F238E27FC236}">
              <a16:creationId xmlns:a16="http://schemas.microsoft.com/office/drawing/2014/main" xmlns="" id="{00000000-0008-0000-2000-0000C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97" name="229 CuadroTexto">
          <a:extLst>
            <a:ext uri="{FF2B5EF4-FFF2-40B4-BE49-F238E27FC236}">
              <a16:creationId xmlns:a16="http://schemas.microsoft.com/office/drawing/2014/main" xmlns="" id="{00000000-0008-0000-2000-0000C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98" name="230 CuadroTexto">
          <a:extLst>
            <a:ext uri="{FF2B5EF4-FFF2-40B4-BE49-F238E27FC236}">
              <a16:creationId xmlns:a16="http://schemas.microsoft.com/office/drawing/2014/main" xmlns="" id="{00000000-0008-0000-2000-0000C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99" name="231 CuadroTexto">
          <a:extLst>
            <a:ext uri="{FF2B5EF4-FFF2-40B4-BE49-F238E27FC236}">
              <a16:creationId xmlns:a16="http://schemas.microsoft.com/office/drawing/2014/main" xmlns="" id="{00000000-0008-0000-2000-0000C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00" name="232 CuadroTexto">
          <a:extLst>
            <a:ext uri="{FF2B5EF4-FFF2-40B4-BE49-F238E27FC236}">
              <a16:creationId xmlns:a16="http://schemas.microsoft.com/office/drawing/2014/main" xmlns="" id="{00000000-0008-0000-2000-0000C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01" name="233 CuadroTexto">
          <a:extLst>
            <a:ext uri="{FF2B5EF4-FFF2-40B4-BE49-F238E27FC236}">
              <a16:creationId xmlns:a16="http://schemas.microsoft.com/office/drawing/2014/main" xmlns="" id="{00000000-0008-0000-2000-0000C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02" name="234 CuadroTexto">
          <a:extLst>
            <a:ext uri="{FF2B5EF4-FFF2-40B4-BE49-F238E27FC236}">
              <a16:creationId xmlns:a16="http://schemas.microsoft.com/office/drawing/2014/main" xmlns="" id="{00000000-0008-0000-2000-0000C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03" name="235 CuadroTexto">
          <a:extLst>
            <a:ext uri="{FF2B5EF4-FFF2-40B4-BE49-F238E27FC236}">
              <a16:creationId xmlns:a16="http://schemas.microsoft.com/office/drawing/2014/main" xmlns="" id="{00000000-0008-0000-2000-0000C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04" name="236 CuadroTexto">
          <a:extLst>
            <a:ext uri="{FF2B5EF4-FFF2-40B4-BE49-F238E27FC236}">
              <a16:creationId xmlns:a16="http://schemas.microsoft.com/office/drawing/2014/main" xmlns="" id="{00000000-0008-0000-2000-0000C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05" name="237 CuadroTexto">
          <a:extLst>
            <a:ext uri="{FF2B5EF4-FFF2-40B4-BE49-F238E27FC236}">
              <a16:creationId xmlns:a16="http://schemas.microsoft.com/office/drawing/2014/main" xmlns="" id="{00000000-0008-0000-2000-0000C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06" name="238 CuadroTexto">
          <a:extLst>
            <a:ext uri="{FF2B5EF4-FFF2-40B4-BE49-F238E27FC236}">
              <a16:creationId xmlns:a16="http://schemas.microsoft.com/office/drawing/2014/main" xmlns="" id="{00000000-0008-0000-2000-0000C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07" name="239 CuadroTexto">
          <a:extLst>
            <a:ext uri="{FF2B5EF4-FFF2-40B4-BE49-F238E27FC236}">
              <a16:creationId xmlns:a16="http://schemas.microsoft.com/office/drawing/2014/main" xmlns="" id="{00000000-0008-0000-2000-0000C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08" name="240 CuadroTexto">
          <a:extLst>
            <a:ext uri="{FF2B5EF4-FFF2-40B4-BE49-F238E27FC236}">
              <a16:creationId xmlns:a16="http://schemas.microsoft.com/office/drawing/2014/main" xmlns="" id="{00000000-0008-0000-2000-0000C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09" name="241 CuadroTexto">
          <a:extLst>
            <a:ext uri="{FF2B5EF4-FFF2-40B4-BE49-F238E27FC236}">
              <a16:creationId xmlns:a16="http://schemas.microsoft.com/office/drawing/2014/main" xmlns="" id="{00000000-0008-0000-2000-0000C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10" name="242 CuadroTexto">
          <a:extLst>
            <a:ext uri="{FF2B5EF4-FFF2-40B4-BE49-F238E27FC236}">
              <a16:creationId xmlns:a16="http://schemas.microsoft.com/office/drawing/2014/main" xmlns="" id="{00000000-0008-0000-2000-0000C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11" name="243 CuadroTexto">
          <a:extLst>
            <a:ext uri="{FF2B5EF4-FFF2-40B4-BE49-F238E27FC236}">
              <a16:creationId xmlns:a16="http://schemas.microsoft.com/office/drawing/2014/main" xmlns="" id="{00000000-0008-0000-2000-0000C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12" name="244 CuadroTexto">
          <a:extLst>
            <a:ext uri="{FF2B5EF4-FFF2-40B4-BE49-F238E27FC236}">
              <a16:creationId xmlns:a16="http://schemas.microsoft.com/office/drawing/2014/main" xmlns="" id="{00000000-0008-0000-2000-0000D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13" name="245 CuadroTexto">
          <a:extLst>
            <a:ext uri="{FF2B5EF4-FFF2-40B4-BE49-F238E27FC236}">
              <a16:creationId xmlns:a16="http://schemas.microsoft.com/office/drawing/2014/main" xmlns="" id="{00000000-0008-0000-2000-0000D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14" name="246 CuadroTexto">
          <a:extLst>
            <a:ext uri="{FF2B5EF4-FFF2-40B4-BE49-F238E27FC236}">
              <a16:creationId xmlns:a16="http://schemas.microsoft.com/office/drawing/2014/main" xmlns="" id="{00000000-0008-0000-2000-0000D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15" name="247 CuadroTexto">
          <a:extLst>
            <a:ext uri="{FF2B5EF4-FFF2-40B4-BE49-F238E27FC236}">
              <a16:creationId xmlns:a16="http://schemas.microsoft.com/office/drawing/2014/main" xmlns="" id="{00000000-0008-0000-2000-0000D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16" name="248 CuadroTexto">
          <a:extLst>
            <a:ext uri="{FF2B5EF4-FFF2-40B4-BE49-F238E27FC236}">
              <a16:creationId xmlns:a16="http://schemas.microsoft.com/office/drawing/2014/main" xmlns="" id="{00000000-0008-0000-2000-0000D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17" name="249 CuadroTexto">
          <a:extLst>
            <a:ext uri="{FF2B5EF4-FFF2-40B4-BE49-F238E27FC236}">
              <a16:creationId xmlns:a16="http://schemas.microsoft.com/office/drawing/2014/main" xmlns="" id="{00000000-0008-0000-2000-0000D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18" name="250 CuadroTexto">
          <a:extLst>
            <a:ext uri="{FF2B5EF4-FFF2-40B4-BE49-F238E27FC236}">
              <a16:creationId xmlns:a16="http://schemas.microsoft.com/office/drawing/2014/main" xmlns="" id="{00000000-0008-0000-2000-0000D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19" name="251 CuadroTexto">
          <a:extLst>
            <a:ext uri="{FF2B5EF4-FFF2-40B4-BE49-F238E27FC236}">
              <a16:creationId xmlns:a16="http://schemas.microsoft.com/office/drawing/2014/main" xmlns="" id="{00000000-0008-0000-2000-0000D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20" name="252 CuadroTexto">
          <a:extLst>
            <a:ext uri="{FF2B5EF4-FFF2-40B4-BE49-F238E27FC236}">
              <a16:creationId xmlns:a16="http://schemas.microsoft.com/office/drawing/2014/main" xmlns="" id="{00000000-0008-0000-2000-0000D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21" name="253 CuadroTexto">
          <a:extLst>
            <a:ext uri="{FF2B5EF4-FFF2-40B4-BE49-F238E27FC236}">
              <a16:creationId xmlns:a16="http://schemas.microsoft.com/office/drawing/2014/main" xmlns="" id="{00000000-0008-0000-2000-0000D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22" name="254 CuadroTexto">
          <a:extLst>
            <a:ext uri="{FF2B5EF4-FFF2-40B4-BE49-F238E27FC236}">
              <a16:creationId xmlns:a16="http://schemas.microsoft.com/office/drawing/2014/main" xmlns="" id="{00000000-0008-0000-2000-0000D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23" name="255 CuadroTexto">
          <a:extLst>
            <a:ext uri="{FF2B5EF4-FFF2-40B4-BE49-F238E27FC236}">
              <a16:creationId xmlns:a16="http://schemas.microsoft.com/office/drawing/2014/main" xmlns="" id="{00000000-0008-0000-2000-0000D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24" name="256 CuadroTexto">
          <a:extLst>
            <a:ext uri="{FF2B5EF4-FFF2-40B4-BE49-F238E27FC236}">
              <a16:creationId xmlns:a16="http://schemas.microsoft.com/office/drawing/2014/main" xmlns="" id="{00000000-0008-0000-2000-0000D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25" name="257 CuadroTexto">
          <a:extLst>
            <a:ext uri="{FF2B5EF4-FFF2-40B4-BE49-F238E27FC236}">
              <a16:creationId xmlns:a16="http://schemas.microsoft.com/office/drawing/2014/main" xmlns="" id="{00000000-0008-0000-2000-0000D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26" name="258 CuadroTexto">
          <a:extLst>
            <a:ext uri="{FF2B5EF4-FFF2-40B4-BE49-F238E27FC236}">
              <a16:creationId xmlns:a16="http://schemas.microsoft.com/office/drawing/2014/main" xmlns="" id="{00000000-0008-0000-2000-0000D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27" name="259 CuadroTexto">
          <a:extLst>
            <a:ext uri="{FF2B5EF4-FFF2-40B4-BE49-F238E27FC236}">
              <a16:creationId xmlns:a16="http://schemas.microsoft.com/office/drawing/2014/main" xmlns="" id="{00000000-0008-0000-2000-0000D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28" name="260 CuadroTexto">
          <a:extLst>
            <a:ext uri="{FF2B5EF4-FFF2-40B4-BE49-F238E27FC236}">
              <a16:creationId xmlns:a16="http://schemas.microsoft.com/office/drawing/2014/main" xmlns="" id="{00000000-0008-0000-2000-0000E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29" name="261 CuadroTexto">
          <a:extLst>
            <a:ext uri="{FF2B5EF4-FFF2-40B4-BE49-F238E27FC236}">
              <a16:creationId xmlns:a16="http://schemas.microsoft.com/office/drawing/2014/main" xmlns="" id="{00000000-0008-0000-2000-0000E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30" name="262 CuadroTexto">
          <a:extLst>
            <a:ext uri="{FF2B5EF4-FFF2-40B4-BE49-F238E27FC236}">
              <a16:creationId xmlns:a16="http://schemas.microsoft.com/office/drawing/2014/main" xmlns="" id="{00000000-0008-0000-2000-0000E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31" name="263 CuadroTexto">
          <a:extLst>
            <a:ext uri="{FF2B5EF4-FFF2-40B4-BE49-F238E27FC236}">
              <a16:creationId xmlns:a16="http://schemas.microsoft.com/office/drawing/2014/main" xmlns="" id="{00000000-0008-0000-2000-0000E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32" name="264 CuadroTexto">
          <a:extLst>
            <a:ext uri="{FF2B5EF4-FFF2-40B4-BE49-F238E27FC236}">
              <a16:creationId xmlns:a16="http://schemas.microsoft.com/office/drawing/2014/main" xmlns="" id="{00000000-0008-0000-2000-0000E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33" name="265 CuadroTexto">
          <a:extLst>
            <a:ext uri="{FF2B5EF4-FFF2-40B4-BE49-F238E27FC236}">
              <a16:creationId xmlns:a16="http://schemas.microsoft.com/office/drawing/2014/main" xmlns="" id="{00000000-0008-0000-2000-0000E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34" name="266 CuadroTexto">
          <a:extLst>
            <a:ext uri="{FF2B5EF4-FFF2-40B4-BE49-F238E27FC236}">
              <a16:creationId xmlns:a16="http://schemas.microsoft.com/office/drawing/2014/main" xmlns="" id="{00000000-0008-0000-2000-0000E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35" name="267 CuadroTexto">
          <a:extLst>
            <a:ext uri="{FF2B5EF4-FFF2-40B4-BE49-F238E27FC236}">
              <a16:creationId xmlns:a16="http://schemas.microsoft.com/office/drawing/2014/main" xmlns="" id="{00000000-0008-0000-2000-0000E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36" name="268 CuadroTexto">
          <a:extLst>
            <a:ext uri="{FF2B5EF4-FFF2-40B4-BE49-F238E27FC236}">
              <a16:creationId xmlns:a16="http://schemas.microsoft.com/office/drawing/2014/main" xmlns="" id="{00000000-0008-0000-2000-0000E8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37" name="269 CuadroTexto">
          <a:extLst>
            <a:ext uri="{FF2B5EF4-FFF2-40B4-BE49-F238E27FC236}">
              <a16:creationId xmlns:a16="http://schemas.microsoft.com/office/drawing/2014/main" xmlns="" id="{00000000-0008-0000-2000-0000E9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38" name="270 CuadroTexto">
          <a:extLst>
            <a:ext uri="{FF2B5EF4-FFF2-40B4-BE49-F238E27FC236}">
              <a16:creationId xmlns:a16="http://schemas.microsoft.com/office/drawing/2014/main" xmlns="" id="{00000000-0008-0000-2000-0000EA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39" name="271 CuadroTexto">
          <a:extLst>
            <a:ext uri="{FF2B5EF4-FFF2-40B4-BE49-F238E27FC236}">
              <a16:creationId xmlns:a16="http://schemas.microsoft.com/office/drawing/2014/main" xmlns="" id="{00000000-0008-0000-2000-0000EB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40" name="272 CuadroTexto">
          <a:extLst>
            <a:ext uri="{FF2B5EF4-FFF2-40B4-BE49-F238E27FC236}">
              <a16:creationId xmlns:a16="http://schemas.microsoft.com/office/drawing/2014/main" xmlns="" id="{00000000-0008-0000-2000-0000EC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41" name="273 CuadroTexto">
          <a:extLst>
            <a:ext uri="{FF2B5EF4-FFF2-40B4-BE49-F238E27FC236}">
              <a16:creationId xmlns:a16="http://schemas.microsoft.com/office/drawing/2014/main" xmlns="" id="{00000000-0008-0000-2000-0000ED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42" name="274 CuadroTexto">
          <a:extLst>
            <a:ext uri="{FF2B5EF4-FFF2-40B4-BE49-F238E27FC236}">
              <a16:creationId xmlns:a16="http://schemas.microsoft.com/office/drawing/2014/main" xmlns="" id="{00000000-0008-0000-2000-0000EE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43" name="275 CuadroTexto">
          <a:extLst>
            <a:ext uri="{FF2B5EF4-FFF2-40B4-BE49-F238E27FC236}">
              <a16:creationId xmlns:a16="http://schemas.microsoft.com/office/drawing/2014/main" xmlns="" id="{00000000-0008-0000-2000-0000EF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44" name="276 CuadroTexto">
          <a:extLst>
            <a:ext uri="{FF2B5EF4-FFF2-40B4-BE49-F238E27FC236}">
              <a16:creationId xmlns:a16="http://schemas.microsoft.com/office/drawing/2014/main" xmlns="" id="{00000000-0008-0000-2000-0000F0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45" name="277 CuadroTexto">
          <a:extLst>
            <a:ext uri="{FF2B5EF4-FFF2-40B4-BE49-F238E27FC236}">
              <a16:creationId xmlns:a16="http://schemas.microsoft.com/office/drawing/2014/main" xmlns="" id="{00000000-0008-0000-2000-0000F1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46" name="278 CuadroTexto">
          <a:extLst>
            <a:ext uri="{FF2B5EF4-FFF2-40B4-BE49-F238E27FC236}">
              <a16:creationId xmlns:a16="http://schemas.microsoft.com/office/drawing/2014/main" xmlns="" id="{00000000-0008-0000-2000-0000F2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47" name="279 CuadroTexto">
          <a:extLst>
            <a:ext uri="{FF2B5EF4-FFF2-40B4-BE49-F238E27FC236}">
              <a16:creationId xmlns:a16="http://schemas.microsoft.com/office/drawing/2014/main" xmlns="" id="{00000000-0008-0000-2000-0000F3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48" name="280 CuadroTexto">
          <a:extLst>
            <a:ext uri="{FF2B5EF4-FFF2-40B4-BE49-F238E27FC236}">
              <a16:creationId xmlns:a16="http://schemas.microsoft.com/office/drawing/2014/main" xmlns="" id="{00000000-0008-0000-2000-0000F4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49" name="281 CuadroTexto">
          <a:extLst>
            <a:ext uri="{FF2B5EF4-FFF2-40B4-BE49-F238E27FC236}">
              <a16:creationId xmlns:a16="http://schemas.microsoft.com/office/drawing/2014/main" xmlns="" id="{00000000-0008-0000-2000-0000F5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50" name="282 CuadroTexto">
          <a:extLst>
            <a:ext uri="{FF2B5EF4-FFF2-40B4-BE49-F238E27FC236}">
              <a16:creationId xmlns:a16="http://schemas.microsoft.com/office/drawing/2014/main" xmlns="" id="{00000000-0008-0000-2000-0000F6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51" name="283 CuadroTexto">
          <a:extLst>
            <a:ext uri="{FF2B5EF4-FFF2-40B4-BE49-F238E27FC236}">
              <a16:creationId xmlns:a16="http://schemas.microsoft.com/office/drawing/2014/main" xmlns="" id="{00000000-0008-0000-2000-0000F7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52" name="284 CuadroTexto">
          <a:extLst>
            <a:ext uri="{FF2B5EF4-FFF2-40B4-BE49-F238E27FC236}">
              <a16:creationId xmlns:a16="http://schemas.microsoft.com/office/drawing/2014/main" xmlns="" id="{00000000-0008-0000-2000-0000F809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53" name="285 CuadroTexto">
          <a:extLst>
            <a:ext uri="{FF2B5EF4-FFF2-40B4-BE49-F238E27FC236}">
              <a16:creationId xmlns:a16="http://schemas.microsoft.com/office/drawing/2014/main" xmlns="" id="{00000000-0008-0000-2000-0000F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54" name="286 CuadroTexto">
          <a:extLst>
            <a:ext uri="{FF2B5EF4-FFF2-40B4-BE49-F238E27FC236}">
              <a16:creationId xmlns:a16="http://schemas.microsoft.com/office/drawing/2014/main" xmlns="" id="{00000000-0008-0000-2000-0000F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55" name="287 CuadroTexto">
          <a:extLst>
            <a:ext uri="{FF2B5EF4-FFF2-40B4-BE49-F238E27FC236}">
              <a16:creationId xmlns:a16="http://schemas.microsoft.com/office/drawing/2014/main" xmlns="" id="{00000000-0008-0000-2000-0000F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56" name="288 CuadroTexto">
          <a:extLst>
            <a:ext uri="{FF2B5EF4-FFF2-40B4-BE49-F238E27FC236}">
              <a16:creationId xmlns:a16="http://schemas.microsoft.com/office/drawing/2014/main" xmlns="" id="{00000000-0008-0000-2000-0000F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57" name="289 CuadroTexto">
          <a:extLst>
            <a:ext uri="{FF2B5EF4-FFF2-40B4-BE49-F238E27FC236}">
              <a16:creationId xmlns:a16="http://schemas.microsoft.com/office/drawing/2014/main" xmlns="" id="{00000000-0008-0000-2000-0000F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58" name="290 CuadroTexto">
          <a:extLst>
            <a:ext uri="{FF2B5EF4-FFF2-40B4-BE49-F238E27FC236}">
              <a16:creationId xmlns:a16="http://schemas.microsoft.com/office/drawing/2014/main" xmlns="" id="{00000000-0008-0000-2000-0000F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59" name="291 CuadroTexto">
          <a:extLst>
            <a:ext uri="{FF2B5EF4-FFF2-40B4-BE49-F238E27FC236}">
              <a16:creationId xmlns:a16="http://schemas.microsoft.com/office/drawing/2014/main" xmlns="" id="{00000000-0008-0000-2000-0000F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60" name="292 CuadroTexto">
          <a:extLst>
            <a:ext uri="{FF2B5EF4-FFF2-40B4-BE49-F238E27FC236}">
              <a16:creationId xmlns:a16="http://schemas.microsoft.com/office/drawing/2014/main" xmlns="" id="{00000000-0008-0000-2000-00000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61" name="293 CuadroTexto">
          <a:extLst>
            <a:ext uri="{FF2B5EF4-FFF2-40B4-BE49-F238E27FC236}">
              <a16:creationId xmlns:a16="http://schemas.microsoft.com/office/drawing/2014/main" xmlns="" id="{00000000-0008-0000-2000-00000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62" name="294 CuadroTexto">
          <a:extLst>
            <a:ext uri="{FF2B5EF4-FFF2-40B4-BE49-F238E27FC236}">
              <a16:creationId xmlns:a16="http://schemas.microsoft.com/office/drawing/2014/main" xmlns="" id="{00000000-0008-0000-2000-00000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63" name="295 CuadroTexto">
          <a:extLst>
            <a:ext uri="{FF2B5EF4-FFF2-40B4-BE49-F238E27FC236}">
              <a16:creationId xmlns:a16="http://schemas.microsoft.com/office/drawing/2014/main" xmlns="" id="{00000000-0008-0000-2000-00000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64" name="296 CuadroTexto">
          <a:extLst>
            <a:ext uri="{FF2B5EF4-FFF2-40B4-BE49-F238E27FC236}">
              <a16:creationId xmlns:a16="http://schemas.microsoft.com/office/drawing/2014/main" xmlns="" id="{00000000-0008-0000-2000-00000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65" name="1 CuadroTexto">
          <a:extLst>
            <a:ext uri="{FF2B5EF4-FFF2-40B4-BE49-F238E27FC236}">
              <a16:creationId xmlns:a16="http://schemas.microsoft.com/office/drawing/2014/main" xmlns="" id="{00000000-0008-0000-2000-00000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66" name="2 CuadroTexto">
          <a:extLst>
            <a:ext uri="{FF2B5EF4-FFF2-40B4-BE49-F238E27FC236}">
              <a16:creationId xmlns:a16="http://schemas.microsoft.com/office/drawing/2014/main" xmlns="" id="{00000000-0008-0000-2000-00000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67" name="3 CuadroTexto">
          <a:extLst>
            <a:ext uri="{FF2B5EF4-FFF2-40B4-BE49-F238E27FC236}">
              <a16:creationId xmlns:a16="http://schemas.microsoft.com/office/drawing/2014/main" xmlns="" id="{00000000-0008-0000-2000-00000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68" name="4 CuadroTexto">
          <a:extLst>
            <a:ext uri="{FF2B5EF4-FFF2-40B4-BE49-F238E27FC236}">
              <a16:creationId xmlns:a16="http://schemas.microsoft.com/office/drawing/2014/main" xmlns="" id="{00000000-0008-0000-2000-00000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69" name="5 CuadroTexto">
          <a:extLst>
            <a:ext uri="{FF2B5EF4-FFF2-40B4-BE49-F238E27FC236}">
              <a16:creationId xmlns:a16="http://schemas.microsoft.com/office/drawing/2014/main" xmlns="" id="{00000000-0008-0000-2000-00000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70" name="6 CuadroTexto">
          <a:extLst>
            <a:ext uri="{FF2B5EF4-FFF2-40B4-BE49-F238E27FC236}">
              <a16:creationId xmlns:a16="http://schemas.microsoft.com/office/drawing/2014/main" xmlns="" id="{00000000-0008-0000-2000-00000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71" name="7 CuadroTexto">
          <a:extLst>
            <a:ext uri="{FF2B5EF4-FFF2-40B4-BE49-F238E27FC236}">
              <a16:creationId xmlns:a16="http://schemas.microsoft.com/office/drawing/2014/main" xmlns="" id="{00000000-0008-0000-2000-00000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72" name="8 CuadroTexto">
          <a:extLst>
            <a:ext uri="{FF2B5EF4-FFF2-40B4-BE49-F238E27FC236}">
              <a16:creationId xmlns:a16="http://schemas.microsoft.com/office/drawing/2014/main" xmlns="" id="{00000000-0008-0000-2000-00000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73" name="9 CuadroTexto">
          <a:extLst>
            <a:ext uri="{FF2B5EF4-FFF2-40B4-BE49-F238E27FC236}">
              <a16:creationId xmlns:a16="http://schemas.microsoft.com/office/drawing/2014/main" xmlns="" id="{00000000-0008-0000-2000-00000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74" name="10 CuadroTexto">
          <a:extLst>
            <a:ext uri="{FF2B5EF4-FFF2-40B4-BE49-F238E27FC236}">
              <a16:creationId xmlns:a16="http://schemas.microsoft.com/office/drawing/2014/main" xmlns="" id="{00000000-0008-0000-2000-00000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75" name="11 CuadroTexto">
          <a:extLst>
            <a:ext uri="{FF2B5EF4-FFF2-40B4-BE49-F238E27FC236}">
              <a16:creationId xmlns:a16="http://schemas.microsoft.com/office/drawing/2014/main" xmlns="" id="{00000000-0008-0000-2000-00000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76" name="12 CuadroTexto">
          <a:extLst>
            <a:ext uri="{FF2B5EF4-FFF2-40B4-BE49-F238E27FC236}">
              <a16:creationId xmlns:a16="http://schemas.microsoft.com/office/drawing/2014/main" xmlns="" id="{00000000-0008-0000-2000-00001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77" name="13 CuadroTexto">
          <a:extLst>
            <a:ext uri="{FF2B5EF4-FFF2-40B4-BE49-F238E27FC236}">
              <a16:creationId xmlns:a16="http://schemas.microsoft.com/office/drawing/2014/main" xmlns="" id="{00000000-0008-0000-2000-00001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78" name="14 CuadroTexto">
          <a:extLst>
            <a:ext uri="{FF2B5EF4-FFF2-40B4-BE49-F238E27FC236}">
              <a16:creationId xmlns:a16="http://schemas.microsoft.com/office/drawing/2014/main" xmlns="" id="{00000000-0008-0000-2000-00001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79" name="15 CuadroTexto">
          <a:extLst>
            <a:ext uri="{FF2B5EF4-FFF2-40B4-BE49-F238E27FC236}">
              <a16:creationId xmlns:a16="http://schemas.microsoft.com/office/drawing/2014/main" xmlns="" id="{00000000-0008-0000-2000-00001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80" name="16 CuadroTexto">
          <a:extLst>
            <a:ext uri="{FF2B5EF4-FFF2-40B4-BE49-F238E27FC236}">
              <a16:creationId xmlns:a16="http://schemas.microsoft.com/office/drawing/2014/main" xmlns="" id="{00000000-0008-0000-2000-00001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81" name="18 CuadroTexto">
          <a:extLst>
            <a:ext uri="{FF2B5EF4-FFF2-40B4-BE49-F238E27FC236}">
              <a16:creationId xmlns:a16="http://schemas.microsoft.com/office/drawing/2014/main" xmlns="" id="{00000000-0008-0000-2000-00001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82" name="19 CuadroTexto">
          <a:extLst>
            <a:ext uri="{FF2B5EF4-FFF2-40B4-BE49-F238E27FC236}">
              <a16:creationId xmlns:a16="http://schemas.microsoft.com/office/drawing/2014/main" xmlns="" id="{00000000-0008-0000-2000-00001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83" name="20 CuadroTexto">
          <a:extLst>
            <a:ext uri="{FF2B5EF4-FFF2-40B4-BE49-F238E27FC236}">
              <a16:creationId xmlns:a16="http://schemas.microsoft.com/office/drawing/2014/main" xmlns="" id="{00000000-0008-0000-2000-00001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84" name="21 CuadroTexto">
          <a:extLst>
            <a:ext uri="{FF2B5EF4-FFF2-40B4-BE49-F238E27FC236}">
              <a16:creationId xmlns:a16="http://schemas.microsoft.com/office/drawing/2014/main" xmlns="" id="{00000000-0008-0000-2000-00001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85" name="22 CuadroTexto">
          <a:extLst>
            <a:ext uri="{FF2B5EF4-FFF2-40B4-BE49-F238E27FC236}">
              <a16:creationId xmlns:a16="http://schemas.microsoft.com/office/drawing/2014/main" xmlns="" id="{00000000-0008-0000-2000-00001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86" name="23 CuadroTexto">
          <a:extLst>
            <a:ext uri="{FF2B5EF4-FFF2-40B4-BE49-F238E27FC236}">
              <a16:creationId xmlns:a16="http://schemas.microsoft.com/office/drawing/2014/main" xmlns="" id="{00000000-0008-0000-2000-00001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87" name="24 CuadroTexto">
          <a:extLst>
            <a:ext uri="{FF2B5EF4-FFF2-40B4-BE49-F238E27FC236}">
              <a16:creationId xmlns:a16="http://schemas.microsoft.com/office/drawing/2014/main" xmlns="" id="{00000000-0008-0000-2000-00001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88" name="25 CuadroTexto">
          <a:extLst>
            <a:ext uri="{FF2B5EF4-FFF2-40B4-BE49-F238E27FC236}">
              <a16:creationId xmlns:a16="http://schemas.microsoft.com/office/drawing/2014/main" xmlns="" id="{00000000-0008-0000-2000-00001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89" name="26 CuadroTexto">
          <a:extLst>
            <a:ext uri="{FF2B5EF4-FFF2-40B4-BE49-F238E27FC236}">
              <a16:creationId xmlns:a16="http://schemas.microsoft.com/office/drawing/2014/main" xmlns="" id="{00000000-0008-0000-2000-00001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90" name="27 CuadroTexto">
          <a:extLst>
            <a:ext uri="{FF2B5EF4-FFF2-40B4-BE49-F238E27FC236}">
              <a16:creationId xmlns:a16="http://schemas.microsoft.com/office/drawing/2014/main" xmlns="" id="{00000000-0008-0000-2000-00001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91" name="28 CuadroTexto">
          <a:extLst>
            <a:ext uri="{FF2B5EF4-FFF2-40B4-BE49-F238E27FC236}">
              <a16:creationId xmlns:a16="http://schemas.microsoft.com/office/drawing/2014/main" xmlns="" id="{00000000-0008-0000-2000-00001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92" name="29 CuadroTexto">
          <a:extLst>
            <a:ext uri="{FF2B5EF4-FFF2-40B4-BE49-F238E27FC236}">
              <a16:creationId xmlns:a16="http://schemas.microsoft.com/office/drawing/2014/main" xmlns="" id="{00000000-0008-0000-2000-00002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93" name="30 CuadroTexto">
          <a:extLst>
            <a:ext uri="{FF2B5EF4-FFF2-40B4-BE49-F238E27FC236}">
              <a16:creationId xmlns:a16="http://schemas.microsoft.com/office/drawing/2014/main" xmlns="" id="{00000000-0008-0000-2000-00002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94" name="31 CuadroTexto">
          <a:extLst>
            <a:ext uri="{FF2B5EF4-FFF2-40B4-BE49-F238E27FC236}">
              <a16:creationId xmlns:a16="http://schemas.microsoft.com/office/drawing/2014/main" xmlns="" id="{00000000-0008-0000-2000-00002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95" name="32 CuadroTexto">
          <a:extLst>
            <a:ext uri="{FF2B5EF4-FFF2-40B4-BE49-F238E27FC236}">
              <a16:creationId xmlns:a16="http://schemas.microsoft.com/office/drawing/2014/main" xmlns="" id="{00000000-0008-0000-2000-00002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96" name="33 CuadroTexto">
          <a:extLst>
            <a:ext uri="{FF2B5EF4-FFF2-40B4-BE49-F238E27FC236}">
              <a16:creationId xmlns:a16="http://schemas.microsoft.com/office/drawing/2014/main" xmlns="" id="{00000000-0008-0000-2000-00002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97" name="34 CuadroTexto">
          <a:extLst>
            <a:ext uri="{FF2B5EF4-FFF2-40B4-BE49-F238E27FC236}">
              <a16:creationId xmlns:a16="http://schemas.microsoft.com/office/drawing/2014/main" xmlns="" id="{00000000-0008-0000-2000-00002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98" name="35 CuadroTexto">
          <a:extLst>
            <a:ext uri="{FF2B5EF4-FFF2-40B4-BE49-F238E27FC236}">
              <a16:creationId xmlns:a16="http://schemas.microsoft.com/office/drawing/2014/main" xmlns="" id="{00000000-0008-0000-2000-00002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99" name="36 CuadroTexto">
          <a:extLst>
            <a:ext uri="{FF2B5EF4-FFF2-40B4-BE49-F238E27FC236}">
              <a16:creationId xmlns:a16="http://schemas.microsoft.com/office/drawing/2014/main" xmlns="" id="{00000000-0008-0000-2000-00002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00" name="37 CuadroTexto">
          <a:extLst>
            <a:ext uri="{FF2B5EF4-FFF2-40B4-BE49-F238E27FC236}">
              <a16:creationId xmlns:a16="http://schemas.microsoft.com/office/drawing/2014/main" xmlns="" id="{00000000-0008-0000-2000-00002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01" name="38 CuadroTexto">
          <a:extLst>
            <a:ext uri="{FF2B5EF4-FFF2-40B4-BE49-F238E27FC236}">
              <a16:creationId xmlns:a16="http://schemas.microsoft.com/office/drawing/2014/main" xmlns="" id="{00000000-0008-0000-2000-00002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02" name="39 CuadroTexto">
          <a:extLst>
            <a:ext uri="{FF2B5EF4-FFF2-40B4-BE49-F238E27FC236}">
              <a16:creationId xmlns:a16="http://schemas.microsoft.com/office/drawing/2014/main" xmlns="" id="{00000000-0008-0000-2000-00002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03" name="40 CuadroTexto">
          <a:extLst>
            <a:ext uri="{FF2B5EF4-FFF2-40B4-BE49-F238E27FC236}">
              <a16:creationId xmlns:a16="http://schemas.microsoft.com/office/drawing/2014/main" xmlns="" id="{00000000-0008-0000-2000-00002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04" name="41 CuadroTexto">
          <a:extLst>
            <a:ext uri="{FF2B5EF4-FFF2-40B4-BE49-F238E27FC236}">
              <a16:creationId xmlns:a16="http://schemas.microsoft.com/office/drawing/2014/main" xmlns="" id="{00000000-0008-0000-2000-00002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05" name="42 CuadroTexto">
          <a:extLst>
            <a:ext uri="{FF2B5EF4-FFF2-40B4-BE49-F238E27FC236}">
              <a16:creationId xmlns:a16="http://schemas.microsoft.com/office/drawing/2014/main" xmlns="" id="{00000000-0008-0000-2000-00002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06" name="43 CuadroTexto">
          <a:extLst>
            <a:ext uri="{FF2B5EF4-FFF2-40B4-BE49-F238E27FC236}">
              <a16:creationId xmlns:a16="http://schemas.microsoft.com/office/drawing/2014/main" xmlns="" id="{00000000-0008-0000-2000-00002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07" name="44 CuadroTexto">
          <a:extLst>
            <a:ext uri="{FF2B5EF4-FFF2-40B4-BE49-F238E27FC236}">
              <a16:creationId xmlns:a16="http://schemas.microsoft.com/office/drawing/2014/main" xmlns="" id="{00000000-0008-0000-2000-00002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08" name="45 CuadroTexto">
          <a:extLst>
            <a:ext uri="{FF2B5EF4-FFF2-40B4-BE49-F238E27FC236}">
              <a16:creationId xmlns:a16="http://schemas.microsoft.com/office/drawing/2014/main" xmlns="" id="{00000000-0008-0000-2000-00003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09" name="46 CuadroTexto">
          <a:extLst>
            <a:ext uri="{FF2B5EF4-FFF2-40B4-BE49-F238E27FC236}">
              <a16:creationId xmlns:a16="http://schemas.microsoft.com/office/drawing/2014/main" xmlns="" id="{00000000-0008-0000-2000-00003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10" name="47 CuadroTexto">
          <a:extLst>
            <a:ext uri="{FF2B5EF4-FFF2-40B4-BE49-F238E27FC236}">
              <a16:creationId xmlns:a16="http://schemas.microsoft.com/office/drawing/2014/main" xmlns="" id="{00000000-0008-0000-2000-00003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11" name="48 CuadroTexto">
          <a:extLst>
            <a:ext uri="{FF2B5EF4-FFF2-40B4-BE49-F238E27FC236}">
              <a16:creationId xmlns:a16="http://schemas.microsoft.com/office/drawing/2014/main" xmlns="" id="{00000000-0008-0000-2000-00003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12" name="49 CuadroTexto">
          <a:extLst>
            <a:ext uri="{FF2B5EF4-FFF2-40B4-BE49-F238E27FC236}">
              <a16:creationId xmlns:a16="http://schemas.microsoft.com/office/drawing/2014/main" xmlns="" id="{00000000-0008-0000-2000-00003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13" name="50 CuadroTexto">
          <a:extLst>
            <a:ext uri="{FF2B5EF4-FFF2-40B4-BE49-F238E27FC236}">
              <a16:creationId xmlns:a16="http://schemas.microsoft.com/office/drawing/2014/main" xmlns="" id="{00000000-0008-0000-2000-00003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14" name="51 CuadroTexto">
          <a:extLst>
            <a:ext uri="{FF2B5EF4-FFF2-40B4-BE49-F238E27FC236}">
              <a16:creationId xmlns:a16="http://schemas.microsoft.com/office/drawing/2014/main" xmlns="" id="{00000000-0008-0000-2000-00003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15" name="52 CuadroTexto">
          <a:extLst>
            <a:ext uri="{FF2B5EF4-FFF2-40B4-BE49-F238E27FC236}">
              <a16:creationId xmlns:a16="http://schemas.microsoft.com/office/drawing/2014/main" xmlns="" id="{00000000-0008-0000-2000-00003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16" name="53 CuadroTexto">
          <a:extLst>
            <a:ext uri="{FF2B5EF4-FFF2-40B4-BE49-F238E27FC236}">
              <a16:creationId xmlns:a16="http://schemas.microsoft.com/office/drawing/2014/main" xmlns="" id="{00000000-0008-0000-2000-00003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17" name="54 CuadroTexto">
          <a:extLst>
            <a:ext uri="{FF2B5EF4-FFF2-40B4-BE49-F238E27FC236}">
              <a16:creationId xmlns:a16="http://schemas.microsoft.com/office/drawing/2014/main" xmlns="" id="{00000000-0008-0000-2000-00003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18" name="55 CuadroTexto">
          <a:extLst>
            <a:ext uri="{FF2B5EF4-FFF2-40B4-BE49-F238E27FC236}">
              <a16:creationId xmlns:a16="http://schemas.microsoft.com/office/drawing/2014/main" xmlns="" id="{00000000-0008-0000-2000-00003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19" name="56 CuadroTexto">
          <a:extLst>
            <a:ext uri="{FF2B5EF4-FFF2-40B4-BE49-F238E27FC236}">
              <a16:creationId xmlns:a16="http://schemas.microsoft.com/office/drawing/2014/main" xmlns="" id="{00000000-0008-0000-2000-00003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20" name="57 CuadroTexto">
          <a:extLst>
            <a:ext uri="{FF2B5EF4-FFF2-40B4-BE49-F238E27FC236}">
              <a16:creationId xmlns:a16="http://schemas.microsoft.com/office/drawing/2014/main" xmlns="" id="{00000000-0008-0000-2000-00003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21" name="58 CuadroTexto">
          <a:extLst>
            <a:ext uri="{FF2B5EF4-FFF2-40B4-BE49-F238E27FC236}">
              <a16:creationId xmlns:a16="http://schemas.microsoft.com/office/drawing/2014/main" xmlns="" id="{00000000-0008-0000-2000-00003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22" name="59 CuadroTexto">
          <a:extLst>
            <a:ext uri="{FF2B5EF4-FFF2-40B4-BE49-F238E27FC236}">
              <a16:creationId xmlns:a16="http://schemas.microsoft.com/office/drawing/2014/main" xmlns="" id="{00000000-0008-0000-2000-00003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23" name="60 CuadroTexto">
          <a:extLst>
            <a:ext uri="{FF2B5EF4-FFF2-40B4-BE49-F238E27FC236}">
              <a16:creationId xmlns:a16="http://schemas.microsoft.com/office/drawing/2014/main" xmlns="" id="{00000000-0008-0000-2000-00003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24" name="61 CuadroTexto">
          <a:extLst>
            <a:ext uri="{FF2B5EF4-FFF2-40B4-BE49-F238E27FC236}">
              <a16:creationId xmlns:a16="http://schemas.microsoft.com/office/drawing/2014/main" xmlns="" id="{00000000-0008-0000-2000-00004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25" name="62 CuadroTexto">
          <a:extLst>
            <a:ext uri="{FF2B5EF4-FFF2-40B4-BE49-F238E27FC236}">
              <a16:creationId xmlns:a16="http://schemas.microsoft.com/office/drawing/2014/main" xmlns="" id="{00000000-0008-0000-2000-00004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26" name="63 CuadroTexto">
          <a:extLst>
            <a:ext uri="{FF2B5EF4-FFF2-40B4-BE49-F238E27FC236}">
              <a16:creationId xmlns:a16="http://schemas.microsoft.com/office/drawing/2014/main" xmlns="" id="{00000000-0008-0000-2000-00004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27" name="64 CuadroTexto">
          <a:extLst>
            <a:ext uri="{FF2B5EF4-FFF2-40B4-BE49-F238E27FC236}">
              <a16:creationId xmlns:a16="http://schemas.microsoft.com/office/drawing/2014/main" xmlns="" id="{00000000-0008-0000-2000-00004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28" name="65 CuadroTexto">
          <a:extLst>
            <a:ext uri="{FF2B5EF4-FFF2-40B4-BE49-F238E27FC236}">
              <a16:creationId xmlns:a16="http://schemas.microsoft.com/office/drawing/2014/main" xmlns="" id="{00000000-0008-0000-2000-00004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29" name="66 CuadroTexto">
          <a:extLst>
            <a:ext uri="{FF2B5EF4-FFF2-40B4-BE49-F238E27FC236}">
              <a16:creationId xmlns:a16="http://schemas.microsoft.com/office/drawing/2014/main" xmlns="" id="{00000000-0008-0000-2000-00004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30" name="67 CuadroTexto">
          <a:extLst>
            <a:ext uri="{FF2B5EF4-FFF2-40B4-BE49-F238E27FC236}">
              <a16:creationId xmlns:a16="http://schemas.microsoft.com/office/drawing/2014/main" xmlns="" id="{00000000-0008-0000-2000-00004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31" name="68 CuadroTexto">
          <a:extLst>
            <a:ext uri="{FF2B5EF4-FFF2-40B4-BE49-F238E27FC236}">
              <a16:creationId xmlns:a16="http://schemas.microsoft.com/office/drawing/2014/main" xmlns="" id="{00000000-0008-0000-2000-00004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32" name="69 CuadroTexto">
          <a:extLst>
            <a:ext uri="{FF2B5EF4-FFF2-40B4-BE49-F238E27FC236}">
              <a16:creationId xmlns:a16="http://schemas.microsoft.com/office/drawing/2014/main" xmlns="" id="{00000000-0008-0000-2000-00004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33" name="70 CuadroTexto">
          <a:extLst>
            <a:ext uri="{FF2B5EF4-FFF2-40B4-BE49-F238E27FC236}">
              <a16:creationId xmlns:a16="http://schemas.microsoft.com/office/drawing/2014/main" xmlns="" id="{00000000-0008-0000-2000-00004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34" name="71 CuadroTexto">
          <a:extLst>
            <a:ext uri="{FF2B5EF4-FFF2-40B4-BE49-F238E27FC236}">
              <a16:creationId xmlns:a16="http://schemas.microsoft.com/office/drawing/2014/main" xmlns="" id="{00000000-0008-0000-2000-00004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35" name="72 CuadroTexto">
          <a:extLst>
            <a:ext uri="{FF2B5EF4-FFF2-40B4-BE49-F238E27FC236}">
              <a16:creationId xmlns:a16="http://schemas.microsoft.com/office/drawing/2014/main" xmlns="" id="{00000000-0008-0000-2000-00004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36" name="73 CuadroTexto">
          <a:extLst>
            <a:ext uri="{FF2B5EF4-FFF2-40B4-BE49-F238E27FC236}">
              <a16:creationId xmlns:a16="http://schemas.microsoft.com/office/drawing/2014/main" xmlns="" id="{00000000-0008-0000-2000-00004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37" name="74 CuadroTexto">
          <a:extLst>
            <a:ext uri="{FF2B5EF4-FFF2-40B4-BE49-F238E27FC236}">
              <a16:creationId xmlns:a16="http://schemas.microsoft.com/office/drawing/2014/main" xmlns="" id="{00000000-0008-0000-2000-00004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38" name="75 CuadroTexto">
          <a:extLst>
            <a:ext uri="{FF2B5EF4-FFF2-40B4-BE49-F238E27FC236}">
              <a16:creationId xmlns:a16="http://schemas.microsoft.com/office/drawing/2014/main" xmlns="" id="{00000000-0008-0000-2000-00004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39" name="76 CuadroTexto">
          <a:extLst>
            <a:ext uri="{FF2B5EF4-FFF2-40B4-BE49-F238E27FC236}">
              <a16:creationId xmlns:a16="http://schemas.microsoft.com/office/drawing/2014/main" xmlns="" id="{00000000-0008-0000-2000-00004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40" name="77 CuadroTexto">
          <a:extLst>
            <a:ext uri="{FF2B5EF4-FFF2-40B4-BE49-F238E27FC236}">
              <a16:creationId xmlns:a16="http://schemas.microsoft.com/office/drawing/2014/main" xmlns="" id="{00000000-0008-0000-2000-00005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41" name="78 CuadroTexto">
          <a:extLst>
            <a:ext uri="{FF2B5EF4-FFF2-40B4-BE49-F238E27FC236}">
              <a16:creationId xmlns:a16="http://schemas.microsoft.com/office/drawing/2014/main" xmlns="" id="{00000000-0008-0000-2000-00005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42" name="79 CuadroTexto">
          <a:extLst>
            <a:ext uri="{FF2B5EF4-FFF2-40B4-BE49-F238E27FC236}">
              <a16:creationId xmlns:a16="http://schemas.microsoft.com/office/drawing/2014/main" xmlns="" id="{00000000-0008-0000-2000-00005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43" name="80 CuadroTexto">
          <a:extLst>
            <a:ext uri="{FF2B5EF4-FFF2-40B4-BE49-F238E27FC236}">
              <a16:creationId xmlns:a16="http://schemas.microsoft.com/office/drawing/2014/main" xmlns="" id="{00000000-0008-0000-2000-00005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44" name="81 CuadroTexto">
          <a:extLst>
            <a:ext uri="{FF2B5EF4-FFF2-40B4-BE49-F238E27FC236}">
              <a16:creationId xmlns:a16="http://schemas.microsoft.com/office/drawing/2014/main" xmlns="" id="{00000000-0008-0000-2000-00005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45" name="82 CuadroTexto">
          <a:extLst>
            <a:ext uri="{FF2B5EF4-FFF2-40B4-BE49-F238E27FC236}">
              <a16:creationId xmlns:a16="http://schemas.microsoft.com/office/drawing/2014/main" xmlns="" id="{00000000-0008-0000-2000-00005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46" name="83 CuadroTexto">
          <a:extLst>
            <a:ext uri="{FF2B5EF4-FFF2-40B4-BE49-F238E27FC236}">
              <a16:creationId xmlns:a16="http://schemas.microsoft.com/office/drawing/2014/main" xmlns="" id="{00000000-0008-0000-2000-00005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47" name="84 CuadroTexto">
          <a:extLst>
            <a:ext uri="{FF2B5EF4-FFF2-40B4-BE49-F238E27FC236}">
              <a16:creationId xmlns:a16="http://schemas.microsoft.com/office/drawing/2014/main" xmlns="" id="{00000000-0008-0000-2000-00005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48" name="85 CuadroTexto">
          <a:extLst>
            <a:ext uri="{FF2B5EF4-FFF2-40B4-BE49-F238E27FC236}">
              <a16:creationId xmlns:a16="http://schemas.microsoft.com/office/drawing/2014/main" xmlns="" id="{00000000-0008-0000-2000-00005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49" name="86 CuadroTexto">
          <a:extLst>
            <a:ext uri="{FF2B5EF4-FFF2-40B4-BE49-F238E27FC236}">
              <a16:creationId xmlns:a16="http://schemas.microsoft.com/office/drawing/2014/main" xmlns="" id="{00000000-0008-0000-2000-00005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50" name="87 CuadroTexto">
          <a:extLst>
            <a:ext uri="{FF2B5EF4-FFF2-40B4-BE49-F238E27FC236}">
              <a16:creationId xmlns:a16="http://schemas.microsoft.com/office/drawing/2014/main" xmlns="" id="{00000000-0008-0000-2000-00005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51" name="88 CuadroTexto">
          <a:extLst>
            <a:ext uri="{FF2B5EF4-FFF2-40B4-BE49-F238E27FC236}">
              <a16:creationId xmlns:a16="http://schemas.microsoft.com/office/drawing/2014/main" xmlns="" id="{00000000-0008-0000-2000-00005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52" name="89 CuadroTexto">
          <a:extLst>
            <a:ext uri="{FF2B5EF4-FFF2-40B4-BE49-F238E27FC236}">
              <a16:creationId xmlns:a16="http://schemas.microsoft.com/office/drawing/2014/main" xmlns="" id="{00000000-0008-0000-2000-00005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53" name="102 CuadroTexto">
          <a:extLst>
            <a:ext uri="{FF2B5EF4-FFF2-40B4-BE49-F238E27FC236}">
              <a16:creationId xmlns:a16="http://schemas.microsoft.com/office/drawing/2014/main" xmlns="" id="{00000000-0008-0000-2000-00005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54" name="103 CuadroTexto">
          <a:extLst>
            <a:ext uri="{FF2B5EF4-FFF2-40B4-BE49-F238E27FC236}">
              <a16:creationId xmlns:a16="http://schemas.microsoft.com/office/drawing/2014/main" xmlns="" id="{00000000-0008-0000-2000-00005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55" name="104 CuadroTexto">
          <a:extLst>
            <a:ext uri="{FF2B5EF4-FFF2-40B4-BE49-F238E27FC236}">
              <a16:creationId xmlns:a16="http://schemas.microsoft.com/office/drawing/2014/main" xmlns="" id="{00000000-0008-0000-2000-00005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56" name="105 CuadroTexto">
          <a:extLst>
            <a:ext uri="{FF2B5EF4-FFF2-40B4-BE49-F238E27FC236}">
              <a16:creationId xmlns:a16="http://schemas.microsoft.com/office/drawing/2014/main" xmlns="" id="{00000000-0008-0000-2000-00006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57" name="106 CuadroTexto">
          <a:extLst>
            <a:ext uri="{FF2B5EF4-FFF2-40B4-BE49-F238E27FC236}">
              <a16:creationId xmlns:a16="http://schemas.microsoft.com/office/drawing/2014/main" xmlns="" id="{00000000-0008-0000-2000-00006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58" name="107 CuadroTexto">
          <a:extLst>
            <a:ext uri="{FF2B5EF4-FFF2-40B4-BE49-F238E27FC236}">
              <a16:creationId xmlns:a16="http://schemas.microsoft.com/office/drawing/2014/main" xmlns="" id="{00000000-0008-0000-2000-00006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59" name="108 CuadroTexto">
          <a:extLst>
            <a:ext uri="{FF2B5EF4-FFF2-40B4-BE49-F238E27FC236}">
              <a16:creationId xmlns:a16="http://schemas.microsoft.com/office/drawing/2014/main" xmlns="" id="{00000000-0008-0000-2000-00006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60" name="109 CuadroTexto">
          <a:extLst>
            <a:ext uri="{FF2B5EF4-FFF2-40B4-BE49-F238E27FC236}">
              <a16:creationId xmlns:a16="http://schemas.microsoft.com/office/drawing/2014/main" xmlns="" id="{00000000-0008-0000-2000-00006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61" name="110 CuadroTexto">
          <a:extLst>
            <a:ext uri="{FF2B5EF4-FFF2-40B4-BE49-F238E27FC236}">
              <a16:creationId xmlns:a16="http://schemas.microsoft.com/office/drawing/2014/main" xmlns="" id="{00000000-0008-0000-2000-00006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62" name="111 CuadroTexto">
          <a:extLst>
            <a:ext uri="{FF2B5EF4-FFF2-40B4-BE49-F238E27FC236}">
              <a16:creationId xmlns:a16="http://schemas.microsoft.com/office/drawing/2014/main" xmlns="" id="{00000000-0008-0000-2000-00006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63" name="112 CuadroTexto">
          <a:extLst>
            <a:ext uri="{FF2B5EF4-FFF2-40B4-BE49-F238E27FC236}">
              <a16:creationId xmlns:a16="http://schemas.microsoft.com/office/drawing/2014/main" xmlns="" id="{00000000-0008-0000-2000-00006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64" name="113 CuadroTexto">
          <a:extLst>
            <a:ext uri="{FF2B5EF4-FFF2-40B4-BE49-F238E27FC236}">
              <a16:creationId xmlns:a16="http://schemas.microsoft.com/office/drawing/2014/main" xmlns="" id="{00000000-0008-0000-2000-00006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65" name="114 CuadroTexto">
          <a:extLst>
            <a:ext uri="{FF2B5EF4-FFF2-40B4-BE49-F238E27FC236}">
              <a16:creationId xmlns:a16="http://schemas.microsoft.com/office/drawing/2014/main" xmlns="" id="{00000000-0008-0000-2000-00006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66" name="115 CuadroTexto">
          <a:extLst>
            <a:ext uri="{FF2B5EF4-FFF2-40B4-BE49-F238E27FC236}">
              <a16:creationId xmlns:a16="http://schemas.microsoft.com/office/drawing/2014/main" xmlns="" id="{00000000-0008-0000-2000-00006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67" name="116 CuadroTexto">
          <a:extLst>
            <a:ext uri="{FF2B5EF4-FFF2-40B4-BE49-F238E27FC236}">
              <a16:creationId xmlns:a16="http://schemas.microsoft.com/office/drawing/2014/main" xmlns="" id="{00000000-0008-0000-2000-00006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68" name="117 CuadroTexto">
          <a:extLst>
            <a:ext uri="{FF2B5EF4-FFF2-40B4-BE49-F238E27FC236}">
              <a16:creationId xmlns:a16="http://schemas.microsoft.com/office/drawing/2014/main" xmlns="" id="{00000000-0008-0000-2000-00006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69" name="126 CuadroTexto">
          <a:extLst>
            <a:ext uri="{FF2B5EF4-FFF2-40B4-BE49-F238E27FC236}">
              <a16:creationId xmlns:a16="http://schemas.microsoft.com/office/drawing/2014/main" xmlns="" id="{00000000-0008-0000-2000-00006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70" name="127 CuadroTexto">
          <a:extLst>
            <a:ext uri="{FF2B5EF4-FFF2-40B4-BE49-F238E27FC236}">
              <a16:creationId xmlns:a16="http://schemas.microsoft.com/office/drawing/2014/main" xmlns="" id="{00000000-0008-0000-2000-00006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71" name="128 CuadroTexto">
          <a:extLst>
            <a:ext uri="{FF2B5EF4-FFF2-40B4-BE49-F238E27FC236}">
              <a16:creationId xmlns:a16="http://schemas.microsoft.com/office/drawing/2014/main" xmlns="" id="{00000000-0008-0000-2000-00006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72" name="129 CuadroTexto">
          <a:extLst>
            <a:ext uri="{FF2B5EF4-FFF2-40B4-BE49-F238E27FC236}">
              <a16:creationId xmlns:a16="http://schemas.microsoft.com/office/drawing/2014/main" xmlns="" id="{00000000-0008-0000-2000-00007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73" name="130 CuadroTexto">
          <a:extLst>
            <a:ext uri="{FF2B5EF4-FFF2-40B4-BE49-F238E27FC236}">
              <a16:creationId xmlns:a16="http://schemas.microsoft.com/office/drawing/2014/main" xmlns="" id="{00000000-0008-0000-2000-00007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74" name="131 CuadroTexto">
          <a:extLst>
            <a:ext uri="{FF2B5EF4-FFF2-40B4-BE49-F238E27FC236}">
              <a16:creationId xmlns:a16="http://schemas.microsoft.com/office/drawing/2014/main" xmlns="" id="{00000000-0008-0000-2000-00007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75" name="132 CuadroTexto">
          <a:extLst>
            <a:ext uri="{FF2B5EF4-FFF2-40B4-BE49-F238E27FC236}">
              <a16:creationId xmlns:a16="http://schemas.microsoft.com/office/drawing/2014/main" xmlns="" id="{00000000-0008-0000-2000-00007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76" name="133 CuadroTexto">
          <a:extLst>
            <a:ext uri="{FF2B5EF4-FFF2-40B4-BE49-F238E27FC236}">
              <a16:creationId xmlns:a16="http://schemas.microsoft.com/office/drawing/2014/main" xmlns="" id="{00000000-0008-0000-2000-00007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77" name="134 CuadroTexto">
          <a:extLst>
            <a:ext uri="{FF2B5EF4-FFF2-40B4-BE49-F238E27FC236}">
              <a16:creationId xmlns:a16="http://schemas.microsoft.com/office/drawing/2014/main" xmlns="" id="{00000000-0008-0000-2000-00007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78" name="135 CuadroTexto">
          <a:extLst>
            <a:ext uri="{FF2B5EF4-FFF2-40B4-BE49-F238E27FC236}">
              <a16:creationId xmlns:a16="http://schemas.microsoft.com/office/drawing/2014/main" xmlns="" id="{00000000-0008-0000-2000-00007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79" name="136 CuadroTexto">
          <a:extLst>
            <a:ext uri="{FF2B5EF4-FFF2-40B4-BE49-F238E27FC236}">
              <a16:creationId xmlns:a16="http://schemas.microsoft.com/office/drawing/2014/main" xmlns="" id="{00000000-0008-0000-2000-00007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80" name="137 CuadroTexto">
          <a:extLst>
            <a:ext uri="{FF2B5EF4-FFF2-40B4-BE49-F238E27FC236}">
              <a16:creationId xmlns:a16="http://schemas.microsoft.com/office/drawing/2014/main" xmlns="" id="{00000000-0008-0000-2000-00007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81" name="138 CuadroTexto">
          <a:extLst>
            <a:ext uri="{FF2B5EF4-FFF2-40B4-BE49-F238E27FC236}">
              <a16:creationId xmlns:a16="http://schemas.microsoft.com/office/drawing/2014/main" xmlns="" id="{00000000-0008-0000-2000-00007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82" name="139 CuadroTexto">
          <a:extLst>
            <a:ext uri="{FF2B5EF4-FFF2-40B4-BE49-F238E27FC236}">
              <a16:creationId xmlns:a16="http://schemas.microsoft.com/office/drawing/2014/main" xmlns="" id="{00000000-0008-0000-2000-00007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83" name="140 CuadroTexto">
          <a:extLst>
            <a:ext uri="{FF2B5EF4-FFF2-40B4-BE49-F238E27FC236}">
              <a16:creationId xmlns:a16="http://schemas.microsoft.com/office/drawing/2014/main" xmlns="" id="{00000000-0008-0000-2000-00007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84" name="141 CuadroTexto">
          <a:extLst>
            <a:ext uri="{FF2B5EF4-FFF2-40B4-BE49-F238E27FC236}">
              <a16:creationId xmlns:a16="http://schemas.microsoft.com/office/drawing/2014/main" xmlns="" id="{00000000-0008-0000-2000-00007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85" name="142 CuadroTexto">
          <a:extLst>
            <a:ext uri="{FF2B5EF4-FFF2-40B4-BE49-F238E27FC236}">
              <a16:creationId xmlns:a16="http://schemas.microsoft.com/office/drawing/2014/main" xmlns="" id="{00000000-0008-0000-2000-00007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86" name="306 CuadroTexto">
          <a:extLst>
            <a:ext uri="{FF2B5EF4-FFF2-40B4-BE49-F238E27FC236}">
              <a16:creationId xmlns:a16="http://schemas.microsoft.com/office/drawing/2014/main" xmlns="" id="{00000000-0008-0000-2000-00007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87" name="307 CuadroTexto">
          <a:extLst>
            <a:ext uri="{FF2B5EF4-FFF2-40B4-BE49-F238E27FC236}">
              <a16:creationId xmlns:a16="http://schemas.microsoft.com/office/drawing/2014/main" xmlns="" id="{00000000-0008-0000-2000-00007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88" name="308 CuadroTexto">
          <a:extLst>
            <a:ext uri="{FF2B5EF4-FFF2-40B4-BE49-F238E27FC236}">
              <a16:creationId xmlns:a16="http://schemas.microsoft.com/office/drawing/2014/main" xmlns="" id="{00000000-0008-0000-2000-00008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89" name="309 CuadroTexto">
          <a:extLst>
            <a:ext uri="{FF2B5EF4-FFF2-40B4-BE49-F238E27FC236}">
              <a16:creationId xmlns:a16="http://schemas.microsoft.com/office/drawing/2014/main" xmlns="" id="{00000000-0008-0000-2000-00008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90" name="310 CuadroTexto">
          <a:extLst>
            <a:ext uri="{FF2B5EF4-FFF2-40B4-BE49-F238E27FC236}">
              <a16:creationId xmlns:a16="http://schemas.microsoft.com/office/drawing/2014/main" xmlns="" id="{00000000-0008-0000-2000-00008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91" name="311 CuadroTexto">
          <a:extLst>
            <a:ext uri="{FF2B5EF4-FFF2-40B4-BE49-F238E27FC236}">
              <a16:creationId xmlns:a16="http://schemas.microsoft.com/office/drawing/2014/main" xmlns="" id="{00000000-0008-0000-2000-00008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92" name="312 CuadroTexto">
          <a:extLst>
            <a:ext uri="{FF2B5EF4-FFF2-40B4-BE49-F238E27FC236}">
              <a16:creationId xmlns:a16="http://schemas.microsoft.com/office/drawing/2014/main" xmlns="" id="{00000000-0008-0000-2000-00008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93" name="313 CuadroTexto">
          <a:extLst>
            <a:ext uri="{FF2B5EF4-FFF2-40B4-BE49-F238E27FC236}">
              <a16:creationId xmlns:a16="http://schemas.microsoft.com/office/drawing/2014/main" xmlns="" id="{00000000-0008-0000-2000-00008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94" name="314 CuadroTexto">
          <a:extLst>
            <a:ext uri="{FF2B5EF4-FFF2-40B4-BE49-F238E27FC236}">
              <a16:creationId xmlns:a16="http://schemas.microsoft.com/office/drawing/2014/main" xmlns="" id="{00000000-0008-0000-2000-00008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95" name="315 CuadroTexto">
          <a:extLst>
            <a:ext uri="{FF2B5EF4-FFF2-40B4-BE49-F238E27FC236}">
              <a16:creationId xmlns:a16="http://schemas.microsoft.com/office/drawing/2014/main" xmlns="" id="{00000000-0008-0000-2000-00008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96" name="316 CuadroTexto">
          <a:extLst>
            <a:ext uri="{FF2B5EF4-FFF2-40B4-BE49-F238E27FC236}">
              <a16:creationId xmlns:a16="http://schemas.microsoft.com/office/drawing/2014/main" xmlns="" id="{00000000-0008-0000-2000-00008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97" name="317 CuadroTexto">
          <a:extLst>
            <a:ext uri="{FF2B5EF4-FFF2-40B4-BE49-F238E27FC236}">
              <a16:creationId xmlns:a16="http://schemas.microsoft.com/office/drawing/2014/main" xmlns="" id="{00000000-0008-0000-2000-00008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98" name="318 CuadroTexto">
          <a:extLst>
            <a:ext uri="{FF2B5EF4-FFF2-40B4-BE49-F238E27FC236}">
              <a16:creationId xmlns:a16="http://schemas.microsoft.com/office/drawing/2014/main" xmlns="" id="{00000000-0008-0000-2000-00008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699" name="319 CuadroTexto">
          <a:extLst>
            <a:ext uri="{FF2B5EF4-FFF2-40B4-BE49-F238E27FC236}">
              <a16:creationId xmlns:a16="http://schemas.microsoft.com/office/drawing/2014/main" xmlns="" id="{00000000-0008-0000-2000-00008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00" name="320 CuadroTexto">
          <a:extLst>
            <a:ext uri="{FF2B5EF4-FFF2-40B4-BE49-F238E27FC236}">
              <a16:creationId xmlns:a16="http://schemas.microsoft.com/office/drawing/2014/main" xmlns="" id="{00000000-0008-0000-2000-00008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01" name="321 CuadroTexto">
          <a:extLst>
            <a:ext uri="{FF2B5EF4-FFF2-40B4-BE49-F238E27FC236}">
              <a16:creationId xmlns:a16="http://schemas.microsoft.com/office/drawing/2014/main" xmlns="" id="{00000000-0008-0000-2000-00008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02" name="322 CuadroTexto">
          <a:extLst>
            <a:ext uri="{FF2B5EF4-FFF2-40B4-BE49-F238E27FC236}">
              <a16:creationId xmlns:a16="http://schemas.microsoft.com/office/drawing/2014/main" xmlns="" id="{00000000-0008-0000-2000-00008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03" name="323 CuadroTexto">
          <a:extLst>
            <a:ext uri="{FF2B5EF4-FFF2-40B4-BE49-F238E27FC236}">
              <a16:creationId xmlns:a16="http://schemas.microsoft.com/office/drawing/2014/main" xmlns="" id="{00000000-0008-0000-2000-00008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04" name="324 CuadroTexto">
          <a:extLst>
            <a:ext uri="{FF2B5EF4-FFF2-40B4-BE49-F238E27FC236}">
              <a16:creationId xmlns:a16="http://schemas.microsoft.com/office/drawing/2014/main" xmlns="" id="{00000000-0008-0000-2000-00009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05" name="325 CuadroTexto">
          <a:extLst>
            <a:ext uri="{FF2B5EF4-FFF2-40B4-BE49-F238E27FC236}">
              <a16:creationId xmlns:a16="http://schemas.microsoft.com/office/drawing/2014/main" xmlns="" id="{00000000-0008-0000-2000-00009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06" name="326 CuadroTexto">
          <a:extLst>
            <a:ext uri="{FF2B5EF4-FFF2-40B4-BE49-F238E27FC236}">
              <a16:creationId xmlns:a16="http://schemas.microsoft.com/office/drawing/2014/main" xmlns="" id="{00000000-0008-0000-2000-00009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07" name="327 CuadroTexto">
          <a:extLst>
            <a:ext uri="{FF2B5EF4-FFF2-40B4-BE49-F238E27FC236}">
              <a16:creationId xmlns:a16="http://schemas.microsoft.com/office/drawing/2014/main" xmlns="" id="{00000000-0008-0000-2000-00009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08" name="328 CuadroTexto">
          <a:extLst>
            <a:ext uri="{FF2B5EF4-FFF2-40B4-BE49-F238E27FC236}">
              <a16:creationId xmlns:a16="http://schemas.microsoft.com/office/drawing/2014/main" xmlns="" id="{00000000-0008-0000-2000-00009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09" name="329 CuadroTexto">
          <a:extLst>
            <a:ext uri="{FF2B5EF4-FFF2-40B4-BE49-F238E27FC236}">
              <a16:creationId xmlns:a16="http://schemas.microsoft.com/office/drawing/2014/main" xmlns="" id="{00000000-0008-0000-2000-00009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10" name="330 CuadroTexto">
          <a:extLst>
            <a:ext uri="{FF2B5EF4-FFF2-40B4-BE49-F238E27FC236}">
              <a16:creationId xmlns:a16="http://schemas.microsoft.com/office/drawing/2014/main" xmlns="" id="{00000000-0008-0000-2000-00009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11" name="331 CuadroTexto">
          <a:extLst>
            <a:ext uri="{FF2B5EF4-FFF2-40B4-BE49-F238E27FC236}">
              <a16:creationId xmlns:a16="http://schemas.microsoft.com/office/drawing/2014/main" xmlns="" id="{00000000-0008-0000-2000-00009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12" name="332 CuadroTexto">
          <a:extLst>
            <a:ext uri="{FF2B5EF4-FFF2-40B4-BE49-F238E27FC236}">
              <a16:creationId xmlns:a16="http://schemas.microsoft.com/office/drawing/2014/main" xmlns="" id="{00000000-0008-0000-2000-00009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13" name="333 CuadroTexto">
          <a:extLst>
            <a:ext uri="{FF2B5EF4-FFF2-40B4-BE49-F238E27FC236}">
              <a16:creationId xmlns:a16="http://schemas.microsoft.com/office/drawing/2014/main" xmlns="" id="{00000000-0008-0000-2000-00009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14" name="334 CuadroTexto">
          <a:extLst>
            <a:ext uri="{FF2B5EF4-FFF2-40B4-BE49-F238E27FC236}">
              <a16:creationId xmlns:a16="http://schemas.microsoft.com/office/drawing/2014/main" xmlns="" id="{00000000-0008-0000-2000-00009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15" name="335 CuadroTexto">
          <a:extLst>
            <a:ext uri="{FF2B5EF4-FFF2-40B4-BE49-F238E27FC236}">
              <a16:creationId xmlns:a16="http://schemas.microsoft.com/office/drawing/2014/main" xmlns="" id="{00000000-0008-0000-2000-00009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16" name="336 CuadroTexto">
          <a:extLst>
            <a:ext uri="{FF2B5EF4-FFF2-40B4-BE49-F238E27FC236}">
              <a16:creationId xmlns:a16="http://schemas.microsoft.com/office/drawing/2014/main" xmlns="" id="{00000000-0008-0000-2000-00009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17" name="337 CuadroTexto">
          <a:extLst>
            <a:ext uri="{FF2B5EF4-FFF2-40B4-BE49-F238E27FC236}">
              <a16:creationId xmlns:a16="http://schemas.microsoft.com/office/drawing/2014/main" xmlns="" id="{00000000-0008-0000-2000-00009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18" name="338 CuadroTexto">
          <a:extLst>
            <a:ext uri="{FF2B5EF4-FFF2-40B4-BE49-F238E27FC236}">
              <a16:creationId xmlns:a16="http://schemas.microsoft.com/office/drawing/2014/main" xmlns="" id="{00000000-0008-0000-2000-00009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19" name="339 CuadroTexto">
          <a:extLst>
            <a:ext uri="{FF2B5EF4-FFF2-40B4-BE49-F238E27FC236}">
              <a16:creationId xmlns:a16="http://schemas.microsoft.com/office/drawing/2014/main" xmlns="" id="{00000000-0008-0000-2000-00009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20" name="340 CuadroTexto">
          <a:extLst>
            <a:ext uri="{FF2B5EF4-FFF2-40B4-BE49-F238E27FC236}">
              <a16:creationId xmlns:a16="http://schemas.microsoft.com/office/drawing/2014/main" xmlns="" id="{00000000-0008-0000-2000-0000A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21" name="341 CuadroTexto">
          <a:extLst>
            <a:ext uri="{FF2B5EF4-FFF2-40B4-BE49-F238E27FC236}">
              <a16:creationId xmlns:a16="http://schemas.microsoft.com/office/drawing/2014/main" xmlns="" id="{00000000-0008-0000-2000-0000A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22" name="342 CuadroTexto">
          <a:extLst>
            <a:ext uri="{FF2B5EF4-FFF2-40B4-BE49-F238E27FC236}">
              <a16:creationId xmlns:a16="http://schemas.microsoft.com/office/drawing/2014/main" xmlns="" id="{00000000-0008-0000-2000-0000A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23" name="343 CuadroTexto">
          <a:extLst>
            <a:ext uri="{FF2B5EF4-FFF2-40B4-BE49-F238E27FC236}">
              <a16:creationId xmlns:a16="http://schemas.microsoft.com/office/drawing/2014/main" xmlns="" id="{00000000-0008-0000-2000-0000A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24" name="344 CuadroTexto">
          <a:extLst>
            <a:ext uri="{FF2B5EF4-FFF2-40B4-BE49-F238E27FC236}">
              <a16:creationId xmlns:a16="http://schemas.microsoft.com/office/drawing/2014/main" xmlns="" id="{00000000-0008-0000-2000-0000A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25" name="345 CuadroTexto">
          <a:extLst>
            <a:ext uri="{FF2B5EF4-FFF2-40B4-BE49-F238E27FC236}">
              <a16:creationId xmlns:a16="http://schemas.microsoft.com/office/drawing/2014/main" xmlns="" id="{00000000-0008-0000-2000-0000A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26" name="346 CuadroTexto">
          <a:extLst>
            <a:ext uri="{FF2B5EF4-FFF2-40B4-BE49-F238E27FC236}">
              <a16:creationId xmlns:a16="http://schemas.microsoft.com/office/drawing/2014/main" xmlns="" id="{00000000-0008-0000-2000-0000A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27" name="347 CuadroTexto">
          <a:extLst>
            <a:ext uri="{FF2B5EF4-FFF2-40B4-BE49-F238E27FC236}">
              <a16:creationId xmlns:a16="http://schemas.microsoft.com/office/drawing/2014/main" xmlns="" id="{00000000-0008-0000-2000-0000A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28" name="348 CuadroTexto">
          <a:extLst>
            <a:ext uri="{FF2B5EF4-FFF2-40B4-BE49-F238E27FC236}">
              <a16:creationId xmlns:a16="http://schemas.microsoft.com/office/drawing/2014/main" xmlns="" id="{00000000-0008-0000-2000-0000A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29" name="349 CuadroTexto">
          <a:extLst>
            <a:ext uri="{FF2B5EF4-FFF2-40B4-BE49-F238E27FC236}">
              <a16:creationId xmlns:a16="http://schemas.microsoft.com/office/drawing/2014/main" xmlns="" id="{00000000-0008-0000-2000-0000A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30" name="350 CuadroTexto">
          <a:extLst>
            <a:ext uri="{FF2B5EF4-FFF2-40B4-BE49-F238E27FC236}">
              <a16:creationId xmlns:a16="http://schemas.microsoft.com/office/drawing/2014/main" xmlns="" id="{00000000-0008-0000-2000-0000A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31" name="351 CuadroTexto">
          <a:extLst>
            <a:ext uri="{FF2B5EF4-FFF2-40B4-BE49-F238E27FC236}">
              <a16:creationId xmlns:a16="http://schemas.microsoft.com/office/drawing/2014/main" xmlns="" id="{00000000-0008-0000-2000-0000A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32" name="352 CuadroTexto">
          <a:extLst>
            <a:ext uri="{FF2B5EF4-FFF2-40B4-BE49-F238E27FC236}">
              <a16:creationId xmlns:a16="http://schemas.microsoft.com/office/drawing/2014/main" xmlns="" id="{00000000-0008-0000-2000-0000A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33" name="353 CuadroTexto">
          <a:extLst>
            <a:ext uri="{FF2B5EF4-FFF2-40B4-BE49-F238E27FC236}">
              <a16:creationId xmlns:a16="http://schemas.microsoft.com/office/drawing/2014/main" xmlns="" id="{00000000-0008-0000-2000-0000A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34" name="354 CuadroTexto">
          <a:extLst>
            <a:ext uri="{FF2B5EF4-FFF2-40B4-BE49-F238E27FC236}">
              <a16:creationId xmlns:a16="http://schemas.microsoft.com/office/drawing/2014/main" xmlns="" id="{00000000-0008-0000-2000-0000A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35" name="355 CuadroTexto">
          <a:extLst>
            <a:ext uri="{FF2B5EF4-FFF2-40B4-BE49-F238E27FC236}">
              <a16:creationId xmlns:a16="http://schemas.microsoft.com/office/drawing/2014/main" xmlns="" id="{00000000-0008-0000-2000-0000A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36" name="356 CuadroTexto">
          <a:extLst>
            <a:ext uri="{FF2B5EF4-FFF2-40B4-BE49-F238E27FC236}">
              <a16:creationId xmlns:a16="http://schemas.microsoft.com/office/drawing/2014/main" xmlns="" id="{00000000-0008-0000-2000-0000B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37" name="357 CuadroTexto">
          <a:extLst>
            <a:ext uri="{FF2B5EF4-FFF2-40B4-BE49-F238E27FC236}">
              <a16:creationId xmlns:a16="http://schemas.microsoft.com/office/drawing/2014/main" xmlns="" id="{00000000-0008-0000-2000-0000B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38" name="358 CuadroTexto">
          <a:extLst>
            <a:ext uri="{FF2B5EF4-FFF2-40B4-BE49-F238E27FC236}">
              <a16:creationId xmlns:a16="http://schemas.microsoft.com/office/drawing/2014/main" xmlns="" id="{00000000-0008-0000-2000-0000B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39" name="359 CuadroTexto">
          <a:extLst>
            <a:ext uri="{FF2B5EF4-FFF2-40B4-BE49-F238E27FC236}">
              <a16:creationId xmlns:a16="http://schemas.microsoft.com/office/drawing/2014/main" xmlns="" id="{00000000-0008-0000-2000-0000B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40" name="360 CuadroTexto">
          <a:extLst>
            <a:ext uri="{FF2B5EF4-FFF2-40B4-BE49-F238E27FC236}">
              <a16:creationId xmlns:a16="http://schemas.microsoft.com/office/drawing/2014/main" xmlns="" id="{00000000-0008-0000-2000-0000B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41" name="361 CuadroTexto">
          <a:extLst>
            <a:ext uri="{FF2B5EF4-FFF2-40B4-BE49-F238E27FC236}">
              <a16:creationId xmlns:a16="http://schemas.microsoft.com/office/drawing/2014/main" xmlns="" id="{00000000-0008-0000-2000-0000B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42" name="362 CuadroTexto">
          <a:extLst>
            <a:ext uri="{FF2B5EF4-FFF2-40B4-BE49-F238E27FC236}">
              <a16:creationId xmlns:a16="http://schemas.microsoft.com/office/drawing/2014/main" xmlns="" id="{00000000-0008-0000-2000-0000B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43" name="363 CuadroTexto">
          <a:extLst>
            <a:ext uri="{FF2B5EF4-FFF2-40B4-BE49-F238E27FC236}">
              <a16:creationId xmlns:a16="http://schemas.microsoft.com/office/drawing/2014/main" xmlns="" id="{00000000-0008-0000-2000-0000B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44" name="364 CuadroTexto">
          <a:extLst>
            <a:ext uri="{FF2B5EF4-FFF2-40B4-BE49-F238E27FC236}">
              <a16:creationId xmlns:a16="http://schemas.microsoft.com/office/drawing/2014/main" xmlns="" id="{00000000-0008-0000-2000-0000B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45" name="365 CuadroTexto">
          <a:extLst>
            <a:ext uri="{FF2B5EF4-FFF2-40B4-BE49-F238E27FC236}">
              <a16:creationId xmlns:a16="http://schemas.microsoft.com/office/drawing/2014/main" xmlns="" id="{00000000-0008-0000-2000-0000B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46" name="366 CuadroTexto">
          <a:extLst>
            <a:ext uri="{FF2B5EF4-FFF2-40B4-BE49-F238E27FC236}">
              <a16:creationId xmlns:a16="http://schemas.microsoft.com/office/drawing/2014/main" xmlns="" id="{00000000-0008-0000-2000-0000B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47" name="367 CuadroTexto">
          <a:extLst>
            <a:ext uri="{FF2B5EF4-FFF2-40B4-BE49-F238E27FC236}">
              <a16:creationId xmlns:a16="http://schemas.microsoft.com/office/drawing/2014/main" xmlns="" id="{00000000-0008-0000-2000-0000B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48" name="368 CuadroTexto">
          <a:extLst>
            <a:ext uri="{FF2B5EF4-FFF2-40B4-BE49-F238E27FC236}">
              <a16:creationId xmlns:a16="http://schemas.microsoft.com/office/drawing/2014/main" xmlns="" id="{00000000-0008-0000-2000-0000B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49" name="369 CuadroTexto">
          <a:extLst>
            <a:ext uri="{FF2B5EF4-FFF2-40B4-BE49-F238E27FC236}">
              <a16:creationId xmlns:a16="http://schemas.microsoft.com/office/drawing/2014/main" xmlns="" id="{00000000-0008-0000-2000-0000B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50" name="370 CuadroTexto">
          <a:extLst>
            <a:ext uri="{FF2B5EF4-FFF2-40B4-BE49-F238E27FC236}">
              <a16:creationId xmlns:a16="http://schemas.microsoft.com/office/drawing/2014/main" xmlns="" id="{00000000-0008-0000-2000-0000B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51" name="371 CuadroTexto">
          <a:extLst>
            <a:ext uri="{FF2B5EF4-FFF2-40B4-BE49-F238E27FC236}">
              <a16:creationId xmlns:a16="http://schemas.microsoft.com/office/drawing/2014/main" xmlns="" id="{00000000-0008-0000-2000-0000B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52" name="372 CuadroTexto">
          <a:extLst>
            <a:ext uri="{FF2B5EF4-FFF2-40B4-BE49-F238E27FC236}">
              <a16:creationId xmlns:a16="http://schemas.microsoft.com/office/drawing/2014/main" xmlns="" id="{00000000-0008-0000-2000-0000C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53" name="373 CuadroTexto">
          <a:extLst>
            <a:ext uri="{FF2B5EF4-FFF2-40B4-BE49-F238E27FC236}">
              <a16:creationId xmlns:a16="http://schemas.microsoft.com/office/drawing/2014/main" xmlns="" id="{00000000-0008-0000-2000-0000C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54" name="374 CuadroTexto">
          <a:extLst>
            <a:ext uri="{FF2B5EF4-FFF2-40B4-BE49-F238E27FC236}">
              <a16:creationId xmlns:a16="http://schemas.microsoft.com/office/drawing/2014/main" xmlns="" id="{00000000-0008-0000-2000-0000C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55" name="375 CuadroTexto">
          <a:extLst>
            <a:ext uri="{FF2B5EF4-FFF2-40B4-BE49-F238E27FC236}">
              <a16:creationId xmlns:a16="http://schemas.microsoft.com/office/drawing/2014/main" xmlns="" id="{00000000-0008-0000-2000-0000C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56" name="376 CuadroTexto">
          <a:extLst>
            <a:ext uri="{FF2B5EF4-FFF2-40B4-BE49-F238E27FC236}">
              <a16:creationId xmlns:a16="http://schemas.microsoft.com/office/drawing/2014/main" xmlns="" id="{00000000-0008-0000-2000-0000C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57" name="377 CuadroTexto">
          <a:extLst>
            <a:ext uri="{FF2B5EF4-FFF2-40B4-BE49-F238E27FC236}">
              <a16:creationId xmlns:a16="http://schemas.microsoft.com/office/drawing/2014/main" xmlns="" id="{00000000-0008-0000-2000-0000C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58" name="378 CuadroTexto">
          <a:extLst>
            <a:ext uri="{FF2B5EF4-FFF2-40B4-BE49-F238E27FC236}">
              <a16:creationId xmlns:a16="http://schemas.microsoft.com/office/drawing/2014/main" xmlns="" id="{00000000-0008-0000-2000-0000C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59" name="379 CuadroTexto">
          <a:extLst>
            <a:ext uri="{FF2B5EF4-FFF2-40B4-BE49-F238E27FC236}">
              <a16:creationId xmlns:a16="http://schemas.microsoft.com/office/drawing/2014/main" xmlns="" id="{00000000-0008-0000-2000-0000C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60" name="380 CuadroTexto">
          <a:extLst>
            <a:ext uri="{FF2B5EF4-FFF2-40B4-BE49-F238E27FC236}">
              <a16:creationId xmlns:a16="http://schemas.microsoft.com/office/drawing/2014/main" xmlns="" id="{00000000-0008-0000-2000-0000C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61" name="381 CuadroTexto">
          <a:extLst>
            <a:ext uri="{FF2B5EF4-FFF2-40B4-BE49-F238E27FC236}">
              <a16:creationId xmlns:a16="http://schemas.microsoft.com/office/drawing/2014/main" xmlns="" id="{00000000-0008-0000-2000-0000C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62" name="382 CuadroTexto">
          <a:extLst>
            <a:ext uri="{FF2B5EF4-FFF2-40B4-BE49-F238E27FC236}">
              <a16:creationId xmlns:a16="http://schemas.microsoft.com/office/drawing/2014/main" xmlns="" id="{00000000-0008-0000-2000-0000C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63" name="383 CuadroTexto">
          <a:extLst>
            <a:ext uri="{FF2B5EF4-FFF2-40B4-BE49-F238E27FC236}">
              <a16:creationId xmlns:a16="http://schemas.microsoft.com/office/drawing/2014/main" xmlns="" id="{00000000-0008-0000-2000-0000C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64" name="384 CuadroTexto">
          <a:extLst>
            <a:ext uri="{FF2B5EF4-FFF2-40B4-BE49-F238E27FC236}">
              <a16:creationId xmlns:a16="http://schemas.microsoft.com/office/drawing/2014/main" xmlns="" id="{00000000-0008-0000-2000-0000C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65" name="385 CuadroTexto">
          <a:extLst>
            <a:ext uri="{FF2B5EF4-FFF2-40B4-BE49-F238E27FC236}">
              <a16:creationId xmlns:a16="http://schemas.microsoft.com/office/drawing/2014/main" xmlns="" id="{00000000-0008-0000-2000-0000C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66" name="386 CuadroTexto">
          <a:extLst>
            <a:ext uri="{FF2B5EF4-FFF2-40B4-BE49-F238E27FC236}">
              <a16:creationId xmlns:a16="http://schemas.microsoft.com/office/drawing/2014/main" xmlns="" id="{00000000-0008-0000-2000-0000C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67" name="387 CuadroTexto">
          <a:extLst>
            <a:ext uri="{FF2B5EF4-FFF2-40B4-BE49-F238E27FC236}">
              <a16:creationId xmlns:a16="http://schemas.microsoft.com/office/drawing/2014/main" xmlns="" id="{00000000-0008-0000-2000-0000C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68" name="388 CuadroTexto">
          <a:extLst>
            <a:ext uri="{FF2B5EF4-FFF2-40B4-BE49-F238E27FC236}">
              <a16:creationId xmlns:a16="http://schemas.microsoft.com/office/drawing/2014/main" xmlns="" id="{00000000-0008-0000-2000-0000D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69" name="389 CuadroTexto">
          <a:extLst>
            <a:ext uri="{FF2B5EF4-FFF2-40B4-BE49-F238E27FC236}">
              <a16:creationId xmlns:a16="http://schemas.microsoft.com/office/drawing/2014/main" xmlns="" id="{00000000-0008-0000-2000-0000D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70" name="390 CuadroTexto">
          <a:extLst>
            <a:ext uri="{FF2B5EF4-FFF2-40B4-BE49-F238E27FC236}">
              <a16:creationId xmlns:a16="http://schemas.microsoft.com/office/drawing/2014/main" xmlns="" id="{00000000-0008-0000-2000-0000D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71" name="391 CuadroTexto">
          <a:extLst>
            <a:ext uri="{FF2B5EF4-FFF2-40B4-BE49-F238E27FC236}">
              <a16:creationId xmlns:a16="http://schemas.microsoft.com/office/drawing/2014/main" xmlns="" id="{00000000-0008-0000-2000-0000D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72" name="392 CuadroTexto">
          <a:extLst>
            <a:ext uri="{FF2B5EF4-FFF2-40B4-BE49-F238E27FC236}">
              <a16:creationId xmlns:a16="http://schemas.microsoft.com/office/drawing/2014/main" xmlns="" id="{00000000-0008-0000-2000-0000D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73" name="393 CuadroTexto">
          <a:extLst>
            <a:ext uri="{FF2B5EF4-FFF2-40B4-BE49-F238E27FC236}">
              <a16:creationId xmlns:a16="http://schemas.microsoft.com/office/drawing/2014/main" xmlns="" id="{00000000-0008-0000-2000-0000D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74" name="394 CuadroTexto">
          <a:extLst>
            <a:ext uri="{FF2B5EF4-FFF2-40B4-BE49-F238E27FC236}">
              <a16:creationId xmlns:a16="http://schemas.microsoft.com/office/drawing/2014/main" xmlns="" id="{00000000-0008-0000-2000-0000D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75" name="395 CuadroTexto">
          <a:extLst>
            <a:ext uri="{FF2B5EF4-FFF2-40B4-BE49-F238E27FC236}">
              <a16:creationId xmlns:a16="http://schemas.microsoft.com/office/drawing/2014/main" xmlns="" id="{00000000-0008-0000-2000-0000D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76" name="396 CuadroTexto">
          <a:extLst>
            <a:ext uri="{FF2B5EF4-FFF2-40B4-BE49-F238E27FC236}">
              <a16:creationId xmlns:a16="http://schemas.microsoft.com/office/drawing/2014/main" xmlns="" id="{00000000-0008-0000-2000-0000D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77" name="397 CuadroTexto">
          <a:extLst>
            <a:ext uri="{FF2B5EF4-FFF2-40B4-BE49-F238E27FC236}">
              <a16:creationId xmlns:a16="http://schemas.microsoft.com/office/drawing/2014/main" xmlns="" id="{00000000-0008-0000-2000-0000D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78" name="398 CuadroTexto">
          <a:extLst>
            <a:ext uri="{FF2B5EF4-FFF2-40B4-BE49-F238E27FC236}">
              <a16:creationId xmlns:a16="http://schemas.microsoft.com/office/drawing/2014/main" xmlns="" id="{00000000-0008-0000-2000-0000D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79" name="399 CuadroTexto">
          <a:extLst>
            <a:ext uri="{FF2B5EF4-FFF2-40B4-BE49-F238E27FC236}">
              <a16:creationId xmlns:a16="http://schemas.microsoft.com/office/drawing/2014/main" xmlns="" id="{00000000-0008-0000-2000-0000D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80" name="400 CuadroTexto">
          <a:extLst>
            <a:ext uri="{FF2B5EF4-FFF2-40B4-BE49-F238E27FC236}">
              <a16:creationId xmlns:a16="http://schemas.microsoft.com/office/drawing/2014/main" xmlns="" id="{00000000-0008-0000-2000-0000D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81" name="401 CuadroTexto">
          <a:extLst>
            <a:ext uri="{FF2B5EF4-FFF2-40B4-BE49-F238E27FC236}">
              <a16:creationId xmlns:a16="http://schemas.microsoft.com/office/drawing/2014/main" xmlns="" id="{00000000-0008-0000-2000-0000D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82" name="402 CuadroTexto">
          <a:extLst>
            <a:ext uri="{FF2B5EF4-FFF2-40B4-BE49-F238E27FC236}">
              <a16:creationId xmlns:a16="http://schemas.microsoft.com/office/drawing/2014/main" xmlns="" id="{00000000-0008-0000-2000-0000D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83" name="403 CuadroTexto">
          <a:extLst>
            <a:ext uri="{FF2B5EF4-FFF2-40B4-BE49-F238E27FC236}">
              <a16:creationId xmlns:a16="http://schemas.microsoft.com/office/drawing/2014/main" xmlns="" id="{00000000-0008-0000-2000-0000D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84" name="404 CuadroTexto">
          <a:extLst>
            <a:ext uri="{FF2B5EF4-FFF2-40B4-BE49-F238E27FC236}">
              <a16:creationId xmlns:a16="http://schemas.microsoft.com/office/drawing/2014/main" xmlns="" id="{00000000-0008-0000-2000-0000E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85" name="405 CuadroTexto">
          <a:extLst>
            <a:ext uri="{FF2B5EF4-FFF2-40B4-BE49-F238E27FC236}">
              <a16:creationId xmlns:a16="http://schemas.microsoft.com/office/drawing/2014/main" xmlns="" id="{00000000-0008-0000-2000-0000E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86" name="406 CuadroTexto">
          <a:extLst>
            <a:ext uri="{FF2B5EF4-FFF2-40B4-BE49-F238E27FC236}">
              <a16:creationId xmlns:a16="http://schemas.microsoft.com/office/drawing/2014/main" xmlns="" id="{00000000-0008-0000-2000-0000E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87" name="407 CuadroTexto">
          <a:extLst>
            <a:ext uri="{FF2B5EF4-FFF2-40B4-BE49-F238E27FC236}">
              <a16:creationId xmlns:a16="http://schemas.microsoft.com/office/drawing/2014/main" xmlns="" id="{00000000-0008-0000-2000-0000E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88" name="408 CuadroTexto">
          <a:extLst>
            <a:ext uri="{FF2B5EF4-FFF2-40B4-BE49-F238E27FC236}">
              <a16:creationId xmlns:a16="http://schemas.microsoft.com/office/drawing/2014/main" xmlns="" id="{00000000-0008-0000-2000-0000E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89" name="409 CuadroTexto">
          <a:extLst>
            <a:ext uri="{FF2B5EF4-FFF2-40B4-BE49-F238E27FC236}">
              <a16:creationId xmlns:a16="http://schemas.microsoft.com/office/drawing/2014/main" xmlns="" id="{00000000-0008-0000-2000-0000E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90" name="410 CuadroTexto">
          <a:extLst>
            <a:ext uri="{FF2B5EF4-FFF2-40B4-BE49-F238E27FC236}">
              <a16:creationId xmlns:a16="http://schemas.microsoft.com/office/drawing/2014/main" xmlns="" id="{00000000-0008-0000-2000-0000E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91" name="411 CuadroTexto">
          <a:extLst>
            <a:ext uri="{FF2B5EF4-FFF2-40B4-BE49-F238E27FC236}">
              <a16:creationId xmlns:a16="http://schemas.microsoft.com/office/drawing/2014/main" xmlns="" id="{00000000-0008-0000-2000-0000E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92" name="412 CuadroTexto">
          <a:extLst>
            <a:ext uri="{FF2B5EF4-FFF2-40B4-BE49-F238E27FC236}">
              <a16:creationId xmlns:a16="http://schemas.microsoft.com/office/drawing/2014/main" xmlns="" id="{00000000-0008-0000-2000-0000E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93" name="413 CuadroTexto">
          <a:extLst>
            <a:ext uri="{FF2B5EF4-FFF2-40B4-BE49-F238E27FC236}">
              <a16:creationId xmlns:a16="http://schemas.microsoft.com/office/drawing/2014/main" xmlns="" id="{00000000-0008-0000-2000-0000E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94" name="414 CuadroTexto">
          <a:extLst>
            <a:ext uri="{FF2B5EF4-FFF2-40B4-BE49-F238E27FC236}">
              <a16:creationId xmlns:a16="http://schemas.microsoft.com/office/drawing/2014/main" xmlns="" id="{00000000-0008-0000-2000-0000E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95" name="415 CuadroTexto">
          <a:extLst>
            <a:ext uri="{FF2B5EF4-FFF2-40B4-BE49-F238E27FC236}">
              <a16:creationId xmlns:a16="http://schemas.microsoft.com/office/drawing/2014/main" xmlns="" id="{00000000-0008-0000-2000-0000E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96" name="416 CuadroTexto">
          <a:extLst>
            <a:ext uri="{FF2B5EF4-FFF2-40B4-BE49-F238E27FC236}">
              <a16:creationId xmlns:a16="http://schemas.microsoft.com/office/drawing/2014/main" xmlns="" id="{00000000-0008-0000-2000-0000E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97" name="417 CuadroTexto">
          <a:extLst>
            <a:ext uri="{FF2B5EF4-FFF2-40B4-BE49-F238E27FC236}">
              <a16:creationId xmlns:a16="http://schemas.microsoft.com/office/drawing/2014/main" xmlns="" id="{00000000-0008-0000-2000-0000E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98" name="418 CuadroTexto">
          <a:extLst>
            <a:ext uri="{FF2B5EF4-FFF2-40B4-BE49-F238E27FC236}">
              <a16:creationId xmlns:a16="http://schemas.microsoft.com/office/drawing/2014/main" xmlns="" id="{00000000-0008-0000-2000-0000E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799" name="419 CuadroTexto">
          <a:extLst>
            <a:ext uri="{FF2B5EF4-FFF2-40B4-BE49-F238E27FC236}">
              <a16:creationId xmlns:a16="http://schemas.microsoft.com/office/drawing/2014/main" xmlns="" id="{00000000-0008-0000-2000-0000E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00" name="420 CuadroTexto">
          <a:extLst>
            <a:ext uri="{FF2B5EF4-FFF2-40B4-BE49-F238E27FC236}">
              <a16:creationId xmlns:a16="http://schemas.microsoft.com/office/drawing/2014/main" xmlns="" id="{00000000-0008-0000-2000-0000F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01" name="421 CuadroTexto">
          <a:extLst>
            <a:ext uri="{FF2B5EF4-FFF2-40B4-BE49-F238E27FC236}">
              <a16:creationId xmlns:a16="http://schemas.microsoft.com/office/drawing/2014/main" xmlns="" id="{00000000-0008-0000-2000-0000F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02" name="422 CuadroTexto">
          <a:extLst>
            <a:ext uri="{FF2B5EF4-FFF2-40B4-BE49-F238E27FC236}">
              <a16:creationId xmlns:a16="http://schemas.microsoft.com/office/drawing/2014/main" xmlns="" id="{00000000-0008-0000-2000-0000F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03" name="423 CuadroTexto">
          <a:extLst>
            <a:ext uri="{FF2B5EF4-FFF2-40B4-BE49-F238E27FC236}">
              <a16:creationId xmlns:a16="http://schemas.microsoft.com/office/drawing/2014/main" xmlns="" id="{00000000-0008-0000-2000-0000F3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04" name="424 CuadroTexto">
          <a:extLst>
            <a:ext uri="{FF2B5EF4-FFF2-40B4-BE49-F238E27FC236}">
              <a16:creationId xmlns:a16="http://schemas.microsoft.com/office/drawing/2014/main" xmlns="" id="{00000000-0008-0000-2000-0000F4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05" name="425 CuadroTexto">
          <a:extLst>
            <a:ext uri="{FF2B5EF4-FFF2-40B4-BE49-F238E27FC236}">
              <a16:creationId xmlns:a16="http://schemas.microsoft.com/office/drawing/2014/main" xmlns="" id="{00000000-0008-0000-2000-0000F5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06" name="426 CuadroTexto">
          <a:extLst>
            <a:ext uri="{FF2B5EF4-FFF2-40B4-BE49-F238E27FC236}">
              <a16:creationId xmlns:a16="http://schemas.microsoft.com/office/drawing/2014/main" xmlns="" id="{00000000-0008-0000-2000-0000F6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07" name="427 CuadroTexto">
          <a:extLst>
            <a:ext uri="{FF2B5EF4-FFF2-40B4-BE49-F238E27FC236}">
              <a16:creationId xmlns:a16="http://schemas.microsoft.com/office/drawing/2014/main" xmlns="" id="{00000000-0008-0000-2000-0000F7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08" name="428 CuadroTexto">
          <a:extLst>
            <a:ext uri="{FF2B5EF4-FFF2-40B4-BE49-F238E27FC236}">
              <a16:creationId xmlns:a16="http://schemas.microsoft.com/office/drawing/2014/main" xmlns="" id="{00000000-0008-0000-2000-0000F8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09" name="429 CuadroTexto">
          <a:extLst>
            <a:ext uri="{FF2B5EF4-FFF2-40B4-BE49-F238E27FC236}">
              <a16:creationId xmlns:a16="http://schemas.microsoft.com/office/drawing/2014/main" xmlns="" id="{00000000-0008-0000-2000-0000F9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10" name="430 CuadroTexto">
          <a:extLst>
            <a:ext uri="{FF2B5EF4-FFF2-40B4-BE49-F238E27FC236}">
              <a16:creationId xmlns:a16="http://schemas.microsoft.com/office/drawing/2014/main" xmlns="" id="{00000000-0008-0000-2000-0000FA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11" name="431 CuadroTexto">
          <a:extLst>
            <a:ext uri="{FF2B5EF4-FFF2-40B4-BE49-F238E27FC236}">
              <a16:creationId xmlns:a16="http://schemas.microsoft.com/office/drawing/2014/main" xmlns="" id="{00000000-0008-0000-2000-0000FB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12" name="432 CuadroTexto">
          <a:extLst>
            <a:ext uri="{FF2B5EF4-FFF2-40B4-BE49-F238E27FC236}">
              <a16:creationId xmlns:a16="http://schemas.microsoft.com/office/drawing/2014/main" xmlns="" id="{00000000-0008-0000-2000-0000FC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13" name="433 CuadroTexto">
          <a:extLst>
            <a:ext uri="{FF2B5EF4-FFF2-40B4-BE49-F238E27FC236}">
              <a16:creationId xmlns:a16="http://schemas.microsoft.com/office/drawing/2014/main" xmlns="" id="{00000000-0008-0000-2000-0000FD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14" name="434 CuadroTexto">
          <a:extLst>
            <a:ext uri="{FF2B5EF4-FFF2-40B4-BE49-F238E27FC236}">
              <a16:creationId xmlns:a16="http://schemas.microsoft.com/office/drawing/2014/main" xmlns="" id="{00000000-0008-0000-2000-0000FE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15" name="435 CuadroTexto">
          <a:extLst>
            <a:ext uri="{FF2B5EF4-FFF2-40B4-BE49-F238E27FC236}">
              <a16:creationId xmlns:a16="http://schemas.microsoft.com/office/drawing/2014/main" xmlns="" id="{00000000-0008-0000-2000-0000FF0A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16" name="436 CuadroTexto">
          <a:extLst>
            <a:ext uri="{FF2B5EF4-FFF2-40B4-BE49-F238E27FC236}">
              <a16:creationId xmlns:a16="http://schemas.microsoft.com/office/drawing/2014/main" xmlns="" id="{00000000-0008-0000-2000-0000000B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17" name="437 CuadroTexto">
          <a:extLst>
            <a:ext uri="{FF2B5EF4-FFF2-40B4-BE49-F238E27FC236}">
              <a16:creationId xmlns:a16="http://schemas.microsoft.com/office/drawing/2014/main" xmlns="" id="{00000000-0008-0000-2000-0000010B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18" name="438 CuadroTexto">
          <a:extLst>
            <a:ext uri="{FF2B5EF4-FFF2-40B4-BE49-F238E27FC236}">
              <a16:creationId xmlns:a16="http://schemas.microsoft.com/office/drawing/2014/main" xmlns="" id="{00000000-0008-0000-2000-0000020B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19" name="439 CuadroTexto">
          <a:extLst>
            <a:ext uri="{FF2B5EF4-FFF2-40B4-BE49-F238E27FC236}">
              <a16:creationId xmlns:a16="http://schemas.microsoft.com/office/drawing/2014/main" xmlns="" id="{00000000-0008-0000-2000-0000030B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20" name="440 CuadroTexto">
          <a:extLst>
            <a:ext uri="{FF2B5EF4-FFF2-40B4-BE49-F238E27FC236}">
              <a16:creationId xmlns:a16="http://schemas.microsoft.com/office/drawing/2014/main" xmlns="" id="{00000000-0008-0000-2000-000004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21" name="441 CuadroTexto">
          <a:extLst>
            <a:ext uri="{FF2B5EF4-FFF2-40B4-BE49-F238E27FC236}">
              <a16:creationId xmlns:a16="http://schemas.microsoft.com/office/drawing/2014/main" xmlns="" id="{00000000-0008-0000-2000-000005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22" name="442 CuadroTexto">
          <a:extLst>
            <a:ext uri="{FF2B5EF4-FFF2-40B4-BE49-F238E27FC236}">
              <a16:creationId xmlns:a16="http://schemas.microsoft.com/office/drawing/2014/main" xmlns="" id="{00000000-0008-0000-2000-000006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23" name="443 CuadroTexto">
          <a:extLst>
            <a:ext uri="{FF2B5EF4-FFF2-40B4-BE49-F238E27FC236}">
              <a16:creationId xmlns:a16="http://schemas.microsoft.com/office/drawing/2014/main" xmlns="" id="{00000000-0008-0000-2000-000007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24" name="444 CuadroTexto">
          <a:extLst>
            <a:ext uri="{FF2B5EF4-FFF2-40B4-BE49-F238E27FC236}">
              <a16:creationId xmlns:a16="http://schemas.microsoft.com/office/drawing/2014/main" xmlns="" id="{00000000-0008-0000-2000-000008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25" name="445 CuadroTexto">
          <a:extLst>
            <a:ext uri="{FF2B5EF4-FFF2-40B4-BE49-F238E27FC236}">
              <a16:creationId xmlns:a16="http://schemas.microsoft.com/office/drawing/2014/main" xmlns="" id="{00000000-0008-0000-2000-000009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26" name="446 CuadroTexto">
          <a:extLst>
            <a:ext uri="{FF2B5EF4-FFF2-40B4-BE49-F238E27FC236}">
              <a16:creationId xmlns:a16="http://schemas.microsoft.com/office/drawing/2014/main" xmlns="" id="{00000000-0008-0000-2000-00000A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27" name="447 CuadroTexto">
          <a:extLst>
            <a:ext uri="{FF2B5EF4-FFF2-40B4-BE49-F238E27FC236}">
              <a16:creationId xmlns:a16="http://schemas.microsoft.com/office/drawing/2014/main" xmlns="" id="{00000000-0008-0000-2000-00000B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28" name="448 CuadroTexto">
          <a:extLst>
            <a:ext uri="{FF2B5EF4-FFF2-40B4-BE49-F238E27FC236}">
              <a16:creationId xmlns:a16="http://schemas.microsoft.com/office/drawing/2014/main" xmlns="" id="{00000000-0008-0000-2000-00000C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29" name="449 CuadroTexto">
          <a:extLst>
            <a:ext uri="{FF2B5EF4-FFF2-40B4-BE49-F238E27FC236}">
              <a16:creationId xmlns:a16="http://schemas.microsoft.com/office/drawing/2014/main" xmlns="" id="{00000000-0008-0000-2000-00000D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30" name="450 CuadroTexto">
          <a:extLst>
            <a:ext uri="{FF2B5EF4-FFF2-40B4-BE49-F238E27FC236}">
              <a16:creationId xmlns:a16="http://schemas.microsoft.com/office/drawing/2014/main" xmlns="" id="{00000000-0008-0000-2000-00000E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31" name="451 CuadroTexto">
          <a:extLst>
            <a:ext uri="{FF2B5EF4-FFF2-40B4-BE49-F238E27FC236}">
              <a16:creationId xmlns:a16="http://schemas.microsoft.com/office/drawing/2014/main" xmlns="" id="{00000000-0008-0000-2000-00000F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32" name="17 CuadroTexto">
          <a:extLst>
            <a:ext uri="{FF2B5EF4-FFF2-40B4-BE49-F238E27FC236}">
              <a16:creationId xmlns:a16="http://schemas.microsoft.com/office/drawing/2014/main" xmlns="" id="{00000000-0008-0000-2000-00001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33" name="90 CuadroTexto">
          <a:extLst>
            <a:ext uri="{FF2B5EF4-FFF2-40B4-BE49-F238E27FC236}">
              <a16:creationId xmlns:a16="http://schemas.microsoft.com/office/drawing/2014/main" xmlns="" id="{00000000-0008-0000-2000-000011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34" name="91 CuadroTexto">
          <a:extLst>
            <a:ext uri="{FF2B5EF4-FFF2-40B4-BE49-F238E27FC236}">
              <a16:creationId xmlns:a16="http://schemas.microsoft.com/office/drawing/2014/main" xmlns="" id="{00000000-0008-0000-2000-000012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35" name="92 CuadroTexto">
          <a:extLst>
            <a:ext uri="{FF2B5EF4-FFF2-40B4-BE49-F238E27FC236}">
              <a16:creationId xmlns:a16="http://schemas.microsoft.com/office/drawing/2014/main" xmlns="" id="{00000000-0008-0000-2000-000013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36" name="93 CuadroTexto">
          <a:extLst>
            <a:ext uri="{FF2B5EF4-FFF2-40B4-BE49-F238E27FC236}">
              <a16:creationId xmlns:a16="http://schemas.microsoft.com/office/drawing/2014/main" xmlns="" id="{00000000-0008-0000-2000-000014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37" name="94 CuadroTexto">
          <a:extLst>
            <a:ext uri="{FF2B5EF4-FFF2-40B4-BE49-F238E27FC236}">
              <a16:creationId xmlns:a16="http://schemas.microsoft.com/office/drawing/2014/main" xmlns="" id="{00000000-0008-0000-2000-000015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38" name="95 CuadroTexto">
          <a:extLst>
            <a:ext uri="{FF2B5EF4-FFF2-40B4-BE49-F238E27FC236}">
              <a16:creationId xmlns:a16="http://schemas.microsoft.com/office/drawing/2014/main" xmlns="" id="{00000000-0008-0000-2000-000016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39" name="96 CuadroTexto">
          <a:extLst>
            <a:ext uri="{FF2B5EF4-FFF2-40B4-BE49-F238E27FC236}">
              <a16:creationId xmlns:a16="http://schemas.microsoft.com/office/drawing/2014/main" xmlns="" id="{00000000-0008-0000-2000-000017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40" name="97 CuadroTexto">
          <a:extLst>
            <a:ext uri="{FF2B5EF4-FFF2-40B4-BE49-F238E27FC236}">
              <a16:creationId xmlns:a16="http://schemas.microsoft.com/office/drawing/2014/main" xmlns="" id="{00000000-0008-0000-2000-000018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41" name="98 CuadroTexto">
          <a:extLst>
            <a:ext uri="{FF2B5EF4-FFF2-40B4-BE49-F238E27FC236}">
              <a16:creationId xmlns:a16="http://schemas.microsoft.com/office/drawing/2014/main" xmlns="" id="{00000000-0008-0000-2000-000019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42" name="99 CuadroTexto">
          <a:extLst>
            <a:ext uri="{FF2B5EF4-FFF2-40B4-BE49-F238E27FC236}">
              <a16:creationId xmlns:a16="http://schemas.microsoft.com/office/drawing/2014/main" xmlns="" id="{00000000-0008-0000-2000-00001A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43" name="100 CuadroTexto">
          <a:extLst>
            <a:ext uri="{FF2B5EF4-FFF2-40B4-BE49-F238E27FC236}">
              <a16:creationId xmlns:a16="http://schemas.microsoft.com/office/drawing/2014/main" xmlns="" id="{00000000-0008-0000-2000-00001B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44" name="101 CuadroTexto">
          <a:extLst>
            <a:ext uri="{FF2B5EF4-FFF2-40B4-BE49-F238E27FC236}">
              <a16:creationId xmlns:a16="http://schemas.microsoft.com/office/drawing/2014/main" xmlns="" id="{00000000-0008-0000-2000-00001C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45" name="118 CuadroTexto">
          <a:extLst>
            <a:ext uri="{FF2B5EF4-FFF2-40B4-BE49-F238E27FC236}">
              <a16:creationId xmlns:a16="http://schemas.microsoft.com/office/drawing/2014/main" xmlns="" id="{00000000-0008-0000-2000-00001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46" name="119 CuadroTexto">
          <a:extLst>
            <a:ext uri="{FF2B5EF4-FFF2-40B4-BE49-F238E27FC236}">
              <a16:creationId xmlns:a16="http://schemas.microsoft.com/office/drawing/2014/main" xmlns="" id="{00000000-0008-0000-2000-00001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47" name="120 CuadroTexto">
          <a:extLst>
            <a:ext uri="{FF2B5EF4-FFF2-40B4-BE49-F238E27FC236}">
              <a16:creationId xmlns:a16="http://schemas.microsoft.com/office/drawing/2014/main" xmlns="" id="{00000000-0008-0000-2000-00001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48" name="121 CuadroTexto">
          <a:extLst>
            <a:ext uri="{FF2B5EF4-FFF2-40B4-BE49-F238E27FC236}">
              <a16:creationId xmlns:a16="http://schemas.microsoft.com/office/drawing/2014/main" xmlns="" id="{00000000-0008-0000-2000-00002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49" name="122 CuadroTexto">
          <a:extLst>
            <a:ext uri="{FF2B5EF4-FFF2-40B4-BE49-F238E27FC236}">
              <a16:creationId xmlns:a16="http://schemas.microsoft.com/office/drawing/2014/main" xmlns="" id="{00000000-0008-0000-2000-00002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50" name="123 CuadroTexto">
          <a:extLst>
            <a:ext uri="{FF2B5EF4-FFF2-40B4-BE49-F238E27FC236}">
              <a16:creationId xmlns:a16="http://schemas.microsoft.com/office/drawing/2014/main" xmlns="" id="{00000000-0008-0000-2000-00002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51" name="124 CuadroTexto">
          <a:extLst>
            <a:ext uri="{FF2B5EF4-FFF2-40B4-BE49-F238E27FC236}">
              <a16:creationId xmlns:a16="http://schemas.microsoft.com/office/drawing/2014/main" xmlns="" id="{00000000-0008-0000-2000-00002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52" name="125 CuadroTexto">
          <a:extLst>
            <a:ext uri="{FF2B5EF4-FFF2-40B4-BE49-F238E27FC236}">
              <a16:creationId xmlns:a16="http://schemas.microsoft.com/office/drawing/2014/main" xmlns="" id="{00000000-0008-0000-2000-00002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53" name="143 CuadroTexto">
          <a:extLst>
            <a:ext uri="{FF2B5EF4-FFF2-40B4-BE49-F238E27FC236}">
              <a16:creationId xmlns:a16="http://schemas.microsoft.com/office/drawing/2014/main" xmlns="" id="{00000000-0008-0000-2000-00002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54" name="144 CuadroTexto">
          <a:extLst>
            <a:ext uri="{FF2B5EF4-FFF2-40B4-BE49-F238E27FC236}">
              <a16:creationId xmlns:a16="http://schemas.microsoft.com/office/drawing/2014/main" xmlns="" id="{00000000-0008-0000-2000-00002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55" name="145 CuadroTexto">
          <a:extLst>
            <a:ext uri="{FF2B5EF4-FFF2-40B4-BE49-F238E27FC236}">
              <a16:creationId xmlns:a16="http://schemas.microsoft.com/office/drawing/2014/main" xmlns="" id="{00000000-0008-0000-2000-00002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56" name="146 CuadroTexto">
          <a:extLst>
            <a:ext uri="{FF2B5EF4-FFF2-40B4-BE49-F238E27FC236}">
              <a16:creationId xmlns:a16="http://schemas.microsoft.com/office/drawing/2014/main" xmlns="" id="{00000000-0008-0000-2000-00002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57" name="147 CuadroTexto">
          <a:extLst>
            <a:ext uri="{FF2B5EF4-FFF2-40B4-BE49-F238E27FC236}">
              <a16:creationId xmlns:a16="http://schemas.microsoft.com/office/drawing/2014/main" xmlns="" id="{00000000-0008-0000-2000-00002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58" name="148 CuadroTexto">
          <a:extLst>
            <a:ext uri="{FF2B5EF4-FFF2-40B4-BE49-F238E27FC236}">
              <a16:creationId xmlns:a16="http://schemas.microsoft.com/office/drawing/2014/main" xmlns="" id="{00000000-0008-0000-2000-00002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59" name="149 CuadroTexto">
          <a:extLst>
            <a:ext uri="{FF2B5EF4-FFF2-40B4-BE49-F238E27FC236}">
              <a16:creationId xmlns:a16="http://schemas.microsoft.com/office/drawing/2014/main" xmlns="" id="{00000000-0008-0000-2000-00002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60" name="150 CuadroTexto">
          <a:extLst>
            <a:ext uri="{FF2B5EF4-FFF2-40B4-BE49-F238E27FC236}">
              <a16:creationId xmlns:a16="http://schemas.microsoft.com/office/drawing/2014/main" xmlns="" id="{00000000-0008-0000-2000-00002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61" name="151 CuadroTexto">
          <a:extLst>
            <a:ext uri="{FF2B5EF4-FFF2-40B4-BE49-F238E27FC236}">
              <a16:creationId xmlns:a16="http://schemas.microsoft.com/office/drawing/2014/main" xmlns="" id="{00000000-0008-0000-2000-00002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62" name="152 CuadroTexto">
          <a:extLst>
            <a:ext uri="{FF2B5EF4-FFF2-40B4-BE49-F238E27FC236}">
              <a16:creationId xmlns:a16="http://schemas.microsoft.com/office/drawing/2014/main" xmlns="" id="{00000000-0008-0000-2000-00002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63" name="153 CuadroTexto">
          <a:extLst>
            <a:ext uri="{FF2B5EF4-FFF2-40B4-BE49-F238E27FC236}">
              <a16:creationId xmlns:a16="http://schemas.microsoft.com/office/drawing/2014/main" xmlns="" id="{00000000-0008-0000-2000-00002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64" name="154 CuadroTexto">
          <a:extLst>
            <a:ext uri="{FF2B5EF4-FFF2-40B4-BE49-F238E27FC236}">
              <a16:creationId xmlns:a16="http://schemas.microsoft.com/office/drawing/2014/main" xmlns="" id="{00000000-0008-0000-2000-00003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65" name="155 CuadroTexto">
          <a:extLst>
            <a:ext uri="{FF2B5EF4-FFF2-40B4-BE49-F238E27FC236}">
              <a16:creationId xmlns:a16="http://schemas.microsoft.com/office/drawing/2014/main" xmlns="" id="{00000000-0008-0000-2000-00003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66" name="156 CuadroTexto">
          <a:extLst>
            <a:ext uri="{FF2B5EF4-FFF2-40B4-BE49-F238E27FC236}">
              <a16:creationId xmlns:a16="http://schemas.microsoft.com/office/drawing/2014/main" xmlns="" id="{00000000-0008-0000-2000-00003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67" name="157 CuadroTexto">
          <a:extLst>
            <a:ext uri="{FF2B5EF4-FFF2-40B4-BE49-F238E27FC236}">
              <a16:creationId xmlns:a16="http://schemas.microsoft.com/office/drawing/2014/main" xmlns="" id="{00000000-0008-0000-2000-00003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68" name="158 CuadroTexto">
          <a:extLst>
            <a:ext uri="{FF2B5EF4-FFF2-40B4-BE49-F238E27FC236}">
              <a16:creationId xmlns:a16="http://schemas.microsoft.com/office/drawing/2014/main" xmlns="" id="{00000000-0008-0000-2000-00003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69" name="159 CuadroTexto">
          <a:extLst>
            <a:ext uri="{FF2B5EF4-FFF2-40B4-BE49-F238E27FC236}">
              <a16:creationId xmlns:a16="http://schemas.microsoft.com/office/drawing/2014/main" xmlns="" id="{00000000-0008-0000-2000-00003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70" name="160 CuadroTexto">
          <a:extLst>
            <a:ext uri="{FF2B5EF4-FFF2-40B4-BE49-F238E27FC236}">
              <a16:creationId xmlns:a16="http://schemas.microsoft.com/office/drawing/2014/main" xmlns="" id="{00000000-0008-0000-2000-00003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71" name="161 CuadroTexto">
          <a:extLst>
            <a:ext uri="{FF2B5EF4-FFF2-40B4-BE49-F238E27FC236}">
              <a16:creationId xmlns:a16="http://schemas.microsoft.com/office/drawing/2014/main" xmlns="" id="{00000000-0008-0000-2000-00003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72" name="162 CuadroTexto">
          <a:extLst>
            <a:ext uri="{FF2B5EF4-FFF2-40B4-BE49-F238E27FC236}">
              <a16:creationId xmlns:a16="http://schemas.microsoft.com/office/drawing/2014/main" xmlns="" id="{00000000-0008-0000-2000-00003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73" name="163 CuadroTexto">
          <a:extLst>
            <a:ext uri="{FF2B5EF4-FFF2-40B4-BE49-F238E27FC236}">
              <a16:creationId xmlns:a16="http://schemas.microsoft.com/office/drawing/2014/main" xmlns="" id="{00000000-0008-0000-2000-00003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74" name="164 CuadroTexto">
          <a:extLst>
            <a:ext uri="{FF2B5EF4-FFF2-40B4-BE49-F238E27FC236}">
              <a16:creationId xmlns:a16="http://schemas.microsoft.com/office/drawing/2014/main" xmlns="" id="{00000000-0008-0000-2000-00003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75" name="165 CuadroTexto">
          <a:extLst>
            <a:ext uri="{FF2B5EF4-FFF2-40B4-BE49-F238E27FC236}">
              <a16:creationId xmlns:a16="http://schemas.microsoft.com/office/drawing/2014/main" xmlns="" id="{00000000-0008-0000-2000-00003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76" name="166 CuadroTexto">
          <a:extLst>
            <a:ext uri="{FF2B5EF4-FFF2-40B4-BE49-F238E27FC236}">
              <a16:creationId xmlns:a16="http://schemas.microsoft.com/office/drawing/2014/main" xmlns="" id="{00000000-0008-0000-2000-00003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77" name="167 CuadroTexto">
          <a:extLst>
            <a:ext uri="{FF2B5EF4-FFF2-40B4-BE49-F238E27FC236}">
              <a16:creationId xmlns:a16="http://schemas.microsoft.com/office/drawing/2014/main" xmlns="" id="{00000000-0008-0000-2000-00003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78" name="168 CuadroTexto">
          <a:extLst>
            <a:ext uri="{FF2B5EF4-FFF2-40B4-BE49-F238E27FC236}">
              <a16:creationId xmlns:a16="http://schemas.microsoft.com/office/drawing/2014/main" xmlns="" id="{00000000-0008-0000-2000-00003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79" name="169 CuadroTexto">
          <a:extLst>
            <a:ext uri="{FF2B5EF4-FFF2-40B4-BE49-F238E27FC236}">
              <a16:creationId xmlns:a16="http://schemas.microsoft.com/office/drawing/2014/main" xmlns="" id="{00000000-0008-0000-2000-00003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80" name="170 CuadroTexto">
          <a:extLst>
            <a:ext uri="{FF2B5EF4-FFF2-40B4-BE49-F238E27FC236}">
              <a16:creationId xmlns:a16="http://schemas.microsoft.com/office/drawing/2014/main" xmlns="" id="{00000000-0008-0000-2000-00004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81" name="171 CuadroTexto">
          <a:extLst>
            <a:ext uri="{FF2B5EF4-FFF2-40B4-BE49-F238E27FC236}">
              <a16:creationId xmlns:a16="http://schemas.microsoft.com/office/drawing/2014/main" xmlns="" id="{00000000-0008-0000-2000-00004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82" name="172 CuadroTexto">
          <a:extLst>
            <a:ext uri="{FF2B5EF4-FFF2-40B4-BE49-F238E27FC236}">
              <a16:creationId xmlns:a16="http://schemas.microsoft.com/office/drawing/2014/main" xmlns="" id="{00000000-0008-0000-2000-00004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83" name="173 CuadroTexto">
          <a:extLst>
            <a:ext uri="{FF2B5EF4-FFF2-40B4-BE49-F238E27FC236}">
              <a16:creationId xmlns:a16="http://schemas.microsoft.com/office/drawing/2014/main" xmlns="" id="{00000000-0008-0000-2000-00004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84" name="174 CuadroTexto">
          <a:extLst>
            <a:ext uri="{FF2B5EF4-FFF2-40B4-BE49-F238E27FC236}">
              <a16:creationId xmlns:a16="http://schemas.microsoft.com/office/drawing/2014/main" xmlns="" id="{00000000-0008-0000-2000-00004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85" name="175 CuadroTexto">
          <a:extLst>
            <a:ext uri="{FF2B5EF4-FFF2-40B4-BE49-F238E27FC236}">
              <a16:creationId xmlns:a16="http://schemas.microsoft.com/office/drawing/2014/main" xmlns="" id="{00000000-0008-0000-2000-00004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86" name="176 CuadroTexto">
          <a:extLst>
            <a:ext uri="{FF2B5EF4-FFF2-40B4-BE49-F238E27FC236}">
              <a16:creationId xmlns:a16="http://schemas.microsoft.com/office/drawing/2014/main" xmlns="" id="{00000000-0008-0000-2000-00004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87" name="177 CuadroTexto">
          <a:extLst>
            <a:ext uri="{FF2B5EF4-FFF2-40B4-BE49-F238E27FC236}">
              <a16:creationId xmlns:a16="http://schemas.microsoft.com/office/drawing/2014/main" xmlns="" id="{00000000-0008-0000-2000-00004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88" name="178 CuadroTexto">
          <a:extLst>
            <a:ext uri="{FF2B5EF4-FFF2-40B4-BE49-F238E27FC236}">
              <a16:creationId xmlns:a16="http://schemas.microsoft.com/office/drawing/2014/main" xmlns="" id="{00000000-0008-0000-2000-00004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89" name="179 CuadroTexto">
          <a:extLst>
            <a:ext uri="{FF2B5EF4-FFF2-40B4-BE49-F238E27FC236}">
              <a16:creationId xmlns:a16="http://schemas.microsoft.com/office/drawing/2014/main" xmlns="" id="{00000000-0008-0000-2000-00004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90" name="180 CuadroTexto">
          <a:extLst>
            <a:ext uri="{FF2B5EF4-FFF2-40B4-BE49-F238E27FC236}">
              <a16:creationId xmlns:a16="http://schemas.microsoft.com/office/drawing/2014/main" xmlns="" id="{00000000-0008-0000-2000-00004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91" name="181 CuadroTexto">
          <a:extLst>
            <a:ext uri="{FF2B5EF4-FFF2-40B4-BE49-F238E27FC236}">
              <a16:creationId xmlns:a16="http://schemas.microsoft.com/office/drawing/2014/main" xmlns="" id="{00000000-0008-0000-2000-00004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92" name="182 CuadroTexto">
          <a:extLst>
            <a:ext uri="{FF2B5EF4-FFF2-40B4-BE49-F238E27FC236}">
              <a16:creationId xmlns:a16="http://schemas.microsoft.com/office/drawing/2014/main" xmlns="" id="{00000000-0008-0000-2000-00004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93" name="183 CuadroTexto">
          <a:extLst>
            <a:ext uri="{FF2B5EF4-FFF2-40B4-BE49-F238E27FC236}">
              <a16:creationId xmlns:a16="http://schemas.microsoft.com/office/drawing/2014/main" xmlns="" id="{00000000-0008-0000-2000-00004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94" name="184 CuadroTexto">
          <a:extLst>
            <a:ext uri="{FF2B5EF4-FFF2-40B4-BE49-F238E27FC236}">
              <a16:creationId xmlns:a16="http://schemas.microsoft.com/office/drawing/2014/main" xmlns="" id="{00000000-0008-0000-2000-00004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95" name="185 CuadroTexto">
          <a:extLst>
            <a:ext uri="{FF2B5EF4-FFF2-40B4-BE49-F238E27FC236}">
              <a16:creationId xmlns:a16="http://schemas.microsoft.com/office/drawing/2014/main" xmlns="" id="{00000000-0008-0000-2000-00004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96" name="186 CuadroTexto">
          <a:extLst>
            <a:ext uri="{FF2B5EF4-FFF2-40B4-BE49-F238E27FC236}">
              <a16:creationId xmlns:a16="http://schemas.microsoft.com/office/drawing/2014/main" xmlns="" id="{00000000-0008-0000-2000-00005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97" name="187 CuadroTexto">
          <a:extLst>
            <a:ext uri="{FF2B5EF4-FFF2-40B4-BE49-F238E27FC236}">
              <a16:creationId xmlns:a16="http://schemas.microsoft.com/office/drawing/2014/main" xmlns="" id="{00000000-0008-0000-2000-00005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98" name="188 CuadroTexto">
          <a:extLst>
            <a:ext uri="{FF2B5EF4-FFF2-40B4-BE49-F238E27FC236}">
              <a16:creationId xmlns:a16="http://schemas.microsoft.com/office/drawing/2014/main" xmlns="" id="{00000000-0008-0000-2000-00005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99" name="189 CuadroTexto">
          <a:extLst>
            <a:ext uri="{FF2B5EF4-FFF2-40B4-BE49-F238E27FC236}">
              <a16:creationId xmlns:a16="http://schemas.microsoft.com/office/drawing/2014/main" xmlns="" id="{00000000-0008-0000-2000-00005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00" name="190 CuadroTexto">
          <a:extLst>
            <a:ext uri="{FF2B5EF4-FFF2-40B4-BE49-F238E27FC236}">
              <a16:creationId xmlns:a16="http://schemas.microsoft.com/office/drawing/2014/main" xmlns="" id="{00000000-0008-0000-2000-00005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01" name="191 CuadroTexto">
          <a:extLst>
            <a:ext uri="{FF2B5EF4-FFF2-40B4-BE49-F238E27FC236}">
              <a16:creationId xmlns:a16="http://schemas.microsoft.com/office/drawing/2014/main" xmlns="" id="{00000000-0008-0000-2000-00005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02" name="192 CuadroTexto">
          <a:extLst>
            <a:ext uri="{FF2B5EF4-FFF2-40B4-BE49-F238E27FC236}">
              <a16:creationId xmlns:a16="http://schemas.microsoft.com/office/drawing/2014/main" xmlns="" id="{00000000-0008-0000-2000-00005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03" name="193 CuadroTexto">
          <a:extLst>
            <a:ext uri="{FF2B5EF4-FFF2-40B4-BE49-F238E27FC236}">
              <a16:creationId xmlns:a16="http://schemas.microsoft.com/office/drawing/2014/main" xmlns="" id="{00000000-0008-0000-2000-00005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04" name="194 CuadroTexto">
          <a:extLst>
            <a:ext uri="{FF2B5EF4-FFF2-40B4-BE49-F238E27FC236}">
              <a16:creationId xmlns:a16="http://schemas.microsoft.com/office/drawing/2014/main" xmlns="" id="{00000000-0008-0000-2000-00005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05" name="195 CuadroTexto">
          <a:extLst>
            <a:ext uri="{FF2B5EF4-FFF2-40B4-BE49-F238E27FC236}">
              <a16:creationId xmlns:a16="http://schemas.microsoft.com/office/drawing/2014/main" xmlns="" id="{00000000-0008-0000-2000-00005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06" name="196 CuadroTexto">
          <a:extLst>
            <a:ext uri="{FF2B5EF4-FFF2-40B4-BE49-F238E27FC236}">
              <a16:creationId xmlns:a16="http://schemas.microsoft.com/office/drawing/2014/main" xmlns="" id="{00000000-0008-0000-2000-00005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07" name="197 CuadroTexto">
          <a:extLst>
            <a:ext uri="{FF2B5EF4-FFF2-40B4-BE49-F238E27FC236}">
              <a16:creationId xmlns:a16="http://schemas.microsoft.com/office/drawing/2014/main" xmlns="" id="{00000000-0008-0000-2000-00005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08" name="198 CuadroTexto">
          <a:extLst>
            <a:ext uri="{FF2B5EF4-FFF2-40B4-BE49-F238E27FC236}">
              <a16:creationId xmlns:a16="http://schemas.microsoft.com/office/drawing/2014/main" xmlns="" id="{00000000-0008-0000-2000-00005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09" name="199 CuadroTexto">
          <a:extLst>
            <a:ext uri="{FF2B5EF4-FFF2-40B4-BE49-F238E27FC236}">
              <a16:creationId xmlns:a16="http://schemas.microsoft.com/office/drawing/2014/main" xmlns="" id="{00000000-0008-0000-2000-00005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10" name="200 CuadroTexto">
          <a:extLst>
            <a:ext uri="{FF2B5EF4-FFF2-40B4-BE49-F238E27FC236}">
              <a16:creationId xmlns:a16="http://schemas.microsoft.com/office/drawing/2014/main" xmlns="" id="{00000000-0008-0000-2000-00005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11" name="201 CuadroTexto">
          <a:extLst>
            <a:ext uri="{FF2B5EF4-FFF2-40B4-BE49-F238E27FC236}">
              <a16:creationId xmlns:a16="http://schemas.microsoft.com/office/drawing/2014/main" xmlns="" id="{00000000-0008-0000-2000-00005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12" name="202 CuadroTexto">
          <a:extLst>
            <a:ext uri="{FF2B5EF4-FFF2-40B4-BE49-F238E27FC236}">
              <a16:creationId xmlns:a16="http://schemas.microsoft.com/office/drawing/2014/main" xmlns="" id="{00000000-0008-0000-2000-00006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13" name="203 CuadroTexto">
          <a:extLst>
            <a:ext uri="{FF2B5EF4-FFF2-40B4-BE49-F238E27FC236}">
              <a16:creationId xmlns:a16="http://schemas.microsoft.com/office/drawing/2014/main" xmlns="" id="{00000000-0008-0000-2000-00006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14" name="204 CuadroTexto">
          <a:extLst>
            <a:ext uri="{FF2B5EF4-FFF2-40B4-BE49-F238E27FC236}">
              <a16:creationId xmlns:a16="http://schemas.microsoft.com/office/drawing/2014/main" xmlns="" id="{00000000-0008-0000-2000-00006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15" name="205 CuadroTexto">
          <a:extLst>
            <a:ext uri="{FF2B5EF4-FFF2-40B4-BE49-F238E27FC236}">
              <a16:creationId xmlns:a16="http://schemas.microsoft.com/office/drawing/2014/main" xmlns="" id="{00000000-0008-0000-2000-00006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16" name="206 CuadroTexto">
          <a:extLst>
            <a:ext uri="{FF2B5EF4-FFF2-40B4-BE49-F238E27FC236}">
              <a16:creationId xmlns:a16="http://schemas.microsoft.com/office/drawing/2014/main" xmlns="" id="{00000000-0008-0000-2000-00006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17" name="207 CuadroTexto">
          <a:extLst>
            <a:ext uri="{FF2B5EF4-FFF2-40B4-BE49-F238E27FC236}">
              <a16:creationId xmlns:a16="http://schemas.microsoft.com/office/drawing/2014/main" xmlns="" id="{00000000-0008-0000-2000-00006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18" name="208 CuadroTexto">
          <a:extLst>
            <a:ext uri="{FF2B5EF4-FFF2-40B4-BE49-F238E27FC236}">
              <a16:creationId xmlns:a16="http://schemas.microsoft.com/office/drawing/2014/main" xmlns="" id="{00000000-0008-0000-2000-00006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19" name="209 CuadroTexto">
          <a:extLst>
            <a:ext uri="{FF2B5EF4-FFF2-40B4-BE49-F238E27FC236}">
              <a16:creationId xmlns:a16="http://schemas.microsoft.com/office/drawing/2014/main" xmlns="" id="{00000000-0008-0000-2000-00006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20" name="210 CuadroTexto">
          <a:extLst>
            <a:ext uri="{FF2B5EF4-FFF2-40B4-BE49-F238E27FC236}">
              <a16:creationId xmlns:a16="http://schemas.microsoft.com/office/drawing/2014/main" xmlns="" id="{00000000-0008-0000-2000-00006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21" name="211 CuadroTexto">
          <a:extLst>
            <a:ext uri="{FF2B5EF4-FFF2-40B4-BE49-F238E27FC236}">
              <a16:creationId xmlns:a16="http://schemas.microsoft.com/office/drawing/2014/main" xmlns="" id="{00000000-0008-0000-2000-00006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22" name="212 CuadroTexto">
          <a:extLst>
            <a:ext uri="{FF2B5EF4-FFF2-40B4-BE49-F238E27FC236}">
              <a16:creationId xmlns:a16="http://schemas.microsoft.com/office/drawing/2014/main" xmlns="" id="{00000000-0008-0000-2000-00006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23" name="213 CuadroTexto">
          <a:extLst>
            <a:ext uri="{FF2B5EF4-FFF2-40B4-BE49-F238E27FC236}">
              <a16:creationId xmlns:a16="http://schemas.microsoft.com/office/drawing/2014/main" xmlns="" id="{00000000-0008-0000-2000-00006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24" name="214 CuadroTexto">
          <a:extLst>
            <a:ext uri="{FF2B5EF4-FFF2-40B4-BE49-F238E27FC236}">
              <a16:creationId xmlns:a16="http://schemas.microsoft.com/office/drawing/2014/main" xmlns="" id="{00000000-0008-0000-2000-00006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25" name="215 CuadroTexto">
          <a:extLst>
            <a:ext uri="{FF2B5EF4-FFF2-40B4-BE49-F238E27FC236}">
              <a16:creationId xmlns:a16="http://schemas.microsoft.com/office/drawing/2014/main" xmlns="" id="{00000000-0008-0000-2000-00006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26" name="216 CuadroTexto">
          <a:extLst>
            <a:ext uri="{FF2B5EF4-FFF2-40B4-BE49-F238E27FC236}">
              <a16:creationId xmlns:a16="http://schemas.microsoft.com/office/drawing/2014/main" xmlns="" id="{00000000-0008-0000-2000-00006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27" name="217 CuadroTexto">
          <a:extLst>
            <a:ext uri="{FF2B5EF4-FFF2-40B4-BE49-F238E27FC236}">
              <a16:creationId xmlns:a16="http://schemas.microsoft.com/office/drawing/2014/main" xmlns="" id="{00000000-0008-0000-2000-00006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28" name="218 CuadroTexto">
          <a:extLst>
            <a:ext uri="{FF2B5EF4-FFF2-40B4-BE49-F238E27FC236}">
              <a16:creationId xmlns:a16="http://schemas.microsoft.com/office/drawing/2014/main" xmlns="" id="{00000000-0008-0000-2000-00007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29" name="219 CuadroTexto">
          <a:extLst>
            <a:ext uri="{FF2B5EF4-FFF2-40B4-BE49-F238E27FC236}">
              <a16:creationId xmlns:a16="http://schemas.microsoft.com/office/drawing/2014/main" xmlns="" id="{00000000-0008-0000-2000-00007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30" name="220 CuadroTexto">
          <a:extLst>
            <a:ext uri="{FF2B5EF4-FFF2-40B4-BE49-F238E27FC236}">
              <a16:creationId xmlns:a16="http://schemas.microsoft.com/office/drawing/2014/main" xmlns="" id="{00000000-0008-0000-2000-00007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31" name="221 CuadroTexto">
          <a:extLst>
            <a:ext uri="{FF2B5EF4-FFF2-40B4-BE49-F238E27FC236}">
              <a16:creationId xmlns:a16="http://schemas.microsoft.com/office/drawing/2014/main" xmlns="" id="{00000000-0008-0000-2000-00007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32" name="222 CuadroTexto">
          <a:extLst>
            <a:ext uri="{FF2B5EF4-FFF2-40B4-BE49-F238E27FC236}">
              <a16:creationId xmlns:a16="http://schemas.microsoft.com/office/drawing/2014/main" xmlns="" id="{00000000-0008-0000-2000-00007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33" name="223 CuadroTexto">
          <a:extLst>
            <a:ext uri="{FF2B5EF4-FFF2-40B4-BE49-F238E27FC236}">
              <a16:creationId xmlns:a16="http://schemas.microsoft.com/office/drawing/2014/main" xmlns="" id="{00000000-0008-0000-2000-00007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34" name="224 CuadroTexto">
          <a:extLst>
            <a:ext uri="{FF2B5EF4-FFF2-40B4-BE49-F238E27FC236}">
              <a16:creationId xmlns:a16="http://schemas.microsoft.com/office/drawing/2014/main" xmlns="" id="{00000000-0008-0000-2000-00007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35" name="225 CuadroTexto">
          <a:extLst>
            <a:ext uri="{FF2B5EF4-FFF2-40B4-BE49-F238E27FC236}">
              <a16:creationId xmlns:a16="http://schemas.microsoft.com/office/drawing/2014/main" xmlns="" id="{00000000-0008-0000-2000-00007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36" name="226 CuadroTexto">
          <a:extLst>
            <a:ext uri="{FF2B5EF4-FFF2-40B4-BE49-F238E27FC236}">
              <a16:creationId xmlns:a16="http://schemas.microsoft.com/office/drawing/2014/main" xmlns="" id="{00000000-0008-0000-2000-00007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37" name="227 CuadroTexto">
          <a:extLst>
            <a:ext uri="{FF2B5EF4-FFF2-40B4-BE49-F238E27FC236}">
              <a16:creationId xmlns:a16="http://schemas.microsoft.com/office/drawing/2014/main" xmlns="" id="{00000000-0008-0000-2000-00007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38" name="228 CuadroTexto">
          <a:extLst>
            <a:ext uri="{FF2B5EF4-FFF2-40B4-BE49-F238E27FC236}">
              <a16:creationId xmlns:a16="http://schemas.microsoft.com/office/drawing/2014/main" xmlns="" id="{00000000-0008-0000-2000-00007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39" name="229 CuadroTexto">
          <a:extLst>
            <a:ext uri="{FF2B5EF4-FFF2-40B4-BE49-F238E27FC236}">
              <a16:creationId xmlns:a16="http://schemas.microsoft.com/office/drawing/2014/main" xmlns="" id="{00000000-0008-0000-2000-00007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40" name="230 CuadroTexto">
          <a:extLst>
            <a:ext uri="{FF2B5EF4-FFF2-40B4-BE49-F238E27FC236}">
              <a16:creationId xmlns:a16="http://schemas.microsoft.com/office/drawing/2014/main" xmlns="" id="{00000000-0008-0000-2000-00007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41" name="231 CuadroTexto">
          <a:extLst>
            <a:ext uri="{FF2B5EF4-FFF2-40B4-BE49-F238E27FC236}">
              <a16:creationId xmlns:a16="http://schemas.microsoft.com/office/drawing/2014/main" xmlns="" id="{00000000-0008-0000-2000-00007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42" name="232 CuadroTexto">
          <a:extLst>
            <a:ext uri="{FF2B5EF4-FFF2-40B4-BE49-F238E27FC236}">
              <a16:creationId xmlns:a16="http://schemas.microsoft.com/office/drawing/2014/main" xmlns="" id="{00000000-0008-0000-2000-00007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43" name="233 CuadroTexto">
          <a:extLst>
            <a:ext uri="{FF2B5EF4-FFF2-40B4-BE49-F238E27FC236}">
              <a16:creationId xmlns:a16="http://schemas.microsoft.com/office/drawing/2014/main" xmlns="" id="{00000000-0008-0000-2000-00007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44" name="234 CuadroTexto">
          <a:extLst>
            <a:ext uri="{FF2B5EF4-FFF2-40B4-BE49-F238E27FC236}">
              <a16:creationId xmlns:a16="http://schemas.microsoft.com/office/drawing/2014/main" xmlns="" id="{00000000-0008-0000-2000-00008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45" name="235 CuadroTexto">
          <a:extLst>
            <a:ext uri="{FF2B5EF4-FFF2-40B4-BE49-F238E27FC236}">
              <a16:creationId xmlns:a16="http://schemas.microsoft.com/office/drawing/2014/main" xmlns="" id="{00000000-0008-0000-2000-00008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46" name="236 CuadroTexto">
          <a:extLst>
            <a:ext uri="{FF2B5EF4-FFF2-40B4-BE49-F238E27FC236}">
              <a16:creationId xmlns:a16="http://schemas.microsoft.com/office/drawing/2014/main" xmlns="" id="{00000000-0008-0000-2000-00008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47" name="237 CuadroTexto">
          <a:extLst>
            <a:ext uri="{FF2B5EF4-FFF2-40B4-BE49-F238E27FC236}">
              <a16:creationId xmlns:a16="http://schemas.microsoft.com/office/drawing/2014/main" xmlns="" id="{00000000-0008-0000-2000-00008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48" name="238 CuadroTexto">
          <a:extLst>
            <a:ext uri="{FF2B5EF4-FFF2-40B4-BE49-F238E27FC236}">
              <a16:creationId xmlns:a16="http://schemas.microsoft.com/office/drawing/2014/main" xmlns="" id="{00000000-0008-0000-2000-00008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49" name="239 CuadroTexto">
          <a:extLst>
            <a:ext uri="{FF2B5EF4-FFF2-40B4-BE49-F238E27FC236}">
              <a16:creationId xmlns:a16="http://schemas.microsoft.com/office/drawing/2014/main" xmlns="" id="{00000000-0008-0000-2000-00008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50" name="240 CuadroTexto">
          <a:extLst>
            <a:ext uri="{FF2B5EF4-FFF2-40B4-BE49-F238E27FC236}">
              <a16:creationId xmlns:a16="http://schemas.microsoft.com/office/drawing/2014/main" xmlns="" id="{00000000-0008-0000-2000-00008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51" name="241 CuadroTexto">
          <a:extLst>
            <a:ext uri="{FF2B5EF4-FFF2-40B4-BE49-F238E27FC236}">
              <a16:creationId xmlns:a16="http://schemas.microsoft.com/office/drawing/2014/main" xmlns="" id="{00000000-0008-0000-2000-00008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52" name="242 CuadroTexto">
          <a:extLst>
            <a:ext uri="{FF2B5EF4-FFF2-40B4-BE49-F238E27FC236}">
              <a16:creationId xmlns:a16="http://schemas.microsoft.com/office/drawing/2014/main" xmlns="" id="{00000000-0008-0000-2000-00008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53" name="243 CuadroTexto">
          <a:extLst>
            <a:ext uri="{FF2B5EF4-FFF2-40B4-BE49-F238E27FC236}">
              <a16:creationId xmlns:a16="http://schemas.microsoft.com/office/drawing/2014/main" xmlns="" id="{00000000-0008-0000-2000-00008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54" name="244 CuadroTexto">
          <a:extLst>
            <a:ext uri="{FF2B5EF4-FFF2-40B4-BE49-F238E27FC236}">
              <a16:creationId xmlns:a16="http://schemas.microsoft.com/office/drawing/2014/main" xmlns="" id="{00000000-0008-0000-2000-00008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55" name="245 CuadroTexto">
          <a:extLst>
            <a:ext uri="{FF2B5EF4-FFF2-40B4-BE49-F238E27FC236}">
              <a16:creationId xmlns:a16="http://schemas.microsoft.com/office/drawing/2014/main" xmlns="" id="{00000000-0008-0000-2000-00008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56" name="246 CuadroTexto">
          <a:extLst>
            <a:ext uri="{FF2B5EF4-FFF2-40B4-BE49-F238E27FC236}">
              <a16:creationId xmlns:a16="http://schemas.microsoft.com/office/drawing/2014/main" xmlns="" id="{00000000-0008-0000-2000-00008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57" name="247 CuadroTexto">
          <a:extLst>
            <a:ext uri="{FF2B5EF4-FFF2-40B4-BE49-F238E27FC236}">
              <a16:creationId xmlns:a16="http://schemas.microsoft.com/office/drawing/2014/main" xmlns="" id="{00000000-0008-0000-2000-00008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58" name="248 CuadroTexto">
          <a:extLst>
            <a:ext uri="{FF2B5EF4-FFF2-40B4-BE49-F238E27FC236}">
              <a16:creationId xmlns:a16="http://schemas.microsoft.com/office/drawing/2014/main" xmlns="" id="{00000000-0008-0000-2000-00008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59" name="249 CuadroTexto">
          <a:extLst>
            <a:ext uri="{FF2B5EF4-FFF2-40B4-BE49-F238E27FC236}">
              <a16:creationId xmlns:a16="http://schemas.microsoft.com/office/drawing/2014/main" xmlns="" id="{00000000-0008-0000-2000-00008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60" name="250 CuadroTexto">
          <a:extLst>
            <a:ext uri="{FF2B5EF4-FFF2-40B4-BE49-F238E27FC236}">
              <a16:creationId xmlns:a16="http://schemas.microsoft.com/office/drawing/2014/main" xmlns="" id="{00000000-0008-0000-2000-00009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61" name="251 CuadroTexto">
          <a:extLst>
            <a:ext uri="{FF2B5EF4-FFF2-40B4-BE49-F238E27FC236}">
              <a16:creationId xmlns:a16="http://schemas.microsoft.com/office/drawing/2014/main" xmlns="" id="{00000000-0008-0000-2000-00009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62" name="252 CuadroTexto">
          <a:extLst>
            <a:ext uri="{FF2B5EF4-FFF2-40B4-BE49-F238E27FC236}">
              <a16:creationId xmlns:a16="http://schemas.microsoft.com/office/drawing/2014/main" xmlns="" id="{00000000-0008-0000-2000-00009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63" name="253 CuadroTexto">
          <a:extLst>
            <a:ext uri="{FF2B5EF4-FFF2-40B4-BE49-F238E27FC236}">
              <a16:creationId xmlns:a16="http://schemas.microsoft.com/office/drawing/2014/main" xmlns="" id="{00000000-0008-0000-2000-00009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64" name="254 CuadroTexto">
          <a:extLst>
            <a:ext uri="{FF2B5EF4-FFF2-40B4-BE49-F238E27FC236}">
              <a16:creationId xmlns:a16="http://schemas.microsoft.com/office/drawing/2014/main" xmlns="" id="{00000000-0008-0000-2000-00009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65" name="255 CuadroTexto">
          <a:extLst>
            <a:ext uri="{FF2B5EF4-FFF2-40B4-BE49-F238E27FC236}">
              <a16:creationId xmlns:a16="http://schemas.microsoft.com/office/drawing/2014/main" xmlns="" id="{00000000-0008-0000-2000-00009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66" name="256 CuadroTexto">
          <a:extLst>
            <a:ext uri="{FF2B5EF4-FFF2-40B4-BE49-F238E27FC236}">
              <a16:creationId xmlns:a16="http://schemas.microsoft.com/office/drawing/2014/main" xmlns="" id="{00000000-0008-0000-2000-00009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67" name="257 CuadroTexto">
          <a:extLst>
            <a:ext uri="{FF2B5EF4-FFF2-40B4-BE49-F238E27FC236}">
              <a16:creationId xmlns:a16="http://schemas.microsoft.com/office/drawing/2014/main" xmlns="" id="{00000000-0008-0000-2000-00009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68" name="258 CuadroTexto">
          <a:extLst>
            <a:ext uri="{FF2B5EF4-FFF2-40B4-BE49-F238E27FC236}">
              <a16:creationId xmlns:a16="http://schemas.microsoft.com/office/drawing/2014/main" xmlns="" id="{00000000-0008-0000-2000-00009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69" name="259 CuadroTexto">
          <a:extLst>
            <a:ext uri="{FF2B5EF4-FFF2-40B4-BE49-F238E27FC236}">
              <a16:creationId xmlns:a16="http://schemas.microsoft.com/office/drawing/2014/main" xmlns="" id="{00000000-0008-0000-2000-00009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70" name="260 CuadroTexto">
          <a:extLst>
            <a:ext uri="{FF2B5EF4-FFF2-40B4-BE49-F238E27FC236}">
              <a16:creationId xmlns:a16="http://schemas.microsoft.com/office/drawing/2014/main" xmlns="" id="{00000000-0008-0000-2000-00009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71" name="261 CuadroTexto">
          <a:extLst>
            <a:ext uri="{FF2B5EF4-FFF2-40B4-BE49-F238E27FC236}">
              <a16:creationId xmlns:a16="http://schemas.microsoft.com/office/drawing/2014/main" xmlns="" id="{00000000-0008-0000-2000-00009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72" name="262 CuadroTexto">
          <a:extLst>
            <a:ext uri="{FF2B5EF4-FFF2-40B4-BE49-F238E27FC236}">
              <a16:creationId xmlns:a16="http://schemas.microsoft.com/office/drawing/2014/main" xmlns="" id="{00000000-0008-0000-2000-00009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73" name="263 CuadroTexto">
          <a:extLst>
            <a:ext uri="{FF2B5EF4-FFF2-40B4-BE49-F238E27FC236}">
              <a16:creationId xmlns:a16="http://schemas.microsoft.com/office/drawing/2014/main" xmlns="" id="{00000000-0008-0000-2000-00009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74" name="264 CuadroTexto">
          <a:extLst>
            <a:ext uri="{FF2B5EF4-FFF2-40B4-BE49-F238E27FC236}">
              <a16:creationId xmlns:a16="http://schemas.microsoft.com/office/drawing/2014/main" xmlns="" id="{00000000-0008-0000-2000-00009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75" name="265 CuadroTexto">
          <a:extLst>
            <a:ext uri="{FF2B5EF4-FFF2-40B4-BE49-F238E27FC236}">
              <a16:creationId xmlns:a16="http://schemas.microsoft.com/office/drawing/2014/main" xmlns="" id="{00000000-0008-0000-2000-00009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76" name="266 CuadroTexto">
          <a:extLst>
            <a:ext uri="{FF2B5EF4-FFF2-40B4-BE49-F238E27FC236}">
              <a16:creationId xmlns:a16="http://schemas.microsoft.com/office/drawing/2014/main" xmlns="" id="{00000000-0008-0000-2000-0000A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77" name="267 CuadroTexto">
          <a:extLst>
            <a:ext uri="{FF2B5EF4-FFF2-40B4-BE49-F238E27FC236}">
              <a16:creationId xmlns:a16="http://schemas.microsoft.com/office/drawing/2014/main" xmlns="" id="{00000000-0008-0000-2000-0000A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78" name="268 CuadroTexto">
          <a:extLst>
            <a:ext uri="{FF2B5EF4-FFF2-40B4-BE49-F238E27FC236}">
              <a16:creationId xmlns:a16="http://schemas.microsoft.com/office/drawing/2014/main" xmlns="" id="{00000000-0008-0000-2000-0000A2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79" name="269 CuadroTexto">
          <a:extLst>
            <a:ext uri="{FF2B5EF4-FFF2-40B4-BE49-F238E27FC236}">
              <a16:creationId xmlns:a16="http://schemas.microsoft.com/office/drawing/2014/main" xmlns="" id="{00000000-0008-0000-2000-0000A3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80" name="270 CuadroTexto">
          <a:extLst>
            <a:ext uri="{FF2B5EF4-FFF2-40B4-BE49-F238E27FC236}">
              <a16:creationId xmlns:a16="http://schemas.microsoft.com/office/drawing/2014/main" xmlns="" id="{00000000-0008-0000-2000-0000A4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81" name="271 CuadroTexto">
          <a:extLst>
            <a:ext uri="{FF2B5EF4-FFF2-40B4-BE49-F238E27FC236}">
              <a16:creationId xmlns:a16="http://schemas.microsoft.com/office/drawing/2014/main" xmlns="" id="{00000000-0008-0000-2000-0000A5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82" name="272 CuadroTexto">
          <a:extLst>
            <a:ext uri="{FF2B5EF4-FFF2-40B4-BE49-F238E27FC236}">
              <a16:creationId xmlns:a16="http://schemas.microsoft.com/office/drawing/2014/main" xmlns="" id="{00000000-0008-0000-2000-0000A6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83" name="273 CuadroTexto">
          <a:extLst>
            <a:ext uri="{FF2B5EF4-FFF2-40B4-BE49-F238E27FC236}">
              <a16:creationId xmlns:a16="http://schemas.microsoft.com/office/drawing/2014/main" xmlns="" id="{00000000-0008-0000-2000-0000A7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84" name="274 CuadroTexto">
          <a:extLst>
            <a:ext uri="{FF2B5EF4-FFF2-40B4-BE49-F238E27FC236}">
              <a16:creationId xmlns:a16="http://schemas.microsoft.com/office/drawing/2014/main" xmlns="" id="{00000000-0008-0000-2000-0000A8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85" name="275 CuadroTexto">
          <a:extLst>
            <a:ext uri="{FF2B5EF4-FFF2-40B4-BE49-F238E27FC236}">
              <a16:creationId xmlns:a16="http://schemas.microsoft.com/office/drawing/2014/main" xmlns="" id="{00000000-0008-0000-2000-0000A9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86" name="276 CuadroTexto">
          <a:extLst>
            <a:ext uri="{FF2B5EF4-FFF2-40B4-BE49-F238E27FC236}">
              <a16:creationId xmlns:a16="http://schemas.microsoft.com/office/drawing/2014/main" xmlns="" id="{00000000-0008-0000-2000-0000AA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87" name="277 CuadroTexto">
          <a:extLst>
            <a:ext uri="{FF2B5EF4-FFF2-40B4-BE49-F238E27FC236}">
              <a16:creationId xmlns:a16="http://schemas.microsoft.com/office/drawing/2014/main" xmlns="" id="{00000000-0008-0000-2000-0000AB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88" name="278 CuadroTexto">
          <a:extLst>
            <a:ext uri="{FF2B5EF4-FFF2-40B4-BE49-F238E27FC236}">
              <a16:creationId xmlns:a16="http://schemas.microsoft.com/office/drawing/2014/main" xmlns="" id="{00000000-0008-0000-2000-0000AC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89" name="279 CuadroTexto">
          <a:extLst>
            <a:ext uri="{FF2B5EF4-FFF2-40B4-BE49-F238E27FC236}">
              <a16:creationId xmlns:a16="http://schemas.microsoft.com/office/drawing/2014/main" xmlns="" id="{00000000-0008-0000-2000-0000AD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90" name="280 CuadroTexto">
          <a:extLst>
            <a:ext uri="{FF2B5EF4-FFF2-40B4-BE49-F238E27FC236}">
              <a16:creationId xmlns:a16="http://schemas.microsoft.com/office/drawing/2014/main" xmlns="" id="{00000000-0008-0000-2000-0000AE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91" name="281 CuadroTexto">
          <a:extLst>
            <a:ext uri="{FF2B5EF4-FFF2-40B4-BE49-F238E27FC236}">
              <a16:creationId xmlns:a16="http://schemas.microsoft.com/office/drawing/2014/main" xmlns="" id="{00000000-0008-0000-2000-0000AF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92" name="282 CuadroTexto">
          <a:extLst>
            <a:ext uri="{FF2B5EF4-FFF2-40B4-BE49-F238E27FC236}">
              <a16:creationId xmlns:a16="http://schemas.microsoft.com/office/drawing/2014/main" xmlns="" id="{00000000-0008-0000-2000-0000B0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93" name="283 CuadroTexto">
          <a:extLst>
            <a:ext uri="{FF2B5EF4-FFF2-40B4-BE49-F238E27FC236}">
              <a16:creationId xmlns:a16="http://schemas.microsoft.com/office/drawing/2014/main" xmlns="" id="{00000000-0008-0000-2000-0000B1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94" name="284 CuadroTexto">
          <a:extLst>
            <a:ext uri="{FF2B5EF4-FFF2-40B4-BE49-F238E27FC236}">
              <a16:creationId xmlns:a16="http://schemas.microsoft.com/office/drawing/2014/main" xmlns="" id="{00000000-0008-0000-2000-0000B2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95" name="285 CuadroTexto">
          <a:extLst>
            <a:ext uri="{FF2B5EF4-FFF2-40B4-BE49-F238E27FC236}">
              <a16:creationId xmlns:a16="http://schemas.microsoft.com/office/drawing/2014/main" xmlns="" id="{00000000-0008-0000-2000-0000B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96" name="286 CuadroTexto">
          <a:extLst>
            <a:ext uri="{FF2B5EF4-FFF2-40B4-BE49-F238E27FC236}">
              <a16:creationId xmlns:a16="http://schemas.microsoft.com/office/drawing/2014/main" xmlns="" id="{00000000-0008-0000-2000-0000B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97" name="287 CuadroTexto">
          <a:extLst>
            <a:ext uri="{FF2B5EF4-FFF2-40B4-BE49-F238E27FC236}">
              <a16:creationId xmlns:a16="http://schemas.microsoft.com/office/drawing/2014/main" xmlns="" id="{00000000-0008-0000-2000-0000B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98" name="288 CuadroTexto">
          <a:extLst>
            <a:ext uri="{FF2B5EF4-FFF2-40B4-BE49-F238E27FC236}">
              <a16:creationId xmlns:a16="http://schemas.microsoft.com/office/drawing/2014/main" xmlns="" id="{00000000-0008-0000-2000-0000B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99" name="289 CuadroTexto">
          <a:extLst>
            <a:ext uri="{FF2B5EF4-FFF2-40B4-BE49-F238E27FC236}">
              <a16:creationId xmlns:a16="http://schemas.microsoft.com/office/drawing/2014/main" xmlns="" id="{00000000-0008-0000-2000-0000B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00" name="290 CuadroTexto">
          <a:extLst>
            <a:ext uri="{FF2B5EF4-FFF2-40B4-BE49-F238E27FC236}">
              <a16:creationId xmlns:a16="http://schemas.microsoft.com/office/drawing/2014/main" xmlns="" id="{00000000-0008-0000-2000-0000B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01" name="291 CuadroTexto">
          <a:extLst>
            <a:ext uri="{FF2B5EF4-FFF2-40B4-BE49-F238E27FC236}">
              <a16:creationId xmlns:a16="http://schemas.microsoft.com/office/drawing/2014/main" xmlns="" id="{00000000-0008-0000-2000-0000B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02" name="292 CuadroTexto">
          <a:extLst>
            <a:ext uri="{FF2B5EF4-FFF2-40B4-BE49-F238E27FC236}">
              <a16:creationId xmlns:a16="http://schemas.microsoft.com/office/drawing/2014/main" xmlns="" id="{00000000-0008-0000-2000-0000B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03" name="293 CuadroTexto">
          <a:extLst>
            <a:ext uri="{FF2B5EF4-FFF2-40B4-BE49-F238E27FC236}">
              <a16:creationId xmlns:a16="http://schemas.microsoft.com/office/drawing/2014/main" xmlns="" id="{00000000-0008-0000-2000-0000B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04" name="294 CuadroTexto">
          <a:extLst>
            <a:ext uri="{FF2B5EF4-FFF2-40B4-BE49-F238E27FC236}">
              <a16:creationId xmlns:a16="http://schemas.microsoft.com/office/drawing/2014/main" xmlns="" id="{00000000-0008-0000-2000-0000B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05" name="295 CuadroTexto">
          <a:extLst>
            <a:ext uri="{FF2B5EF4-FFF2-40B4-BE49-F238E27FC236}">
              <a16:creationId xmlns:a16="http://schemas.microsoft.com/office/drawing/2014/main" xmlns="" id="{00000000-0008-0000-2000-0000B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06" name="296 CuadroTexto">
          <a:extLst>
            <a:ext uri="{FF2B5EF4-FFF2-40B4-BE49-F238E27FC236}">
              <a16:creationId xmlns:a16="http://schemas.microsoft.com/office/drawing/2014/main" xmlns="" id="{00000000-0008-0000-2000-0000B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07" name="17 CuadroTexto">
          <a:extLst>
            <a:ext uri="{FF2B5EF4-FFF2-40B4-BE49-F238E27FC236}">
              <a16:creationId xmlns:a16="http://schemas.microsoft.com/office/drawing/2014/main" xmlns="" id="{00000000-0008-0000-2000-0000B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08" name="90 CuadroTexto">
          <a:extLst>
            <a:ext uri="{FF2B5EF4-FFF2-40B4-BE49-F238E27FC236}">
              <a16:creationId xmlns:a16="http://schemas.microsoft.com/office/drawing/2014/main" xmlns="" id="{00000000-0008-0000-2000-0000C0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09" name="91 CuadroTexto">
          <a:extLst>
            <a:ext uri="{FF2B5EF4-FFF2-40B4-BE49-F238E27FC236}">
              <a16:creationId xmlns:a16="http://schemas.microsoft.com/office/drawing/2014/main" xmlns="" id="{00000000-0008-0000-2000-0000C1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10" name="92 CuadroTexto">
          <a:extLst>
            <a:ext uri="{FF2B5EF4-FFF2-40B4-BE49-F238E27FC236}">
              <a16:creationId xmlns:a16="http://schemas.microsoft.com/office/drawing/2014/main" xmlns="" id="{00000000-0008-0000-2000-0000C2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11" name="93 CuadroTexto">
          <a:extLst>
            <a:ext uri="{FF2B5EF4-FFF2-40B4-BE49-F238E27FC236}">
              <a16:creationId xmlns:a16="http://schemas.microsoft.com/office/drawing/2014/main" xmlns="" id="{00000000-0008-0000-2000-0000C3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12" name="94 CuadroTexto">
          <a:extLst>
            <a:ext uri="{FF2B5EF4-FFF2-40B4-BE49-F238E27FC236}">
              <a16:creationId xmlns:a16="http://schemas.microsoft.com/office/drawing/2014/main" xmlns="" id="{00000000-0008-0000-2000-0000C4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13" name="95 CuadroTexto">
          <a:extLst>
            <a:ext uri="{FF2B5EF4-FFF2-40B4-BE49-F238E27FC236}">
              <a16:creationId xmlns:a16="http://schemas.microsoft.com/office/drawing/2014/main" xmlns="" id="{00000000-0008-0000-2000-0000C5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14" name="96 CuadroTexto">
          <a:extLst>
            <a:ext uri="{FF2B5EF4-FFF2-40B4-BE49-F238E27FC236}">
              <a16:creationId xmlns:a16="http://schemas.microsoft.com/office/drawing/2014/main" xmlns="" id="{00000000-0008-0000-2000-0000C6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15" name="97 CuadroTexto">
          <a:extLst>
            <a:ext uri="{FF2B5EF4-FFF2-40B4-BE49-F238E27FC236}">
              <a16:creationId xmlns:a16="http://schemas.microsoft.com/office/drawing/2014/main" xmlns="" id="{00000000-0008-0000-2000-0000C7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16" name="98 CuadroTexto">
          <a:extLst>
            <a:ext uri="{FF2B5EF4-FFF2-40B4-BE49-F238E27FC236}">
              <a16:creationId xmlns:a16="http://schemas.microsoft.com/office/drawing/2014/main" xmlns="" id="{00000000-0008-0000-2000-0000C8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17" name="99 CuadroTexto">
          <a:extLst>
            <a:ext uri="{FF2B5EF4-FFF2-40B4-BE49-F238E27FC236}">
              <a16:creationId xmlns:a16="http://schemas.microsoft.com/office/drawing/2014/main" xmlns="" id="{00000000-0008-0000-2000-0000C9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18" name="100 CuadroTexto">
          <a:extLst>
            <a:ext uri="{FF2B5EF4-FFF2-40B4-BE49-F238E27FC236}">
              <a16:creationId xmlns:a16="http://schemas.microsoft.com/office/drawing/2014/main" xmlns="" id="{00000000-0008-0000-2000-0000CA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19" name="101 CuadroTexto">
          <a:extLst>
            <a:ext uri="{FF2B5EF4-FFF2-40B4-BE49-F238E27FC236}">
              <a16:creationId xmlns:a16="http://schemas.microsoft.com/office/drawing/2014/main" xmlns="" id="{00000000-0008-0000-2000-0000CB0B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20" name="118 CuadroTexto">
          <a:extLst>
            <a:ext uri="{FF2B5EF4-FFF2-40B4-BE49-F238E27FC236}">
              <a16:creationId xmlns:a16="http://schemas.microsoft.com/office/drawing/2014/main" xmlns="" id="{00000000-0008-0000-2000-0000C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21" name="119 CuadroTexto">
          <a:extLst>
            <a:ext uri="{FF2B5EF4-FFF2-40B4-BE49-F238E27FC236}">
              <a16:creationId xmlns:a16="http://schemas.microsoft.com/office/drawing/2014/main" xmlns="" id="{00000000-0008-0000-2000-0000C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22" name="120 CuadroTexto">
          <a:extLst>
            <a:ext uri="{FF2B5EF4-FFF2-40B4-BE49-F238E27FC236}">
              <a16:creationId xmlns:a16="http://schemas.microsoft.com/office/drawing/2014/main" xmlns="" id="{00000000-0008-0000-2000-0000C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23" name="121 CuadroTexto">
          <a:extLst>
            <a:ext uri="{FF2B5EF4-FFF2-40B4-BE49-F238E27FC236}">
              <a16:creationId xmlns:a16="http://schemas.microsoft.com/office/drawing/2014/main" xmlns="" id="{00000000-0008-0000-2000-0000C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24" name="122 CuadroTexto">
          <a:extLst>
            <a:ext uri="{FF2B5EF4-FFF2-40B4-BE49-F238E27FC236}">
              <a16:creationId xmlns:a16="http://schemas.microsoft.com/office/drawing/2014/main" xmlns="" id="{00000000-0008-0000-2000-0000D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25" name="123 CuadroTexto">
          <a:extLst>
            <a:ext uri="{FF2B5EF4-FFF2-40B4-BE49-F238E27FC236}">
              <a16:creationId xmlns:a16="http://schemas.microsoft.com/office/drawing/2014/main" xmlns="" id="{00000000-0008-0000-2000-0000D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26" name="124 CuadroTexto">
          <a:extLst>
            <a:ext uri="{FF2B5EF4-FFF2-40B4-BE49-F238E27FC236}">
              <a16:creationId xmlns:a16="http://schemas.microsoft.com/office/drawing/2014/main" xmlns="" id="{00000000-0008-0000-2000-0000D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27" name="125 CuadroTexto">
          <a:extLst>
            <a:ext uri="{FF2B5EF4-FFF2-40B4-BE49-F238E27FC236}">
              <a16:creationId xmlns:a16="http://schemas.microsoft.com/office/drawing/2014/main" xmlns="" id="{00000000-0008-0000-2000-0000D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28" name="143 CuadroTexto">
          <a:extLst>
            <a:ext uri="{FF2B5EF4-FFF2-40B4-BE49-F238E27FC236}">
              <a16:creationId xmlns:a16="http://schemas.microsoft.com/office/drawing/2014/main" xmlns="" id="{00000000-0008-0000-2000-0000D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29" name="144 CuadroTexto">
          <a:extLst>
            <a:ext uri="{FF2B5EF4-FFF2-40B4-BE49-F238E27FC236}">
              <a16:creationId xmlns:a16="http://schemas.microsoft.com/office/drawing/2014/main" xmlns="" id="{00000000-0008-0000-2000-0000D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30" name="145 CuadroTexto">
          <a:extLst>
            <a:ext uri="{FF2B5EF4-FFF2-40B4-BE49-F238E27FC236}">
              <a16:creationId xmlns:a16="http://schemas.microsoft.com/office/drawing/2014/main" xmlns="" id="{00000000-0008-0000-2000-0000D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31" name="146 CuadroTexto">
          <a:extLst>
            <a:ext uri="{FF2B5EF4-FFF2-40B4-BE49-F238E27FC236}">
              <a16:creationId xmlns:a16="http://schemas.microsoft.com/office/drawing/2014/main" xmlns="" id="{00000000-0008-0000-2000-0000D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32" name="147 CuadroTexto">
          <a:extLst>
            <a:ext uri="{FF2B5EF4-FFF2-40B4-BE49-F238E27FC236}">
              <a16:creationId xmlns:a16="http://schemas.microsoft.com/office/drawing/2014/main" xmlns="" id="{00000000-0008-0000-2000-0000D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33" name="148 CuadroTexto">
          <a:extLst>
            <a:ext uri="{FF2B5EF4-FFF2-40B4-BE49-F238E27FC236}">
              <a16:creationId xmlns:a16="http://schemas.microsoft.com/office/drawing/2014/main" xmlns="" id="{00000000-0008-0000-2000-0000D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34" name="149 CuadroTexto">
          <a:extLst>
            <a:ext uri="{FF2B5EF4-FFF2-40B4-BE49-F238E27FC236}">
              <a16:creationId xmlns:a16="http://schemas.microsoft.com/office/drawing/2014/main" xmlns="" id="{00000000-0008-0000-2000-0000D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35" name="150 CuadroTexto">
          <a:extLst>
            <a:ext uri="{FF2B5EF4-FFF2-40B4-BE49-F238E27FC236}">
              <a16:creationId xmlns:a16="http://schemas.microsoft.com/office/drawing/2014/main" xmlns="" id="{00000000-0008-0000-2000-0000D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36" name="151 CuadroTexto">
          <a:extLst>
            <a:ext uri="{FF2B5EF4-FFF2-40B4-BE49-F238E27FC236}">
              <a16:creationId xmlns:a16="http://schemas.microsoft.com/office/drawing/2014/main" xmlns="" id="{00000000-0008-0000-2000-0000D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37" name="152 CuadroTexto">
          <a:extLst>
            <a:ext uri="{FF2B5EF4-FFF2-40B4-BE49-F238E27FC236}">
              <a16:creationId xmlns:a16="http://schemas.microsoft.com/office/drawing/2014/main" xmlns="" id="{00000000-0008-0000-2000-0000D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38" name="153 CuadroTexto">
          <a:extLst>
            <a:ext uri="{FF2B5EF4-FFF2-40B4-BE49-F238E27FC236}">
              <a16:creationId xmlns:a16="http://schemas.microsoft.com/office/drawing/2014/main" xmlns="" id="{00000000-0008-0000-2000-0000D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39" name="154 CuadroTexto">
          <a:extLst>
            <a:ext uri="{FF2B5EF4-FFF2-40B4-BE49-F238E27FC236}">
              <a16:creationId xmlns:a16="http://schemas.microsoft.com/office/drawing/2014/main" xmlns="" id="{00000000-0008-0000-2000-0000D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40" name="155 CuadroTexto">
          <a:extLst>
            <a:ext uri="{FF2B5EF4-FFF2-40B4-BE49-F238E27FC236}">
              <a16:creationId xmlns:a16="http://schemas.microsoft.com/office/drawing/2014/main" xmlns="" id="{00000000-0008-0000-2000-0000E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41" name="156 CuadroTexto">
          <a:extLst>
            <a:ext uri="{FF2B5EF4-FFF2-40B4-BE49-F238E27FC236}">
              <a16:creationId xmlns:a16="http://schemas.microsoft.com/office/drawing/2014/main" xmlns="" id="{00000000-0008-0000-2000-0000E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42" name="157 CuadroTexto">
          <a:extLst>
            <a:ext uri="{FF2B5EF4-FFF2-40B4-BE49-F238E27FC236}">
              <a16:creationId xmlns:a16="http://schemas.microsoft.com/office/drawing/2014/main" xmlns="" id="{00000000-0008-0000-2000-0000E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43" name="158 CuadroTexto">
          <a:extLst>
            <a:ext uri="{FF2B5EF4-FFF2-40B4-BE49-F238E27FC236}">
              <a16:creationId xmlns:a16="http://schemas.microsoft.com/office/drawing/2014/main" xmlns="" id="{00000000-0008-0000-2000-0000E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44" name="159 CuadroTexto">
          <a:extLst>
            <a:ext uri="{FF2B5EF4-FFF2-40B4-BE49-F238E27FC236}">
              <a16:creationId xmlns:a16="http://schemas.microsoft.com/office/drawing/2014/main" xmlns="" id="{00000000-0008-0000-2000-0000E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45" name="160 CuadroTexto">
          <a:extLst>
            <a:ext uri="{FF2B5EF4-FFF2-40B4-BE49-F238E27FC236}">
              <a16:creationId xmlns:a16="http://schemas.microsoft.com/office/drawing/2014/main" xmlns="" id="{00000000-0008-0000-2000-0000E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46" name="161 CuadroTexto">
          <a:extLst>
            <a:ext uri="{FF2B5EF4-FFF2-40B4-BE49-F238E27FC236}">
              <a16:creationId xmlns:a16="http://schemas.microsoft.com/office/drawing/2014/main" xmlns="" id="{00000000-0008-0000-2000-0000E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47" name="162 CuadroTexto">
          <a:extLst>
            <a:ext uri="{FF2B5EF4-FFF2-40B4-BE49-F238E27FC236}">
              <a16:creationId xmlns:a16="http://schemas.microsoft.com/office/drawing/2014/main" xmlns="" id="{00000000-0008-0000-2000-0000E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48" name="163 CuadroTexto">
          <a:extLst>
            <a:ext uri="{FF2B5EF4-FFF2-40B4-BE49-F238E27FC236}">
              <a16:creationId xmlns:a16="http://schemas.microsoft.com/office/drawing/2014/main" xmlns="" id="{00000000-0008-0000-2000-0000E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49" name="164 CuadroTexto">
          <a:extLst>
            <a:ext uri="{FF2B5EF4-FFF2-40B4-BE49-F238E27FC236}">
              <a16:creationId xmlns:a16="http://schemas.microsoft.com/office/drawing/2014/main" xmlns="" id="{00000000-0008-0000-2000-0000E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50" name="165 CuadroTexto">
          <a:extLst>
            <a:ext uri="{FF2B5EF4-FFF2-40B4-BE49-F238E27FC236}">
              <a16:creationId xmlns:a16="http://schemas.microsoft.com/office/drawing/2014/main" xmlns="" id="{00000000-0008-0000-2000-0000E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51" name="166 CuadroTexto">
          <a:extLst>
            <a:ext uri="{FF2B5EF4-FFF2-40B4-BE49-F238E27FC236}">
              <a16:creationId xmlns:a16="http://schemas.microsoft.com/office/drawing/2014/main" xmlns="" id="{00000000-0008-0000-2000-0000E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52" name="167 CuadroTexto">
          <a:extLst>
            <a:ext uri="{FF2B5EF4-FFF2-40B4-BE49-F238E27FC236}">
              <a16:creationId xmlns:a16="http://schemas.microsoft.com/office/drawing/2014/main" xmlns="" id="{00000000-0008-0000-2000-0000E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53" name="168 CuadroTexto">
          <a:extLst>
            <a:ext uri="{FF2B5EF4-FFF2-40B4-BE49-F238E27FC236}">
              <a16:creationId xmlns:a16="http://schemas.microsoft.com/office/drawing/2014/main" xmlns="" id="{00000000-0008-0000-2000-0000E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54" name="169 CuadroTexto">
          <a:extLst>
            <a:ext uri="{FF2B5EF4-FFF2-40B4-BE49-F238E27FC236}">
              <a16:creationId xmlns:a16="http://schemas.microsoft.com/office/drawing/2014/main" xmlns="" id="{00000000-0008-0000-2000-0000E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55" name="170 CuadroTexto">
          <a:extLst>
            <a:ext uri="{FF2B5EF4-FFF2-40B4-BE49-F238E27FC236}">
              <a16:creationId xmlns:a16="http://schemas.microsoft.com/office/drawing/2014/main" xmlns="" id="{00000000-0008-0000-2000-0000E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56" name="171 CuadroTexto">
          <a:extLst>
            <a:ext uri="{FF2B5EF4-FFF2-40B4-BE49-F238E27FC236}">
              <a16:creationId xmlns:a16="http://schemas.microsoft.com/office/drawing/2014/main" xmlns="" id="{00000000-0008-0000-2000-0000F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57" name="172 CuadroTexto">
          <a:extLst>
            <a:ext uri="{FF2B5EF4-FFF2-40B4-BE49-F238E27FC236}">
              <a16:creationId xmlns:a16="http://schemas.microsoft.com/office/drawing/2014/main" xmlns="" id="{00000000-0008-0000-2000-0000F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58" name="173 CuadroTexto">
          <a:extLst>
            <a:ext uri="{FF2B5EF4-FFF2-40B4-BE49-F238E27FC236}">
              <a16:creationId xmlns:a16="http://schemas.microsoft.com/office/drawing/2014/main" xmlns="" id="{00000000-0008-0000-2000-0000F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59" name="174 CuadroTexto">
          <a:extLst>
            <a:ext uri="{FF2B5EF4-FFF2-40B4-BE49-F238E27FC236}">
              <a16:creationId xmlns:a16="http://schemas.microsoft.com/office/drawing/2014/main" xmlns="" id="{00000000-0008-0000-2000-0000F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60" name="175 CuadroTexto">
          <a:extLst>
            <a:ext uri="{FF2B5EF4-FFF2-40B4-BE49-F238E27FC236}">
              <a16:creationId xmlns:a16="http://schemas.microsoft.com/office/drawing/2014/main" xmlns="" id="{00000000-0008-0000-2000-0000F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61" name="176 CuadroTexto">
          <a:extLst>
            <a:ext uri="{FF2B5EF4-FFF2-40B4-BE49-F238E27FC236}">
              <a16:creationId xmlns:a16="http://schemas.microsoft.com/office/drawing/2014/main" xmlns="" id="{00000000-0008-0000-2000-0000F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62" name="177 CuadroTexto">
          <a:extLst>
            <a:ext uri="{FF2B5EF4-FFF2-40B4-BE49-F238E27FC236}">
              <a16:creationId xmlns:a16="http://schemas.microsoft.com/office/drawing/2014/main" xmlns="" id="{00000000-0008-0000-2000-0000F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63" name="178 CuadroTexto">
          <a:extLst>
            <a:ext uri="{FF2B5EF4-FFF2-40B4-BE49-F238E27FC236}">
              <a16:creationId xmlns:a16="http://schemas.microsoft.com/office/drawing/2014/main" xmlns="" id="{00000000-0008-0000-2000-0000F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64" name="179 CuadroTexto">
          <a:extLst>
            <a:ext uri="{FF2B5EF4-FFF2-40B4-BE49-F238E27FC236}">
              <a16:creationId xmlns:a16="http://schemas.microsoft.com/office/drawing/2014/main" xmlns="" id="{00000000-0008-0000-2000-0000F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65" name="180 CuadroTexto">
          <a:extLst>
            <a:ext uri="{FF2B5EF4-FFF2-40B4-BE49-F238E27FC236}">
              <a16:creationId xmlns:a16="http://schemas.microsoft.com/office/drawing/2014/main" xmlns="" id="{00000000-0008-0000-2000-0000F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66" name="181 CuadroTexto">
          <a:extLst>
            <a:ext uri="{FF2B5EF4-FFF2-40B4-BE49-F238E27FC236}">
              <a16:creationId xmlns:a16="http://schemas.microsoft.com/office/drawing/2014/main" xmlns="" id="{00000000-0008-0000-2000-0000F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67" name="182 CuadroTexto">
          <a:extLst>
            <a:ext uri="{FF2B5EF4-FFF2-40B4-BE49-F238E27FC236}">
              <a16:creationId xmlns:a16="http://schemas.microsoft.com/office/drawing/2014/main" xmlns="" id="{00000000-0008-0000-2000-0000F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68" name="183 CuadroTexto">
          <a:extLst>
            <a:ext uri="{FF2B5EF4-FFF2-40B4-BE49-F238E27FC236}">
              <a16:creationId xmlns:a16="http://schemas.microsoft.com/office/drawing/2014/main" xmlns="" id="{00000000-0008-0000-2000-0000F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69" name="184 CuadroTexto">
          <a:extLst>
            <a:ext uri="{FF2B5EF4-FFF2-40B4-BE49-F238E27FC236}">
              <a16:creationId xmlns:a16="http://schemas.microsoft.com/office/drawing/2014/main" xmlns="" id="{00000000-0008-0000-2000-0000F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70" name="185 CuadroTexto">
          <a:extLst>
            <a:ext uri="{FF2B5EF4-FFF2-40B4-BE49-F238E27FC236}">
              <a16:creationId xmlns:a16="http://schemas.microsoft.com/office/drawing/2014/main" xmlns="" id="{00000000-0008-0000-2000-0000F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71" name="186 CuadroTexto">
          <a:extLst>
            <a:ext uri="{FF2B5EF4-FFF2-40B4-BE49-F238E27FC236}">
              <a16:creationId xmlns:a16="http://schemas.microsoft.com/office/drawing/2014/main" xmlns="" id="{00000000-0008-0000-2000-0000F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72" name="187 CuadroTexto">
          <a:extLst>
            <a:ext uri="{FF2B5EF4-FFF2-40B4-BE49-F238E27FC236}">
              <a16:creationId xmlns:a16="http://schemas.microsoft.com/office/drawing/2014/main" xmlns="" id="{00000000-0008-0000-2000-00000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73" name="188 CuadroTexto">
          <a:extLst>
            <a:ext uri="{FF2B5EF4-FFF2-40B4-BE49-F238E27FC236}">
              <a16:creationId xmlns:a16="http://schemas.microsoft.com/office/drawing/2014/main" xmlns="" id="{00000000-0008-0000-2000-00000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74" name="189 CuadroTexto">
          <a:extLst>
            <a:ext uri="{FF2B5EF4-FFF2-40B4-BE49-F238E27FC236}">
              <a16:creationId xmlns:a16="http://schemas.microsoft.com/office/drawing/2014/main" xmlns="" id="{00000000-0008-0000-2000-00000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75" name="190 CuadroTexto">
          <a:extLst>
            <a:ext uri="{FF2B5EF4-FFF2-40B4-BE49-F238E27FC236}">
              <a16:creationId xmlns:a16="http://schemas.microsoft.com/office/drawing/2014/main" xmlns="" id="{00000000-0008-0000-2000-00000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76" name="191 CuadroTexto">
          <a:extLst>
            <a:ext uri="{FF2B5EF4-FFF2-40B4-BE49-F238E27FC236}">
              <a16:creationId xmlns:a16="http://schemas.microsoft.com/office/drawing/2014/main" xmlns="" id="{00000000-0008-0000-2000-00000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77" name="192 CuadroTexto">
          <a:extLst>
            <a:ext uri="{FF2B5EF4-FFF2-40B4-BE49-F238E27FC236}">
              <a16:creationId xmlns:a16="http://schemas.microsoft.com/office/drawing/2014/main" xmlns="" id="{00000000-0008-0000-2000-00000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78" name="193 CuadroTexto">
          <a:extLst>
            <a:ext uri="{FF2B5EF4-FFF2-40B4-BE49-F238E27FC236}">
              <a16:creationId xmlns:a16="http://schemas.microsoft.com/office/drawing/2014/main" xmlns="" id="{00000000-0008-0000-2000-00000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79" name="194 CuadroTexto">
          <a:extLst>
            <a:ext uri="{FF2B5EF4-FFF2-40B4-BE49-F238E27FC236}">
              <a16:creationId xmlns:a16="http://schemas.microsoft.com/office/drawing/2014/main" xmlns="" id="{00000000-0008-0000-2000-00000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80" name="195 CuadroTexto">
          <a:extLst>
            <a:ext uri="{FF2B5EF4-FFF2-40B4-BE49-F238E27FC236}">
              <a16:creationId xmlns:a16="http://schemas.microsoft.com/office/drawing/2014/main" xmlns="" id="{00000000-0008-0000-2000-00000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81" name="196 CuadroTexto">
          <a:extLst>
            <a:ext uri="{FF2B5EF4-FFF2-40B4-BE49-F238E27FC236}">
              <a16:creationId xmlns:a16="http://schemas.microsoft.com/office/drawing/2014/main" xmlns="" id="{00000000-0008-0000-2000-00000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82" name="197 CuadroTexto">
          <a:extLst>
            <a:ext uri="{FF2B5EF4-FFF2-40B4-BE49-F238E27FC236}">
              <a16:creationId xmlns:a16="http://schemas.microsoft.com/office/drawing/2014/main" xmlns="" id="{00000000-0008-0000-2000-00000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83" name="198 CuadroTexto">
          <a:extLst>
            <a:ext uri="{FF2B5EF4-FFF2-40B4-BE49-F238E27FC236}">
              <a16:creationId xmlns:a16="http://schemas.microsoft.com/office/drawing/2014/main" xmlns="" id="{00000000-0008-0000-2000-00000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84" name="199 CuadroTexto">
          <a:extLst>
            <a:ext uri="{FF2B5EF4-FFF2-40B4-BE49-F238E27FC236}">
              <a16:creationId xmlns:a16="http://schemas.microsoft.com/office/drawing/2014/main" xmlns="" id="{00000000-0008-0000-2000-00000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85" name="200 CuadroTexto">
          <a:extLst>
            <a:ext uri="{FF2B5EF4-FFF2-40B4-BE49-F238E27FC236}">
              <a16:creationId xmlns:a16="http://schemas.microsoft.com/office/drawing/2014/main" xmlns="" id="{00000000-0008-0000-2000-00000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86" name="201 CuadroTexto">
          <a:extLst>
            <a:ext uri="{FF2B5EF4-FFF2-40B4-BE49-F238E27FC236}">
              <a16:creationId xmlns:a16="http://schemas.microsoft.com/office/drawing/2014/main" xmlns="" id="{00000000-0008-0000-2000-00000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87" name="202 CuadroTexto">
          <a:extLst>
            <a:ext uri="{FF2B5EF4-FFF2-40B4-BE49-F238E27FC236}">
              <a16:creationId xmlns:a16="http://schemas.microsoft.com/office/drawing/2014/main" xmlns="" id="{00000000-0008-0000-2000-00000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88" name="203 CuadroTexto">
          <a:extLst>
            <a:ext uri="{FF2B5EF4-FFF2-40B4-BE49-F238E27FC236}">
              <a16:creationId xmlns:a16="http://schemas.microsoft.com/office/drawing/2014/main" xmlns="" id="{00000000-0008-0000-2000-00001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89" name="204 CuadroTexto">
          <a:extLst>
            <a:ext uri="{FF2B5EF4-FFF2-40B4-BE49-F238E27FC236}">
              <a16:creationId xmlns:a16="http://schemas.microsoft.com/office/drawing/2014/main" xmlns="" id="{00000000-0008-0000-2000-00001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90" name="205 CuadroTexto">
          <a:extLst>
            <a:ext uri="{FF2B5EF4-FFF2-40B4-BE49-F238E27FC236}">
              <a16:creationId xmlns:a16="http://schemas.microsoft.com/office/drawing/2014/main" xmlns="" id="{00000000-0008-0000-2000-00001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91" name="206 CuadroTexto">
          <a:extLst>
            <a:ext uri="{FF2B5EF4-FFF2-40B4-BE49-F238E27FC236}">
              <a16:creationId xmlns:a16="http://schemas.microsoft.com/office/drawing/2014/main" xmlns="" id="{00000000-0008-0000-2000-00001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92" name="207 CuadroTexto">
          <a:extLst>
            <a:ext uri="{FF2B5EF4-FFF2-40B4-BE49-F238E27FC236}">
              <a16:creationId xmlns:a16="http://schemas.microsoft.com/office/drawing/2014/main" xmlns="" id="{00000000-0008-0000-2000-00001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93" name="208 CuadroTexto">
          <a:extLst>
            <a:ext uri="{FF2B5EF4-FFF2-40B4-BE49-F238E27FC236}">
              <a16:creationId xmlns:a16="http://schemas.microsoft.com/office/drawing/2014/main" xmlns="" id="{00000000-0008-0000-2000-00001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94" name="209 CuadroTexto">
          <a:extLst>
            <a:ext uri="{FF2B5EF4-FFF2-40B4-BE49-F238E27FC236}">
              <a16:creationId xmlns:a16="http://schemas.microsoft.com/office/drawing/2014/main" xmlns="" id="{00000000-0008-0000-2000-00001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95" name="210 CuadroTexto">
          <a:extLst>
            <a:ext uri="{FF2B5EF4-FFF2-40B4-BE49-F238E27FC236}">
              <a16:creationId xmlns:a16="http://schemas.microsoft.com/office/drawing/2014/main" xmlns="" id="{00000000-0008-0000-2000-00001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96" name="211 CuadroTexto">
          <a:extLst>
            <a:ext uri="{FF2B5EF4-FFF2-40B4-BE49-F238E27FC236}">
              <a16:creationId xmlns:a16="http://schemas.microsoft.com/office/drawing/2014/main" xmlns="" id="{00000000-0008-0000-2000-00001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97" name="212 CuadroTexto">
          <a:extLst>
            <a:ext uri="{FF2B5EF4-FFF2-40B4-BE49-F238E27FC236}">
              <a16:creationId xmlns:a16="http://schemas.microsoft.com/office/drawing/2014/main" xmlns="" id="{00000000-0008-0000-2000-00001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98" name="213 CuadroTexto">
          <a:extLst>
            <a:ext uri="{FF2B5EF4-FFF2-40B4-BE49-F238E27FC236}">
              <a16:creationId xmlns:a16="http://schemas.microsoft.com/office/drawing/2014/main" xmlns="" id="{00000000-0008-0000-2000-00001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99" name="214 CuadroTexto">
          <a:extLst>
            <a:ext uri="{FF2B5EF4-FFF2-40B4-BE49-F238E27FC236}">
              <a16:creationId xmlns:a16="http://schemas.microsoft.com/office/drawing/2014/main" xmlns="" id="{00000000-0008-0000-2000-00001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00" name="215 CuadroTexto">
          <a:extLst>
            <a:ext uri="{FF2B5EF4-FFF2-40B4-BE49-F238E27FC236}">
              <a16:creationId xmlns:a16="http://schemas.microsoft.com/office/drawing/2014/main" xmlns="" id="{00000000-0008-0000-2000-00001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01" name="216 CuadroTexto">
          <a:extLst>
            <a:ext uri="{FF2B5EF4-FFF2-40B4-BE49-F238E27FC236}">
              <a16:creationId xmlns:a16="http://schemas.microsoft.com/office/drawing/2014/main" xmlns="" id="{00000000-0008-0000-2000-00001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02" name="217 CuadroTexto">
          <a:extLst>
            <a:ext uri="{FF2B5EF4-FFF2-40B4-BE49-F238E27FC236}">
              <a16:creationId xmlns:a16="http://schemas.microsoft.com/office/drawing/2014/main" xmlns="" id="{00000000-0008-0000-2000-00001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03" name="218 CuadroTexto">
          <a:extLst>
            <a:ext uri="{FF2B5EF4-FFF2-40B4-BE49-F238E27FC236}">
              <a16:creationId xmlns:a16="http://schemas.microsoft.com/office/drawing/2014/main" xmlns="" id="{00000000-0008-0000-2000-00001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04" name="219 CuadroTexto">
          <a:extLst>
            <a:ext uri="{FF2B5EF4-FFF2-40B4-BE49-F238E27FC236}">
              <a16:creationId xmlns:a16="http://schemas.microsoft.com/office/drawing/2014/main" xmlns="" id="{00000000-0008-0000-2000-00002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05" name="220 CuadroTexto">
          <a:extLst>
            <a:ext uri="{FF2B5EF4-FFF2-40B4-BE49-F238E27FC236}">
              <a16:creationId xmlns:a16="http://schemas.microsoft.com/office/drawing/2014/main" xmlns="" id="{00000000-0008-0000-2000-00002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06" name="221 CuadroTexto">
          <a:extLst>
            <a:ext uri="{FF2B5EF4-FFF2-40B4-BE49-F238E27FC236}">
              <a16:creationId xmlns:a16="http://schemas.microsoft.com/office/drawing/2014/main" xmlns="" id="{00000000-0008-0000-2000-00002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07" name="222 CuadroTexto">
          <a:extLst>
            <a:ext uri="{FF2B5EF4-FFF2-40B4-BE49-F238E27FC236}">
              <a16:creationId xmlns:a16="http://schemas.microsoft.com/office/drawing/2014/main" xmlns="" id="{00000000-0008-0000-2000-00002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08" name="223 CuadroTexto">
          <a:extLst>
            <a:ext uri="{FF2B5EF4-FFF2-40B4-BE49-F238E27FC236}">
              <a16:creationId xmlns:a16="http://schemas.microsoft.com/office/drawing/2014/main" xmlns="" id="{00000000-0008-0000-2000-00002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09" name="224 CuadroTexto">
          <a:extLst>
            <a:ext uri="{FF2B5EF4-FFF2-40B4-BE49-F238E27FC236}">
              <a16:creationId xmlns:a16="http://schemas.microsoft.com/office/drawing/2014/main" xmlns="" id="{00000000-0008-0000-2000-00002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10" name="225 CuadroTexto">
          <a:extLst>
            <a:ext uri="{FF2B5EF4-FFF2-40B4-BE49-F238E27FC236}">
              <a16:creationId xmlns:a16="http://schemas.microsoft.com/office/drawing/2014/main" xmlns="" id="{00000000-0008-0000-2000-00002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11" name="226 CuadroTexto">
          <a:extLst>
            <a:ext uri="{FF2B5EF4-FFF2-40B4-BE49-F238E27FC236}">
              <a16:creationId xmlns:a16="http://schemas.microsoft.com/office/drawing/2014/main" xmlns="" id="{00000000-0008-0000-2000-00002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12" name="227 CuadroTexto">
          <a:extLst>
            <a:ext uri="{FF2B5EF4-FFF2-40B4-BE49-F238E27FC236}">
              <a16:creationId xmlns:a16="http://schemas.microsoft.com/office/drawing/2014/main" xmlns="" id="{00000000-0008-0000-2000-00002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13" name="228 CuadroTexto">
          <a:extLst>
            <a:ext uri="{FF2B5EF4-FFF2-40B4-BE49-F238E27FC236}">
              <a16:creationId xmlns:a16="http://schemas.microsoft.com/office/drawing/2014/main" xmlns="" id="{00000000-0008-0000-2000-00002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14" name="229 CuadroTexto">
          <a:extLst>
            <a:ext uri="{FF2B5EF4-FFF2-40B4-BE49-F238E27FC236}">
              <a16:creationId xmlns:a16="http://schemas.microsoft.com/office/drawing/2014/main" xmlns="" id="{00000000-0008-0000-2000-00002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15" name="230 CuadroTexto">
          <a:extLst>
            <a:ext uri="{FF2B5EF4-FFF2-40B4-BE49-F238E27FC236}">
              <a16:creationId xmlns:a16="http://schemas.microsoft.com/office/drawing/2014/main" xmlns="" id="{00000000-0008-0000-2000-00002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16" name="231 CuadroTexto">
          <a:extLst>
            <a:ext uri="{FF2B5EF4-FFF2-40B4-BE49-F238E27FC236}">
              <a16:creationId xmlns:a16="http://schemas.microsoft.com/office/drawing/2014/main" xmlns="" id="{00000000-0008-0000-2000-00002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17" name="232 CuadroTexto">
          <a:extLst>
            <a:ext uri="{FF2B5EF4-FFF2-40B4-BE49-F238E27FC236}">
              <a16:creationId xmlns:a16="http://schemas.microsoft.com/office/drawing/2014/main" xmlns="" id="{00000000-0008-0000-2000-00002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18" name="233 CuadroTexto">
          <a:extLst>
            <a:ext uri="{FF2B5EF4-FFF2-40B4-BE49-F238E27FC236}">
              <a16:creationId xmlns:a16="http://schemas.microsoft.com/office/drawing/2014/main" xmlns="" id="{00000000-0008-0000-2000-00002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19" name="234 CuadroTexto">
          <a:extLst>
            <a:ext uri="{FF2B5EF4-FFF2-40B4-BE49-F238E27FC236}">
              <a16:creationId xmlns:a16="http://schemas.microsoft.com/office/drawing/2014/main" xmlns="" id="{00000000-0008-0000-2000-00002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20" name="235 CuadroTexto">
          <a:extLst>
            <a:ext uri="{FF2B5EF4-FFF2-40B4-BE49-F238E27FC236}">
              <a16:creationId xmlns:a16="http://schemas.microsoft.com/office/drawing/2014/main" xmlns="" id="{00000000-0008-0000-2000-00003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21" name="236 CuadroTexto">
          <a:extLst>
            <a:ext uri="{FF2B5EF4-FFF2-40B4-BE49-F238E27FC236}">
              <a16:creationId xmlns:a16="http://schemas.microsoft.com/office/drawing/2014/main" xmlns="" id="{00000000-0008-0000-2000-00003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22" name="237 CuadroTexto">
          <a:extLst>
            <a:ext uri="{FF2B5EF4-FFF2-40B4-BE49-F238E27FC236}">
              <a16:creationId xmlns:a16="http://schemas.microsoft.com/office/drawing/2014/main" xmlns="" id="{00000000-0008-0000-2000-00003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23" name="238 CuadroTexto">
          <a:extLst>
            <a:ext uri="{FF2B5EF4-FFF2-40B4-BE49-F238E27FC236}">
              <a16:creationId xmlns:a16="http://schemas.microsoft.com/office/drawing/2014/main" xmlns="" id="{00000000-0008-0000-2000-00003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24" name="239 CuadroTexto">
          <a:extLst>
            <a:ext uri="{FF2B5EF4-FFF2-40B4-BE49-F238E27FC236}">
              <a16:creationId xmlns:a16="http://schemas.microsoft.com/office/drawing/2014/main" xmlns="" id="{00000000-0008-0000-2000-00003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25" name="240 CuadroTexto">
          <a:extLst>
            <a:ext uri="{FF2B5EF4-FFF2-40B4-BE49-F238E27FC236}">
              <a16:creationId xmlns:a16="http://schemas.microsoft.com/office/drawing/2014/main" xmlns="" id="{00000000-0008-0000-2000-00003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26" name="241 CuadroTexto">
          <a:extLst>
            <a:ext uri="{FF2B5EF4-FFF2-40B4-BE49-F238E27FC236}">
              <a16:creationId xmlns:a16="http://schemas.microsoft.com/office/drawing/2014/main" xmlns="" id="{00000000-0008-0000-2000-00003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27" name="242 CuadroTexto">
          <a:extLst>
            <a:ext uri="{FF2B5EF4-FFF2-40B4-BE49-F238E27FC236}">
              <a16:creationId xmlns:a16="http://schemas.microsoft.com/office/drawing/2014/main" xmlns="" id="{00000000-0008-0000-2000-00003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28" name="243 CuadroTexto">
          <a:extLst>
            <a:ext uri="{FF2B5EF4-FFF2-40B4-BE49-F238E27FC236}">
              <a16:creationId xmlns:a16="http://schemas.microsoft.com/office/drawing/2014/main" xmlns="" id="{00000000-0008-0000-2000-00003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29" name="244 CuadroTexto">
          <a:extLst>
            <a:ext uri="{FF2B5EF4-FFF2-40B4-BE49-F238E27FC236}">
              <a16:creationId xmlns:a16="http://schemas.microsoft.com/office/drawing/2014/main" xmlns="" id="{00000000-0008-0000-2000-00003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30" name="245 CuadroTexto">
          <a:extLst>
            <a:ext uri="{FF2B5EF4-FFF2-40B4-BE49-F238E27FC236}">
              <a16:creationId xmlns:a16="http://schemas.microsoft.com/office/drawing/2014/main" xmlns="" id="{00000000-0008-0000-2000-00003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31" name="246 CuadroTexto">
          <a:extLst>
            <a:ext uri="{FF2B5EF4-FFF2-40B4-BE49-F238E27FC236}">
              <a16:creationId xmlns:a16="http://schemas.microsoft.com/office/drawing/2014/main" xmlns="" id="{00000000-0008-0000-2000-00003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32" name="247 CuadroTexto">
          <a:extLst>
            <a:ext uri="{FF2B5EF4-FFF2-40B4-BE49-F238E27FC236}">
              <a16:creationId xmlns:a16="http://schemas.microsoft.com/office/drawing/2014/main" xmlns="" id="{00000000-0008-0000-2000-00003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33" name="248 CuadroTexto">
          <a:extLst>
            <a:ext uri="{FF2B5EF4-FFF2-40B4-BE49-F238E27FC236}">
              <a16:creationId xmlns:a16="http://schemas.microsoft.com/office/drawing/2014/main" xmlns="" id="{00000000-0008-0000-2000-00003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34" name="249 CuadroTexto">
          <a:extLst>
            <a:ext uri="{FF2B5EF4-FFF2-40B4-BE49-F238E27FC236}">
              <a16:creationId xmlns:a16="http://schemas.microsoft.com/office/drawing/2014/main" xmlns="" id="{00000000-0008-0000-2000-00003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35" name="250 CuadroTexto">
          <a:extLst>
            <a:ext uri="{FF2B5EF4-FFF2-40B4-BE49-F238E27FC236}">
              <a16:creationId xmlns:a16="http://schemas.microsoft.com/office/drawing/2014/main" xmlns="" id="{00000000-0008-0000-2000-00003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36" name="251 CuadroTexto">
          <a:extLst>
            <a:ext uri="{FF2B5EF4-FFF2-40B4-BE49-F238E27FC236}">
              <a16:creationId xmlns:a16="http://schemas.microsoft.com/office/drawing/2014/main" xmlns="" id="{00000000-0008-0000-2000-00004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37" name="252 CuadroTexto">
          <a:extLst>
            <a:ext uri="{FF2B5EF4-FFF2-40B4-BE49-F238E27FC236}">
              <a16:creationId xmlns:a16="http://schemas.microsoft.com/office/drawing/2014/main" xmlns="" id="{00000000-0008-0000-2000-00004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38" name="253 CuadroTexto">
          <a:extLst>
            <a:ext uri="{FF2B5EF4-FFF2-40B4-BE49-F238E27FC236}">
              <a16:creationId xmlns:a16="http://schemas.microsoft.com/office/drawing/2014/main" xmlns="" id="{00000000-0008-0000-2000-00004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39" name="254 CuadroTexto">
          <a:extLst>
            <a:ext uri="{FF2B5EF4-FFF2-40B4-BE49-F238E27FC236}">
              <a16:creationId xmlns:a16="http://schemas.microsoft.com/office/drawing/2014/main" xmlns="" id="{00000000-0008-0000-2000-00004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40" name="255 CuadroTexto">
          <a:extLst>
            <a:ext uri="{FF2B5EF4-FFF2-40B4-BE49-F238E27FC236}">
              <a16:creationId xmlns:a16="http://schemas.microsoft.com/office/drawing/2014/main" xmlns="" id="{00000000-0008-0000-2000-00004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41" name="256 CuadroTexto">
          <a:extLst>
            <a:ext uri="{FF2B5EF4-FFF2-40B4-BE49-F238E27FC236}">
              <a16:creationId xmlns:a16="http://schemas.microsoft.com/office/drawing/2014/main" xmlns="" id="{00000000-0008-0000-2000-00004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42" name="257 CuadroTexto">
          <a:extLst>
            <a:ext uri="{FF2B5EF4-FFF2-40B4-BE49-F238E27FC236}">
              <a16:creationId xmlns:a16="http://schemas.microsoft.com/office/drawing/2014/main" xmlns="" id="{00000000-0008-0000-2000-00004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43" name="258 CuadroTexto">
          <a:extLst>
            <a:ext uri="{FF2B5EF4-FFF2-40B4-BE49-F238E27FC236}">
              <a16:creationId xmlns:a16="http://schemas.microsoft.com/office/drawing/2014/main" xmlns="" id="{00000000-0008-0000-2000-00004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44" name="259 CuadroTexto">
          <a:extLst>
            <a:ext uri="{FF2B5EF4-FFF2-40B4-BE49-F238E27FC236}">
              <a16:creationId xmlns:a16="http://schemas.microsoft.com/office/drawing/2014/main" xmlns="" id="{00000000-0008-0000-2000-00004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45" name="260 CuadroTexto">
          <a:extLst>
            <a:ext uri="{FF2B5EF4-FFF2-40B4-BE49-F238E27FC236}">
              <a16:creationId xmlns:a16="http://schemas.microsoft.com/office/drawing/2014/main" xmlns="" id="{00000000-0008-0000-2000-00004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46" name="261 CuadroTexto">
          <a:extLst>
            <a:ext uri="{FF2B5EF4-FFF2-40B4-BE49-F238E27FC236}">
              <a16:creationId xmlns:a16="http://schemas.microsoft.com/office/drawing/2014/main" xmlns="" id="{00000000-0008-0000-2000-00004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47" name="262 CuadroTexto">
          <a:extLst>
            <a:ext uri="{FF2B5EF4-FFF2-40B4-BE49-F238E27FC236}">
              <a16:creationId xmlns:a16="http://schemas.microsoft.com/office/drawing/2014/main" xmlns="" id="{00000000-0008-0000-2000-00004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48" name="263 CuadroTexto">
          <a:extLst>
            <a:ext uri="{FF2B5EF4-FFF2-40B4-BE49-F238E27FC236}">
              <a16:creationId xmlns:a16="http://schemas.microsoft.com/office/drawing/2014/main" xmlns="" id="{00000000-0008-0000-2000-00004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49" name="264 CuadroTexto">
          <a:extLst>
            <a:ext uri="{FF2B5EF4-FFF2-40B4-BE49-F238E27FC236}">
              <a16:creationId xmlns:a16="http://schemas.microsoft.com/office/drawing/2014/main" xmlns="" id="{00000000-0008-0000-2000-00004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50" name="265 CuadroTexto">
          <a:extLst>
            <a:ext uri="{FF2B5EF4-FFF2-40B4-BE49-F238E27FC236}">
              <a16:creationId xmlns:a16="http://schemas.microsoft.com/office/drawing/2014/main" xmlns="" id="{00000000-0008-0000-2000-00004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51" name="266 CuadroTexto">
          <a:extLst>
            <a:ext uri="{FF2B5EF4-FFF2-40B4-BE49-F238E27FC236}">
              <a16:creationId xmlns:a16="http://schemas.microsoft.com/office/drawing/2014/main" xmlns="" id="{00000000-0008-0000-2000-00004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52" name="267 CuadroTexto">
          <a:extLst>
            <a:ext uri="{FF2B5EF4-FFF2-40B4-BE49-F238E27FC236}">
              <a16:creationId xmlns:a16="http://schemas.microsoft.com/office/drawing/2014/main" xmlns="" id="{00000000-0008-0000-2000-00005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53" name="268 CuadroTexto">
          <a:extLst>
            <a:ext uri="{FF2B5EF4-FFF2-40B4-BE49-F238E27FC236}">
              <a16:creationId xmlns:a16="http://schemas.microsoft.com/office/drawing/2014/main" xmlns="" id="{00000000-0008-0000-2000-000051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54" name="269 CuadroTexto">
          <a:extLst>
            <a:ext uri="{FF2B5EF4-FFF2-40B4-BE49-F238E27FC236}">
              <a16:creationId xmlns:a16="http://schemas.microsoft.com/office/drawing/2014/main" xmlns="" id="{00000000-0008-0000-2000-000052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55" name="270 CuadroTexto">
          <a:extLst>
            <a:ext uri="{FF2B5EF4-FFF2-40B4-BE49-F238E27FC236}">
              <a16:creationId xmlns:a16="http://schemas.microsoft.com/office/drawing/2014/main" xmlns="" id="{00000000-0008-0000-2000-000053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56" name="271 CuadroTexto">
          <a:extLst>
            <a:ext uri="{FF2B5EF4-FFF2-40B4-BE49-F238E27FC236}">
              <a16:creationId xmlns:a16="http://schemas.microsoft.com/office/drawing/2014/main" xmlns="" id="{00000000-0008-0000-2000-000054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57" name="272 CuadroTexto">
          <a:extLst>
            <a:ext uri="{FF2B5EF4-FFF2-40B4-BE49-F238E27FC236}">
              <a16:creationId xmlns:a16="http://schemas.microsoft.com/office/drawing/2014/main" xmlns="" id="{00000000-0008-0000-2000-000055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58" name="273 CuadroTexto">
          <a:extLst>
            <a:ext uri="{FF2B5EF4-FFF2-40B4-BE49-F238E27FC236}">
              <a16:creationId xmlns:a16="http://schemas.microsoft.com/office/drawing/2014/main" xmlns="" id="{00000000-0008-0000-2000-000056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59" name="274 CuadroTexto">
          <a:extLst>
            <a:ext uri="{FF2B5EF4-FFF2-40B4-BE49-F238E27FC236}">
              <a16:creationId xmlns:a16="http://schemas.microsoft.com/office/drawing/2014/main" xmlns="" id="{00000000-0008-0000-2000-000057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60" name="275 CuadroTexto">
          <a:extLst>
            <a:ext uri="{FF2B5EF4-FFF2-40B4-BE49-F238E27FC236}">
              <a16:creationId xmlns:a16="http://schemas.microsoft.com/office/drawing/2014/main" xmlns="" id="{00000000-0008-0000-2000-000058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61" name="276 CuadroTexto">
          <a:extLst>
            <a:ext uri="{FF2B5EF4-FFF2-40B4-BE49-F238E27FC236}">
              <a16:creationId xmlns:a16="http://schemas.microsoft.com/office/drawing/2014/main" xmlns="" id="{00000000-0008-0000-2000-000059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62" name="277 CuadroTexto">
          <a:extLst>
            <a:ext uri="{FF2B5EF4-FFF2-40B4-BE49-F238E27FC236}">
              <a16:creationId xmlns:a16="http://schemas.microsoft.com/office/drawing/2014/main" xmlns="" id="{00000000-0008-0000-2000-00005A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63" name="278 CuadroTexto">
          <a:extLst>
            <a:ext uri="{FF2B5EF4-FFF2-40B4-BE49-F238E27FC236}">
              <a16:creationId xmlns:a16="http://schemas.microsoft.com/office/drawing/2014/main" xmlns="" id="{00000000-0008-0000-2000-00005B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64" name="279 CuadroTexto">
          <a:extLst>
            <a:ext uri="{FF2B5EF4-FFF2-40B4-BE49-F238E27FC236}">
              <a16:creationId xmlns:a16="http://schemas.microsoft.com/office/drawing/2014/main" xmlns="" id="{00000000-0008-0000-2000-00005C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65" name="280 CuadroTexto">
          <a:extLst>
            <a:ext uri="{FF2B5EF4-FFF2-40B4-BE49-F238E27FC236}">
              <a16:creationId xmlns:a16="http://schemas.microsoft.com/office/drawing/2014/main" xmlns="" id="{00000000-0008-0000-2000-00005D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66" name="281 CuadroTexto">
          <a:extLst>
            <a:ext uri="{FF2B5EF4-FFF2-40B4-BE49-F238E27FC236}">
              <a16:creationId xmlns:a16="http://schemas.microsoft.com/office/drawing/2014/main" xmlns="" id="{00000000-0008-0000-2000-00005E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67" name="282 CuadroTexto">
          <a:extLst>
            <a:ext uri="{FF2B5EF4-FFF2-40B4-BE49-F238E27FC236}">
              <a16:creationId xmlns:a16="http://schemas.microsoft.com/office/drawing/2014/main" xmlns="" id="{00000000-0008-0000-2000-00005F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68" name="283 CuadroTexto">
          <a:extLst>
            <a:ext uri="{FF2B5EF4-FFF2-40B4-BE49-F238E27FC236}">
              <a16:creationId xmlns:a16="http://schemas.microsoft.com/office/drawing/2014/main" xmlns="" id="{00000000-0008-0000-2000-000060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69" name="284 CuadroTexto">
          <a:extLst>
            <a:ext uri="{FF2B5EF4-FFF2-40B4-BE49-F238E27FC236}">
              <a16:creationId xmlns:a16="http://schemas.microsoft.com/office/drawing/2014/main" xmlns="" id="{00000000-0008-0000-2000-000061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70" name="285 CuadroTexto">
          <a:extLst>
            <a:ext uri="{FF2B5EF4-FFF2-40B4-BE49-F238E27FC236}">
              <a16:creationId xmlns:a16="http://schemas.microsoft.com/office/drawing/2014/main" xmlns="" id="{00000000-0008-0000-2000-00006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71" name="286 CuadroTexto">
          <a:extLst>
            <a:ext uri="{FF2B5EF4-FFF2-40B4-BE49-F238E27FC236}">
              <a16:creationId xmlns:a16="http://schemas.microsoft.com/office/drawing/2014/main" xmlns="" id="{00000000-0008-0000-2000-00006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72" name="287 CuadroTexto">
          <a:extLst>
            <a:ext uri="{FF2B5EF4-FFF2-40B4-BE49-F238E27FC236}">
              <a16:creationId xmlns:a16="http://schemas.microsoft.com/office/drawing/2014/main" xmlns="" id="{00000000-0008-0000-2000-00006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73" name="288 CuadroTexto">
          <a:extLst>
            <a:ext uri="{FF2B5EF4-FFF2-40B4-BE49-F238E27FC236}">
              <a16:creationId xmlns:a16="http://schemas.microsoft.com/office/drawing/2014/main" xmlns="" id="{00000000-0008-0000-2000-00006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74" name="289 CuadroTexto">
          <a:extLst>
            <a:ext uri="{FF2B5EF4-FFF2-40B4-BE49-F238E27FC236}">
              <a16:creationId xmlns:a16="http://schemas.microsoft.com/office/drawing/2014/main" xmlns="" id="{00000000-0008-0000-2000-00006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75" name="290 CuadroTexto">
          <a:extLst>
            <a:ext uri="{FF2B5EF4-FFF2-40B4-BE49-F238E27FC236}">
              <a16:creationId xmlns:a16="http://schemas.microsoft.com/office/drawing/2014/main" xmlns="" id="{00000000-0008-0000-2000-00006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76" name="291 CuadroTexto">
          <a:extLst>
            <a:ext uri="{FF2B5EF4-FFF2-40B4-BE49-F238E27FC236}">
              <a16:creationId xmlns:a16="http://schemas.microsoft.com/office/drawing/2014/main" xmlns="" id="{00000000-0008-0000-2000-00006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77" name="292 CuadroTexto">
          <a:extLst>
            <a:ext uri="{FF2B5EF4-FFF2-40B4-BE49-F238E27FC236}">
              <a16:creationId xmlns:a16="http://schemas.microsoft.com/office/drawing/2014/main" xmlns="" id="{00000000-0008-0000-2000-00006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78" name="293 CuadroTexto">
          <a:extLst>
            <a:ext uri="{FF2B5EF4-FFF2-40B4-BE49-F238E27FC236}">
              <a16:creationId xmlns:a16="http://schemas.microsoft.com/office/drawing/2014/main" xmlns="" id="{00000000-0008-0000-2000-00006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79" name="294 CuadroTexto">
          <a:extLst>
            <a:ext uri="{FF2B5EF4-FFF2-40B4-BE49-F238E27FC236}">
              <a16:creationId xmlns:a16="http://schemas.microsoft.com/office/drawing/2014/main" xmlns="" id="{00000000-0008-0000-2000-00006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80" name="295 CuadroTexto">
          <a:extLst>
            <a:ext uri="{FF2B5EF4-FFF2-40B4-BE49-F238E27FC236}">
              <a16:creationId xmlns:a16="http://schemas.microsoft.com/office/drawing/2014/main" xmlns="" id="{00000000-0008-0000-2000-00006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81" name="296 CuadroTexto">
          <a:extLst>
            <a:ext uri="{FF2B5EF4-FFF2-40B4-BE49-F238E27FC236}">
              <a16:creationId xmlns:a16="http://schemas.microsoft.com/office/drawing/2014/main" xmlns="" id="{00000000-0008-0000-2000-00006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82" name="298 CuadroTexto">
          <a:extLst>
            <a:ext uri="{FF2B5EF4-FFF2-40B4-BE49-F238E27FC236}">
              <a16:creationId xmlns:a16="http://schemas.microsoft.com/office/drawing/2014/main" xmlns="" id="{00000000-0008-0000-2000-00006E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83" name="299 CuadroTexto">
          <a:extLst>
            <a:ext uri="{FF2B5EF4-FFF2-40B4-BE49-F238E27FC236}">
              <a16:creationId xmlns:a16="http://schemas.microsoft.com/office/drawing/2014/main" xmlns="" id="{00000000-0008-0000-2000-00006F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84" name="300 CuadroTexto">
          <a:extLst>
            <a:ext uri="{FF2B5EF4-FFF2-40B4-BE49-F238E27FC236}">
              <a16:creationId xmlns:a16="http://schemas.microsoft.com/office/drawing/2014/main" xmlns="" id="{00000000-0008-0000-2000-000070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85" name="301 CuadroTexto">
          <a:extLst>
            <a:ext uri="{FF2B5EF4-FFF2-40B4-BE49-F238E27FC236}">
              <a16:creationId xmlns:a16="http://schemas.microsoft.com/office/drawing/2014/main" xmlns="" id="{00000000-0008-0000-2000-000071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86" name="302 CuadroTexto">
          <a:extLst>
            <a:ext uri="{FF2B5EF4-FFF2-40B4-BE49-F238E27FC236}">
              <a16:creationId xmlns:a16="http://schemas.microsoft.com/office/drawing/2014/main" xmlns="" id="{00000000-0008-0000-2000-000072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87" name="303 CuadroTexto">
          <a:extLst>
            <a:ext uri="{FF2B5EF4-FFF2-40B4-BE49-F238E27FC236}">
              <a16:creationId xmlns:a16="http://schemas.microsoft.com/office/drawing/2014/main" xmlns="" id="{00000000-0008-0000-2000-000073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88" name="304 CuadroTexto">
          <a:extLst>
            <a:ext uri="{FF2B5EF4-FFF2-40B4-BE49-F238E27FC236}">
              <a16:creationId xmlns:a16="http://schemas.microsoft.com/office/drawing/2014/main" xmlns="" id="{00000000-0008-0000-2000-000074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89" name="305 CuadroTexto">
          <a:extLst>
            <a:ext uri="{FF2B5EF4-FFF2-40B4-BE49-F238E27FC236}">
              <a16:creationId xmlns:a16="http://schemas.microsoft.com/office/drawing/2014/main" xmlns="" id="{00000000-0008-0000-2000-000075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90" name="452 CuadroTexto">
          <a:extLst>
            <a:ext uri="{FF2B5EF4-FFF2-40B4-BE49-F238E27FC236}">
              <a16:creationId xmlns:a16="http://schemas.microsoft.com/office/drawing/2014/main" xmlns="" id="{00000000-0008-0000-2000-000076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91" name="17 CuadroTexto">
          <a:extLst>
            <a:ext uri="{FF2B5EF4-FFF2-40B4-BE49-F238E27FC236}">
              <a16:creationId xmlns:a16="http://schemas.microsoft.com/office/drawing/2014/main" xmlns="" id="{00000000-0008-0000-2000-00007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92" name="90 CuadroTexto">
          <a:extLst>
            <a:ext uri="{FF2B5EF4-FFF2-40B4-BE49-F238E27FC236}">
              <a16:creationId xmlns:a16="http://schemas.microsoft.com/office/drawing/2014/main" xmlns="" id="{00000000-0008-0000-2000-000078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93" name="91 CuadroTexto">
          <a:extLst>
            <a:ext uri="{FF2B5EF4-FFF2-40B4-BE49-F238E27FC236}">
              <a16:creationId xmlns:a16="http://schemas.microsoft.com/office/drawing/2014/main" xmlns="" id="{00000000-0008-0000-2000-000079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94" name="92 CuadroTexto">
          <a:extLst>
            <a:ext uri="{FF2B5EF4-FFF2-40B4-BE49-F238E27FC236}">
              <a16:creationId xmlns:a16="http://schemas.microsoft.com/office/drawing/2014/main" xmlns="" id="{00000000-0008-0000-2000-00007A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95" name="93 CuadroTexto">
          <a:extLst>
            <a:ext uri="{FF2B5EF4-FFF2-40B4-BE49-F238E27FC236}">
              <a16:creationId xmlns:a16="http://schemas.microsoft.com/office/drawing/2014/main" xmlns="" id="{00000000-0008-0000-2000-00007B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96" name="94 CuadroTexto">
          <a:extLst>
            <a:ext uri="{FF2B5EF4-FFF2-40B4-BE49-F238E27FC236}">
              <a16:creationId xmlns:a16="http://schemas.microsoft.com/office/drawing/2014/main" xmlns="" id="{00000000-0008-0000-2000-00007C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97" name="95 CuadroTexto">
          <a:extLst>
            <a:ext uri="{FF2B5EF4-FFF2-40B4-BE49-F238E27FC236}">
              <a16:creationId xmlns:a16="http://schemas.microsoft.com/office/drawing/2014/main" xmlns="" id="{00000000-0008-0000-2000-00007D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98" name="96 CuadroTexto">
          <a:extLst>
            <a:ext uri="{FF2B5EF4-FFF2-40B4-BE49-F238E27FC236}">
              <a16:creationId xmlns:a16="http://schemas.microsoft.com/office/drawing/2014/main" xmlns="" id="{00000000-0008-0000-2000-00007E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99" name="97 CuadroTexto">
          <a:extLst>
            <a:ext uri="{FF2B5EF4-FFF2-40B4-BE49-F238E27FC236}">
              <a16:creationId xmlns:a16="http://schemas.microsoft.com/office/drawing/2014/main" xmlns="" id="{00000000-0008-0000-2000-00007F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00" name="98 CuadroTexto">
          <a:extLst>
            <a:ext uri="{FF2B5EF4-FFF2-40B4-BE49-F238E27FC236}">
              <a16:creationId xmlns:a16="http://schemas.microsoft.com/office/drawing/2014/main" xmlns="" id="{00000000-0008-0000-2000-000080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01" name="99 CuadroTexto">
          <a:extLst>
            <a:ext uri="{FF2B5EF4-FFF2-40B4-BE49-F238E27FC236}">
              <a16:creationId xmlns:a16="http://schemas.microsoft.com/office/drawing/2014/main" xmlns="" id="{00000000-0008-0000-2000-000081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02" name="100 CuadroTexto">
          <a:extLst>
            <a:ext uri="{FF2B5EF4-FFF2-40B4-BE49-F238E27FC236}">
              <a16:creationId xmlns:a16="http://schemas.microsoft.com/office/drawing/2014/main" xmlns="" id="{00000000-0008-0000-2000-000082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03" name="101 CuadroTexto">
          <a:extLst>
            <a:ext uri="{FF2B5EF4-FFF2-40B4-BE49-F238E27FC236}">
              <a16:creationId xmlns:a16="http://schemas.microsoft.com/office/drawing/2014/main" xmlns="" id="{00000000-0008-0000-2000-0000830C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04" name="118 CuadroTexto">
          <a:extLst>
            <a:ext uri="{FF2B5EF4-FFF2-40B4-BE49-F238E27FC236}">
              <a16:creationId xmlns:a16="http://schemas.microsoft.com/office/drawing/2014/main" xmlns="" id="{00000000-0008-0000-2000-00008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05" name="119 CuadroTexto">
          <a:extLst>
            <a:ext uri="{FF2B5EF4-FFF2-40B4-BE49-F238E27FC236}">
              <a16:creationId xmlns:a16="http://schemas.microsoft.com/office/drawing/2014/main" xmlns="" id="{00000000-0008-0000-2000-00008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06" name="120 CuadroTexto">
          <a:extLst>
            <a:ext uri="{FF2B5EF4-FFF2-40B4-BE49-F238E27FC236}">
              <a16:creationId xmlns:a16="http://schemas.microsoft.com/office/drawing/2014/main" xmlns="" id="{00000000-0008-0000-2000-00008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07" name="121 CuadroTexto">
          <a:extLst>
            <a:ext uri="{FF2B5EF4-FFF2-40B4-BE49-F238E27FC236}">
              <a16:creationId xmlns:a16="http://schemas.microsoft.com/office/drawing/2014/main" xmlns="" id="{00000000-0008-0000-2000-00008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08" name="122 CuadroTexto">
          <a:extLst>
            <a:ext uri="{FF2B5EF4-FFF2-40B4-BE49-F238E27FC236}">
              <a16:creationId xmlns:a16="http://schemas.microsoft.com/office/drawing/2014/main" xmlns="" id="{00000000-0008-0000-2000-00008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09" name="123 CuadroTexto">
          <a:extLst>
            <a:ext uri="{FF2B5EF4-FFF2-40B4-BE49-F238E27FC236}">
              <a16:creationId xmlns:a16="http://schemas.microsoft.com/office/drawing/2014/main" xmlns="" id="{00000000-0008-0000-2000-00008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10" name="124 CuadroTexto">
          <a:extLst>
            <a:ext uri="{FF2B5EF4-FFF2-40B4-BE49-F238E27FC236}">
              <a16:creationId xmlns:a16="http://schemas.microsoft.com/office/drawing/2014/main" xmlns="" id="{00000000-0008-0000-2000-00008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11" name="125 CuadroTexto">
          <a:extLst>
            <a:ext uri="{FF2B5EF4-FFF2-40B4-BE49-F238E27FC236}">
              <a16:creationId xmlns:a16="http://schemas.microsoft.com/office/drawing/2014/main" xmlns="" id="{00000000-0008-0000-2000-00008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12" name="143 CuadroTexto">
          <a:extLst>
            <a:ext uri="{FF2B5EF4-FFF2-40B4-BE49-F238E27FC236}">
              <a16:creationId xmlns:a16="http://schemas.microsoft.com/office/drawing/2014/main" xmlns="" id="{00000000-0008-0000-2000-00008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13" name="144 CuadroTexto">
          <a:extLst>
            <a:ext uri="{FF2B5EF4-FFF2-40B4-BE49-F238E27FC236}">
              <a16:creationId xmlns:a16="http://schemas.microsoft.com/office/drawing/2014/main" xmlns="" id="{00000000-0008-0000-2000-00008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14" name="145 CuadroTexto">
          <a:extLst>
            <a:ext uri="{FF2B5EF4-FFF2-40B4-BE49-F238E27FC236}">
              <a16:creationId xmlns:a16="http://schemas.microsoft.com/office/drawing/2014/main" xmlns="" id="{00000000-0008-0000-2000-00008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15" name="146 CuadroTexto">
          <a:extLst>
            <a:ext uri="{FF2B5EF4-FFF2-40B4-BE49-F238E27FC236}">
              <a16:creationId xmlns:a16="http://schemas.microsoft.com/office/drawing/2014/main" xmlns="" id="{00000000-0008-0000-2000-00008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16" name="147 CuadroTexto">
          <a:extLst>
            <a:ext uri="{FF2B5EF4-FFF2-40B4-BE49-F238E27FC236}">
              <a16:creationId xmlns:a16="http://schemas.microsoft.com/office/drawing/2014/main" xmlns="" id="{00000000-0008-0000-2000-00009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17" name="148 CuadroTexto">
          <a:extLst>
            <a:ext uri="{FF2B5EF4-FFF2-40B4-BE49-F238E27FC236}">
              <a16:creationId xmlns:a16="http://schemas.microsoft.com/office/drawing/2014/main" xmlns="" id="{00000000-0008-0000-2000-00009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18" name="149 CuadroTexto">
          <a:extLst>
            <a:ext uri="{FF2B5EF4-FFF2-40B4-BE49-F238E27FC236}">
              <a16:creationId xmlns:a16="http://schemas.microsoft.com/office/drawing/2014/main" xmlns="" id="{00000000-0008-0000-2000-00009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19" name="150 CuadroTexto">
          <a:extLst>
            <a:ext uri="{FF2B5EF4-FFF2-40B4-BE49-F238E27FC236}">
              <a16:creationId xmlns:a16="http://schemas.microsoft.com/office/drawing/2014/main" xmlns="" id="{00000000-0008-0000-2000-00009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20" name="151 CuadroTexto">
          <a:extLst>
            <a:ext uri="{FF2B5EF4-FFF2-40B4-BE49-F238E27FC236}">
              <a16:creationId xmlns:a16="http://schemas.microsoft.com/office/drawing/2014/main" xmlns="" id="{00000000-0008-0000-2000-00009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21" name="152 CuadroTexto">
          <a:extLst>
            <a:ext uri="{FF2B5EF4-FFF2-40B4-BE49-F238E27FC236}">
              <a16:creationId xmlns:a16="http://schemas.microsoft.com/office/drawing/2014/main" xmlns="" id="{00000000-0008-0000-2000-00009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22" name="153 CuadroTexto">
          <a:extLst>
            <a:ext uri="{FF2B5EF4-FFF2-40B4-BE49-F238E27FC236}">
              <a16:creationId xmlns:a16="http://schemas.microsoft.com/office/drawing/2014/main" xmlns="" id="{00000000-0008-0000-2000-00009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23" name="154 CuadroTexto">
          <a:extLst>
            <a:ext uri="{FF2B5EF4-FFF2-40B4-BE49-F238E27FC236}">
              <a16:creationId xmlns:a16="http://schemas.microsoft.com/office/drawing/2014/main" xmlns="" id="{00000000-0008-0000-2000-00009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24" name="155 CuadroTexto">
          <a:extLst>
            <a:ext uri="{FF2B5EF4-FFF2-40B4-BE49-F238E27FC236}">
              <a16:creationId xmlns:a16="http://schemas.microsoft.com/office/drawing/2014/main" xmlns="" id="{00000000-0008-0000-2000-00009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25" name="156 CuadroTexto">
          <a:extLst>
            <a:ext uri="{FF2B5EF4-FFF2-40B4-BE49-F238E27FC236}">
              <a16:creationId xmlns:a16="http://schemas.microsoft.com/office/drawing/2014/main" xmlns="" id="{00000000-0008-0000-2000-00009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26" name="157 CuadroTexto">
          <a:extLst>
            <a:ext uri="{FF2B5EF4-FFF2-40B4-BE49-F238E27FC236}">
              <a16:creationId xmlns:a16="http://schemas.microsoft.com/office/drawing/2014/main" xmlns="" id="{00000000-0008-0000-2000-00009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27" name="158 CuadroTexto">
          <a:extLst>
            <a:ext uri="{FF2B5EF4-FFF2-40B4-BE49-F238E27FC236}">
              <a16:creationId xmlns:a16="http://schemas.microsoft.com/office/drawing/2014/main" xmlns="" id="{00000000-0008-0000-2000-00009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28" name="159 CuadroTexto">
          <a:extLst>
            <a:ext uri="{FF2B5EF4-FFF2-40B4-BE49-F238E27FC236}">
              <a16:creationId xmlns:a16="http://schemas.microsoft.com/office/drawing/2014/main" xmlns="" id="{00000000-0008-0000-2000-00009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29" name="160 CuadroTexto">
          <a:extLst>
            <a:ext uri="{FF2B5EF4-FFF2-40B4-BE49-F238E27FC236}">
              <a16:creationId xmlns:a16="http://schemas.microsoft.com/office/drawing/2014/main" xmlns="" id="{00000000-0008-0000-2000-00009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30" name="161 CuadroTexto">
          <a:extLst>
            <a:ext uri="{FF2B5EF4-FFF2-40B4-BE49-F238E27FC236}">
              <a16:creationId xmlns:a16="http://schemas.microsoft.com/office/drawing/2014/main" xmlns="" id="{00000000-0008-0000-2000-00009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31" name="162 CuadroTexto">
          <a:extLst>
            <a:ext uri="{FF2B5EF4-FFF2-40B4-BE49-F238E27FC236}">
              <a16:creationId xmlns:a16="http://schemas.microsoft.com/office/drawing/2014/main" xmlns="" id="{00000000-0008-0000-2000-00009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32" name="163 CuadroTexto">
          <a:extLst>
            <a:ext uri="{FF2B5EF4-FFF2-40B4-BE49-F238E27FC236}">
              <a16:creationId xmlns:a16="http://schemas.microsoft.com/office/drawing/2014/main" xmlns="" id="{00000000-0008-0000-2000-0000A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33" name="164 CuadroTexto">
          <a:extLst>
            <a:ext uri="{FF2B5EF4-FFF2-40B4-BE49-F238E27FC236}">
              <a16:creationId xmlns:a16="http://schemas.microsoft.com/office/drawing/2014/main" xmlns="" id="{00000000-0008-0000-2000-0000A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34" name="165 CuadroTexto">
          <a:extLst>
            <a:ext uri="{FF2B5EF4-FFF2-40B4-BE49-F238E27FC236}">
              <a16:creationId xmlns:a16="http://schemas.microsoft.com/office/drawing/2014/main" xmlns="" id="{00000000-0008-0000-2000-0000A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35" name="166 CuadroTexto">
          <a:extLst>
            <a:ext uri="{FF2B5EF4-FFF2-40B4-BE49-F238E27FC236}">
              <a16:creationId xmlns:a16="http://schemas.microsoft.com/office/drawing/2014/main" xmlns="" id="{00000000-0008-0000-2000-0000A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36" name="167 CuadroTexto">
          <a:extLst>
            <a:ext uri="{FF2B5EF4-FFF2-40B4-BE49-F238E27FC236}">
              <a16:creationId xmlns:a16="http://schemas.microsoft.com/office/drawing/2014/main" xmlns="" id="{00000000-0008-0000-2000-0000A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37" name="168 CuadroTexto">
          <a:extLst>
            <a:ext uri="{FF2B5EF4-FFF2-40B4-BE49-F238E27FC236}">
              <a16:creationId xmlns:a16="http://schemas.microsoft.com/office/drawing/2014/main" xmlns="" id="{00000000-0008-0000-2000-0000A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38" name="169 CuadroTexto">
          <a:extLst>
            <a:ext uri="{FF2B5EF4-FFF2-40B4-BE49-F238E27FC236}">
              <a16:creationId xmlns:a16="http://schemas.microsoft.com/office/drawing/2014/main" xmlns="" id="{00000000-0008-0000-2000-0000A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39" name="170 CuadroTexto">
          <a:extLst>
            <a:ext uri="{FF2B5EF4-FFF2-40B4-BE49-F238E27FC236}">
              <a16:creationId xmlns:a16="http://schemas.microsoft.com/office/drawing/2014/main" xmlns="" id="{00000000-0008-0000-2000-0000A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40" name="171 CuadroTexto">
          <a:extLst>
            <a:ext uri="{FF2B5EF4-FFF2-40B4-BE49-F238E27FC236}">
              <a16:creationId xmlns:a16="http://schemas.microsoft.com/office/drawing/2014/main" xmlns="" id="{00000000-0008-0000-2000-0000A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41" name="172 CuadroTexto">
          <a:extLst>
            <a:ext uri="{FF2B5EF4-FFF2-40B4-BE49-F238E27FC236}">
              <a16:creationId xmlns:a16="http://schemas.microsoft.com/office/drawing/2014/main" xmlns="" id="{00000000-0008-0000-2000-0000A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42" name="173 CuadroTexto">
          <a:extLst>
            <a:ext uri="{FF2B5EF4-FFF2-40B4-BE49-F238E27FC236}">
              <a16:creationId xmlns:a16="http://schemas.microsoft.com/office/drawing/2014/main" xmlns="" id="{00000000-0008-0000-2000-0000A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43" name="174 CuadroTexto">
          <a:extLst>
            <a:ext uri="{FF2B5EF4-FFF2-40B4-BE49-F238E27FC236}">
              <a16:creationId xmlns:a16="http://schemas.microsoft.com/office/drawing/2014/main" xmlns="" id="{00000000-0008-0000-2000-0000A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44" name="175 CuadroTexto">
          <a:extLst>
            <a:ext uri="{FF2B5EF4-FFF2-40B4-BE49-F238E27FC236}">
              <a16:creationId xmlns:a16="http://schemas.microsoft.com/office/drawing/2014/main" xmlns="" id="{00000000-0008-0000-2000-0000A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45" name="176 CuadroTexto">
          <a:extLst>
            <a:ext uri="{FF2B5EF4-FFF2-40B4-BE49-F238E27FC236}">
              <a16:creationId xmlns:a16="http://schemas.microsoft.com/office/drawing/2014/main" xmlns="" id="{00000000-0008-0000-2000-0000A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46" name="177 CuadroTexto">
          <a:extLst>
            <a:ext uri="{FF2B5EF4-FFF2-40B4-BE49-F238E27FC236}">
              <a16:creationId xmlns:a16="http://schemas.microsoft.com/office/drawing/2014/main" xmlns="" id="{00000000-0008-0000-2000-0000A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47" name="178 CuadroTexto">
          <a:extLst>
            <a:ext uri="{FF2B5EF4-FFF2-40B4-BE49-F238E27FC236}">
              <a16:creationId xmlns:a16="http://schemas.microsoft.com/office/drawing/2014/main" xmlns="" id="{00000000-0008-0000-2000-0000A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48" name="179 CuadroTexto">
          <a:extLst>
            <a:ext uri="{FF2B5EF4-FFF2-40B4-BE49-F238E27FC236}">
              <a16:creationId xmlns:a16="http://schemas.microsoft.com/office/drawing/2014/main" xmlns="" id="{00000000-0008-0000-2000-0000B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49" name="180 CuadroTexto">
          <a:extLst>
            <a:ext uri="{FF2B5EF4-FFF2-40B4-BE49-F238E27FC236}">
              <a16:creationId xmlns:a16="http://schemas.microsoft.com/office/drawing/2014/main" xmlns="" id="{00000000-0008-0000-2000-0000B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50" name="181 CuadroTexto">
          <a:extLst>
            <a:ext uri="{FF2B5EF4-FFF2-40B4-BE49-F238E27FC236}">
              <a16:creationId xmlns:a16="http://schemas.microsoft.com/office/drawing/2014/main" xmlns="" id="{00000000-0008-0000-2000-0000B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51" name="182 CuadroTexto">
          <a:extLst>
            <a:ext uri="{FF2B5EF4-FFF2-40B4-BE49-F238E27FC236}">
              <a16:creationId xmlns:a16="http://schemas.microsoft.com/office/drawing/2014/main" xmlns="" id="{00000000-0008-0000-2000-0000B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52" name="183 CuadroTexto">
          <a:extLst>
            <a:ext uri="{FF2B5EF4-FFF2-40B4-BE49-F238E27FC236}">
              <a16:creationId xmlns:a16="http://schemas.microsoft.com/office/drawing/2014/main" xmlns="" id="{00000000-0008-0000-2000-0000B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53" name="184 CuadroTexto">
          <a:extLst>
            <a:ext uri="{FF2B5EF4-FFF2-40B4-BE49-F238E27FC236}">
              <a16:creationId xmlns:a16="http://schemas.microsoft.com/office/drawing/2014/main" xmlns="" id="{00000000-0008-0000-2000-0000B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54" name="185 CuadroTexto">
          <a:extLst>
            <a:ext uri="{FF2B5EF4-FFF2-40B4-BE49-F238E27FC236}">
              <a16:creationId xmlns:a16="http://schemas.microsoft.com/office/drawing/2014/main" xmlns="" id="{00000000-0008-0000-2000-0000B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55" name="186 CuadroTexto">
          <a:extLst>
            <a:ext uri="{FF2B5EF4-FFF2-40B4-BE49-F238E27FC236}">
              <a16:creationId xmlns:a16="http://schemas.microsoft.com/office/drawing/2014/main" xmlns="" id="{00000000-0008-0000-2000-0000B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56" name="187 CuadroTexto">
          <a:extLst>
            <a:ext uri="{FF2B5EF4-FFF2-40B4-BE49-F238E27FC236}">
              <a16:creationId xmlns:a16="http://schemas.microsoft.com/office/drawing/2014/main" xmlns="" id="{00000000-0008-0000-2000-0000B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57" name="188 CuadroTexto">
          <a:extLst>
            <a:ext uri="{FF2B5EF4-FFF2-40B4-BE49-F238E27FC236}">
              <a16:creationId xmlns:a16="http://schemas.microsoft.com/office/drawing/2014/main" xmlns="" id="{00000000-0008-0000-2000-0000B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58" name="189 CuadroTexto">
          <a:extLst>
            <a:ext uri="{FF2B5EF4-FFF2-40B4-BE49-F238E27FC236}">
              <a16:creationId xmlns:a16="http://schemas.microsoft.com/office/drawing/2014/main" xmlns="" id="{00000000-0008-0000-2000-0000B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59" name="190 CuadroTexto">
          <a:extLst>
            <a:ext uri="{FF2B5EF4-FFF2-40B4-BE49-F238E27FC236}">
              <a16:creationId xmlns:a16="http://schemas.microsoft.com/office/drawing/2014/main" xmlns="" id="{00000000-0008-0000-2000-0000B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60" name="191 CuadroTexto">
          <a:extLst>
            <a:ext uri="{FF2B5EF4-FFF2-40B4-BE49-F238E27FC236}">
              <a16:creationId xmlns:a16="http://schemas.microsoft.com/office/drawing/2014/main" xmlns="" id="{00000000-0008-0000-2000-0000B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61" name="192 CuadroTexto">
          <a:extLst>
            <a:ext uri="{FF2B5EF4-FFF2-40B4-BE49-F238E27FC236}">
              <a16:creationId xmlns:a16="http://schemas.microsoft.com/office/drawing/2014/main" xmlns="" id="{00000000-0008-0000-2000-0000B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62" name="193 CuadroTexto">
          <a:extLst>
            <a:ext uri="{FF2B5EF4-FFF2-40B4-BE49-F238E27FC236}">
              <a16:creationId xmlns:a16="http://schemas.microsoft.com/office/drawing/2014/main" xmlns="" id="{00000000-0008-0000-2000-0000B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63" name="194 CuadroTexto">
          <a:extLst>
            <a:ext uri="{FF2B5EF4-FFF2-40B4-BE49-F238E27FC236}">
              <a16:creationId xmlns:a16="http://schemas.microsoft.com/office/drawing/2014/main" xmlns="" id="{00000000-0008-0000-2000-0000B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64" name="195 CuadroTexto">
          <a:extLst>
            <a:ext uri="{FF2B5EF4-FFF2-40B4-BE49-F238E27FC236}">
              <a16:creationId xmlns:a16="http://schemas.microsoft.com/office/drawing/2014/main" xmlns="" id="{00000000-0008-0000-2000-0000C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65" name="196 CuadroTexto">
          <a:extLst>
            <a:ext uri="{FF2B5EF4-FFF2-40B4-BE49-F238E27FC236}">
              <a16:creationId xmlns:a16="http://schemas.microsoft.com/office/drawing/2014/main" xmlns="" id="{00000000-0008-0000-2000-0000C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66" name="197 CuadroTexto">
          <a:extLst>
            <a:ext uri="{FF2B5EF4-FFF2-40B4-BE49-F238E27FC236}">
              <a16:creationId xmlns:a16="http://schemas.microsoft.com/office/drawing/2014/main" xmlns="" id="{00000000-0008-0000-2000-0000C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67" name="198 CuadroTexto">
          <a:extLst>
            <a:ext uri="{FF2B5EF4-FFF2-40B4-BE49-F238E27FC236}">
              <a16:creationId xmlns:a16="http://schemas.microsoft.com/office/drawing/2014/main" xmlns="" id="{00000000-0008-0000-2000-0000C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68" name="199 CuadroTexto">
          <a:extLst>
            <a:ext uri="{FF2B5EF4-FFF2-40B4-BE49-F238E27FC236}">
              <a16:creationId xmlns:a16="http://schemas.microsoft.com/office/drawing/2014/main" xmlns="" id="{00000000-0008-0000-2000-0000C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69" name="200 CuadroTexto">
          <a:extLst>
            <a:ext uri="{FF2B5EF4-FFF2-40B4-BE49-F238E27FC236}">
              <a16:creationId xmlns:a16="http://schemas.microsoft.com/office/drawing/2014/main" xmlns="" id="{00000000-0008-0000-2000-0000C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70" name="201 CuadroTexto">
          <a:extLst>
            <a:ext uri="{FF2B5EF4-FFF2-40B4-BE49-F238E27FC236}">
              <a16:creationId xmlns:a16="http://schemas.microsoft.com/office/drawing/2014/main" xmlns="" id="{00000000-0008-0000-2000-0000C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71" name="202 CuadroTexto">
          <a:extLst>
            <a:ext uri="{FF2B5EF4-FFF2-40B4-BE49-F238E27FC236}">
              <a16:creationId xmlns:a16="http://schemas.microsoft.com/office/drawing/2014/main" xmlns="" id="{00000000-0008-0000-2000-0000C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72" name="203 CuadroTexto">
          <a:extLst>
            <a:ext uri="{FF2B5EF4-FFF2-40B4-BE49-F238E27FC236}">
              <a16:creationId xmlns:a16="http://schemas.microsoft.com/office/drawing/2014/main" xmlns="" id="{00000000-0008-0000-2000-0000C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73" name="204 CuadroTexto">
          <a:extLst>
            <a:ext uri="{FF2B5EF4-FFF2-40B4-BE49-F238E27FC236}">
              <a16:creationId xmlns:a16="http://schemas.microsoft.com/office/drawing/2014/main" xmlns="" id="{00000000-0008-0000-2000-0000C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74" name="205 CuadroTexto">
          <a:extLst>
            <a:ext uri="{FF2B5EF4-FFF2-40B4-BE49-F238E27FC236}">
              <a16:creationId xmlns:a16="http://schemas.microsoft.com/office/drawing/2014/main" xmlns="" id="{00000000-0008-0000-2000-0000C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75" name="206 CuadroTexto">
          <a:extLst>
            <a:ext uri="{FF2B5EF4-FFF2-40B4-BE49-F238E27FC236}">
              <a16:creationId xmlns:a16="http://schemas.microsoft.com/office/drawing/2014/main" xmlns="" id="{00000000-0008-0000-2000-0000C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76" name="207 CuadroTexto">
          <a:extLst>
            <a:ext uri="{FF2B5EF4-FFF2-40B4-BE49-F238E27FC236}">
              <a16:creationId xmlns:a16="http://schemas.microsoft.com/office/drawing/2014/main" xmlns="" id="{00000000-0008-0000-2000-0000C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77" name="208 CuadroTexto">
          <a:extLst>
            <a:ext uri="{FF2B5EF4-FFF2-40B4-BE49-F238E27FC236}">
              <a16:creationId xmlns:a16="http://schemas.microsoft.com/office/drawing/2014/main" xmlns="" id="{00000000-0008-0000-2000-0000C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78" name="209 CuadroTexto">
          <a:extLst>
            <a:ext uri="{FF2B5EF4-FFF2-40B4-BE49-F238E27FC236}">
              <a16:creationId xmlns:a16="http://schemas.microsoft.com/office/drawing/2014/main" xmlns="" id="{00000000-0008-0000-2000-0000C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79" name="210 CuadroTexto">
          <a:extLst>
            <a:ext uri="{FF2B5EF4-FFF2-40B4-BE49-F238E27FC236}">
              <a16:creationId xmlns:a16="http://schemas.microsoft.com/office/drawing/2014/main" xmlns="" id="{00000000-0008-0000-2000-0000C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80" name="211 CuadroTexto">
          <a:extLst>
            <a:ext uri="{FF2B5EF4-FFF2-40B4-BE49-F238E27FC236}">
              <a16:creationId xmlns:a16="http://schemas.microsoft.com/office/drawing/2014/main" xmlns="" id="{00000000-0008-0000-2000-0000D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81" name="212 CuadroTexto">
          <a:extLst>
            <a:ext uri="{FF2B5EF4-FFF2-40B4-BE49-F238E27FC236}">
              <a16:creationId xmlns:a16="http://schemas.microsoft.com/office/drawing/2014/main" xmlns="" id="{00000000-0008-0000-2000-0000D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82" name="213 CuadroTexto">
          <a:extLst>
            <a:ext uri="{FF2B5EF4-FFF2-40B4-BE49-F238E27FC236}">
              <a16:creationId xmlns:a16="http://schemas.microsoft.com/office/drawing/2014/main" xmlns="" id="{00000000-0008-0000-2000-0000D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83" name="214 CuadroTexto">
          <a:extLst>
            <a:ext uri="{FF2B5EF4-FFF2-40B4-BE49-F238E27FC236}">
              <a16:creationId xmlns:a16="http://schemas.microsoft.com/office/drawing/2014/main" xmlns="" id="{00000000-0008-0000-2000-0000D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84" name="215 CuadroTexto">
          <a:extLst>
            <a:ext uri="{FF2B5EF4-FFF2-40B4-BE49-F238E27FC236}">
              <a16:creationId xmlns:a16="http://schemas.microsoft.com/office/drawing/2014/main" xmlns="" id="{00000000-0008-0000-2000-0000D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85" name="216 CuadroTexto">
          <a:extLst>
            <a:ext uri="{FF2B5EF4-FFF2-40B4-BE49-F238E27FC236}">
              <a16:creationId xmlns:a16="http://schemas.microsoft.com/office/drawing/2014/main" xmlns="" id="{00000000-0008-0000-2000-0000D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86" name="217 CuadroTexto">
          <a:extLst>
            <a:ext uri="{FF2B5EF4-FFF2-40B4-BE49-F238E27FC236}">
              <a16:creationId xmlns:a16="http://schemas.microsoft.com/office/drawing/2014/main" xmlns="" id="{00000000-0008-0000-2000-0000D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87" name="218 CuadroTexto">
          <a:extLst>
            <a:ext uri="{FF2B5EF4-FFF2-40B4-BE49-F238E27FC236}">
              <a16:creationId xmlns:a16="http://schemas.microsoft.com/office/drawing/2014/main" xmlns="" id="{00000000-0008-0000-2000-0000D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88" name="219 CuadroTexto">
          <a:extLst>
            <a:ext uri="{FF2B5EF4-FFF2-40B4-BE49-F238E27FC236}">
              <a16:creationId xmlns:a16="http://schemas.microsoft.com/office/drawing/2014/main" xmlns="" id="{00000000-0008-0000-2000-0000D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89" name="220 CuadroTexto">
          <a:extLst>
            <a:ext uri="{FF2B5EF4-FFF2-40B4-BE49-F238E27FC236}">
              <a16:creationId xmlns:a16="http://schemas.microsoft.com/office/drawing/2014/main" xmlns="" id="{00000000-0008-0000-2000-0000D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90" name="221 CuadroTexto">
          <a:extLst>
            <a:ext uri="{FF2B5EF4-FFF2-40B4-BE49-F238E27FC236}">
              <a16:creationId xmlns:a16="http://schemas.microsoft.com/office/drawing/2014/main" xmlns="" id="{00000000-0008-0000-2000-0000D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91" name="222 CuadroTexto">
          <a:extLst>
            <a:ext uri="{FF2B5EF4-FFF2-40B4-BE49-F238E27FC236}">
              <a16:creationId xmlns:a16="http://schemas.microsoft.com/office/drawing/2014/main" xmlns="" id="{00000000-0008-0000-2000-0000D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92" name="223 CuadroTexto">
          <a:extLst>
            <a:ext uri="{FF2B5EF4-FFF2-40B4-BE49-F238E27FC236}">
              <a16:creationId xmlns:a16="http://schemas.microsoft.com/office/drawing/2014/main" xmlns="" id="{00000000-0008-0000-2000-0000D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93" name="224 CuadroTexto">
          <a:extLst>
            <a:ext uri="{FF2B5EF4-FFF2-40B4-BE49-F238E27FC236}">
              <a16:creationId xmlns:a16="http://schemas.microsoft.com/office/drawing/2014/main" xmlns="" id="{00000000-0008-0000-2000-0000D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94" name="225 CuadroTexto">
          <a:extLst>
            <a:ext uri="{FF2B5EF4-FFF2-40B4-BE49-F238E27FC236}">
              <a16:creationId xmlns:a16="http://schemas.microsoft.com/office/drawing/2014/main" xmlns="" id="{00000000-0008-0000-2000-0000D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95" name="226 CuadroTexto">
          <a:extLst>
            <a:ext uri="{FF2B5EF4-FFF2-40B4-BE49-F238E27FC236}">
              <a16:creationId xmlns:a16="http://schemas.microsoft.com/office/drawing/2014/main" xmlns="" id="{00000000-0008-0000-2000-0000D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96" name="227 CuadroTexto">
          <a:extLst>
            <a:ext uri="{FF2B5EF4-FFF2-40B4-BE49-F238E27FC236}">
              <a16:creationId xmlns:a16="http://schemas.microsoft.com/office/drawing/2014/main" xmlns="" id="{00000000-0008-0000-2000-0000E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97" name="228 CuadroTexto">
          <a:extLst>
            <a:ext uri="{FF2B5EF4-FFF2-40B4-BE49-F238E27FC236}">
              <a16:creationId xmlns:a16="http://schemas.microsoft.com/office/drawing/2014/main" xmlns="" id="{00000000-0008-0000-2000-0000E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98" name="229 CuadroTexto">
          <a:extLst>
            <a:ext uri="{FF2B5EF4-FFF2-40B4-BE49-F238E27FC236}">
              <a16:creationId xmlns:a16="http://schemas.microsoft.com/office/drawing/2014/main" xmlns="" id="{00000000-0008-0000-2000-0000E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99" name="230 CuadroTexto">
          <a:extLst>
            <a:ext uri="{FF2B5EF4-FFF2-40B4-BE49-F238E27FC236}">
              <a16:creationId xmlns:a16="http://schemas.microsoft.com/office/drawing/2014/main" xmlns="" id="{00000000-0008-0000-2000-0000E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00" name="231 CuadroTexto">
          <a:extLst>
            <a:ext uri="{FF2B5EF4-FFF2-40B4-BE49-F238E27FC236}">
              <a16:creationId xmlns:a16="http://schemas.microsoft.com/office/drawing/2014/main" xmlns="" id="{00000000-0008-0000-2000-0000E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01" name="232 CuadroTexto">
          <a:extLst>
            <a:ext uri="{FF2B5EF4-FFF2-40B4-BE49-F238E27FC236}">
              <a16:creationId xmlns:a16="http://schemas.microsoft.com/office/drawing/2014/main" xmlns="" id="{00000000-0008-0000-2000-0000E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02" name="233 CuadroTexto">
          <a:extLst>
            <a:ext uri="{FF2B5EF4-FFF2-40B4-BE49-F238E27FC236}">
              <a16:creationId xmlns:a16="http://schemas.microsoft.com/office/drawing/2014/main" xmlns="" id="{00000000-0008-0000-2000-0000E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03" name="234 CuadroTexto">
          <a:extLst>
            <a:ext uri="{FF2B5EF4-FFF2-40B4-BE49-F238E27FC236}">
              <a16:creationId xmlns:a16="http://schemas.microsoft.com/office/drawing/2014/main" xmlns="" id="{00000000-0008-0000-2000-0000E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04" name="235 CuadroTexto">
          <a:extLst>
            <a:ext uri="{FF2B5EF4-FFF2-40B4-BE49-F238E27FC236}">
              <a16:creationId xmlns:a16="http://schemas.microsoft.com/office/drawing/2014/main" xmlns="" id="{00000000-0008-0000-2000-0000E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05" name="236 CuadroTexto">
          <a:extLst>
            <a:ext uri="{FF2B5EF4-FFF2-40B4-BE49-F238E27FC236}">
              <a16:creationId xmlns:a16="http://schemas.microsoft.com/office/drawing/2014/main" xmlns="" id="{00000000-0008-0000-2000-0000E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06" name="237 CuadroTexto">
          <a:extLst>
            <a:ext uri="{FF2B5EF4-FFF2-40B4-BE49-F238E27FC236}">
              <a16:creationId xmlns:a16="http://schemas.microsoft.com/office/drawing/2014/main" xmlns="" id="{00000000-0008-0000-2000-0000E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07" name="238 CuadroTexto">
          <a:extLst>
            <a:ext uri="{FF2B5EF4-FFF2-40B4-BE49-F238E27FC236}">
              <a16:creationId xmlns:a16="http://schemas.microsoft.com/office/drawing/2014/main" xmlns="" id="{00000000-0008-0000-2000-0000E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08" name="239 CuadroTexto">
          <a:extLst>
            <a:ext uri="{FF2B5EF4-FFF2-40B4-BE49-F238E27FC236}">
              <a16:creationId xmlns:a16="http://schemas.microsoft.com/office/drawing/2014/main" xmlns="" id="{00000000-0008-0000-2000-0000E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09" name="240 CuadroTexto">
          <a:extLst>
            <a:ext uri="{FF2B5EF4-FFF2-40B4-BE49-F238E27FC236}">
              <a16:creationId xmlns:a16="http://schemas.microsoft.com/office/drawing/2014/main" xmlns="" id="{00000000-0008-0000-2000-0000E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10" name="241 CuadroTexto">
          <a:extLst>
            <a:ext uri="{FF2B5EF4-FFF2-40B4-BE49-F238E27FC236}">
              <a16:creationId xmlns:a16="http://schemas.microsoft.com/office/drawing/2014/main" xmlns="" id="{00000000-0008-0000-2000-0000E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11" name="242 CuadroTexto">
          <a:extLst>
            <a:ext uri="{FF2B5EF4-FFF2-40B4-BE49-F238E27FC236}">
              <a16:creationId xmlns:a16="http://schemas.microsoft.com/office/drawing/2014/main" xmlns="" id="{00000000-0008-0000-2000-0000E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12" name="243 CuadroTexto">
          <a:extLst>
            <a:ext uri="{FF2B5EF4-FFF2-40B4-BE49-F238E27FC236}">
              <a16:creationId xmlns:a16="http://schemas.microsoft.com/office/drawing/2014/main" xmlns="" id="{00000000-0008-0000-2000-0000F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13" name="244 CuadroTexto">
          <a:extLst>
            <a:ext uri="{FF2B5EF4-FFF2-40B4-BE49-F238E27FC236}">
              <a16:creationId xmlns:a16="http://schemas.microsoft.com/office/drawing/2014/main" xmlns="" id="{00000000-0008-0000-2000-0000F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14" name="245 CuadroTexto">
          <a:extLst>
            <a:ext uri="{FF2B5EF4-FFF2-40B4-BE49-F238E27FC236}">
              <a16:creationId xmlns:a16="http://schemas.microsoft.com/office/drawing/2014/main" xmlns="" id="{00000000-0008-0000-2000-0000F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15" name="246 CuadroTexto">
          <a:extLst>
            <a:ext uri="{FF2B5EF4-FFF2-40B4-BE49-F238E27FC236}">
              <a16:creationId xmlns:a16="http://schemas.microsoft.com/office/drawing/2014/main" xmlns="" id="{00000000-0008-0000-2000-0000F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16" name="247 CuadroTexto">
          <a:extLst>
            <a:ext uri="{FF2B5EF4-FFF2-40B4-BE49-F238E27FC236}">
              <a16:creationId xmlns:a16="http://schemas.microsoft.com/office/drawing/2014/main" xmlns="" id="{00000000-0008-0000-2000-0000F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17" name="248 CuadroTexto">
          <a:extLst>
            <a:ext uri="{FF2B5EF4-FFF2-40B4-BE49-F238E27FC236}">
              <a16:creationId xmlns:a16="http://schemas.microsoft.com/office/drawing/2014/main" xmlns="" id="{00000000-0008-0000-2000-0000F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18" name="249 CuadroTexto">
          <a:extLst>
            <a:ext uri="{FF2B5EF4-FFF2-40B4-BE49-F238E27FC236}">
              <a16:creationId xmlns:a16="http://schemas.microsoft.com/office/drawing/2014/main" xmlns="" id="{00000000-0008-0000-2000-0000F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19" name="250 CuadroTexto">
          <a:extLst>
            <a:ext uri="{FF2B5EF4-FFF2-40B4-BE49-F238E27FC236}">
              <a16:creationId xmlns:a16="http://schemas.microsoft.com/office/drawing/2014/main" xmlns="" id="{00000000-0008-0000-2000-0000F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20" name="251 CuadroTexto">
          <a:extLst>
            <a:ext uri="{FF2B5EF4-FFF2-40B4-BE49-F238E27FC236}">
              <a16:creationId xmlns:a16="http://schemas.microsoft.com/office/drawing/2014/main" xmlns="" id="{00000000-0008-0000-2000-0000F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21" name="252 CuadroTexto">
          <a:extLst>
            <a:ext uri="{FF2B5EF4-FFF2-40B4-BE49-F238E27FC236}">
              <a16:creationId xmlns:a16="http://schemas.microsoft.com/office/drawing/2014/main" xmlns="" id="{00000000-0008-0000-2000-0000F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22" name="253 CuadroTexto">
          <a:extLst>
            <a:ext uri="{FF2B5EF4-FFF2-40B4-BE49-F238E27FC236}">
              <a16:creationId xmlns:a16="http://schemas.microsoft.com/office/drawing/2014/main" xmlns="" id="{00000000-0008-0000-2000-0000F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23" name="254 CuadroTexto">
          <a:extLst>
            <a:ext uri="{FF2B5EF4-FFF2-40B4-BE49-F238E27FC236}">
              <a16:creationId xmlns:a16="http://schemas.microsoft.com/office/drawing/2014/main" xmlns="" id="{00000000-0008-0000-2000-0000F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24" name="255 CuadroTexto">
          <a:extLst>
            <a:ext uri="{FF2B5EF4-FFF2-40B4-BE49-F238E27FC236}">
              <a16:creationId xmlns:a16="http://schemas.microsoft.com/office/drawing/2014/main" xmlns="" id="{00000000-0008-0000-2000-0000F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25" name="256 CuadroTexto">
          <a:extLst>
            <a:ext uri="{FF2B5EF4-FFF2-40B4-BE49-F238E27FC236}">
              <a16:creationId xmlns:a16="http://schemas.microsoft.com/office/drawing/2014/main" xmlns="" id="{00000000-0008-0000-2000-0000F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26" name="257 CuadroTexto">
          <a:extLst>
            <a:ext uri="{FF2B5EF4-FFF2-40B4-BE49-F238E27FC236}">
              <a16:creationId xmlns:a16="http://schemas.microsoft.com/office/drawing/2014/main" xmlns="" id="{00000000-0008-0000-2000-0000F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27" name="258 CuadroTexto">
          <a:extLst>
            <a:ext uri="{FF2B5EF4-FFF2-40B4-BE49-F238E27FC236}">
              <a16:creationId xmlns:a16="http://schemas.microsoft.com/office/drawing/2014/main" xmlns="" id="{00000000-0008-0000-2000-0000F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28" name="259 CuadroTexto">
          <a:extLst>
            <a:ext uri="{FF2B5EF4-FFF2-40B4-BE49-F238E27FC236}">
              <a16:creationId xmlns:a16="http://schemas.microsoft.com/office/drawing/2014/main" xmlns="" id="{00000000-0008-0000-2000-00000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29" name="260 CuadroTexto">
          <a:extLst>
            <a:ext uri="{FF2B5EF4-FFF2-40B4-BE49-F238E27FC236}">
              <a16:creationId xmlns:a16="http://schemas.microsoft.com/office/drawing/2014/main" xmlns="" id="{00000000-0008-0000-2000-00000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30" name="261 CuadroTexto">
          <a:extLst>
            <a:ext uri="{FF2B5EF4-FFF2-40B4-BE49-F238E27FC236}">
              <a16:creationId xmlns:a16="http://schemas.microsoft.com/office/drawing/2014/main" xmlns="" id="{00000000-0008-0000-2000-00000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31" name="262 CuadroTexto">
          <a:extLst>
            <a:ext uri="{FF2B5EF4-FFF2-40B4-BE49-F238E27FC236}">
              <a16:creationId xmlns:a16="http://schemas.microsoft.com/office/drawing/2014/main" xmlns="" id="{00000000-0008-0000-2000-00000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32" name="263 CuadroTexto">
          <a:extLst>
            <a:ext uri="{FF2B5EF4-FFF2-40B4-BE49-F238E27FC236}">
              <a16:creationId xmlns:a16="http://schemas.microsoft.com/office/drawing/2014/main" xmlns="" id="{00000000-0008-0000-2000-00000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33" name="264 CuadroTexto">
          <a:extLst>
            <a:ext uri="{FF2B5EF4-FFF2-40B4-BE49-F238E27FC236}">
              <a16:creationId xmlns:a16="http://schemas.microsoft.com/office/drawing/2014/main" xmlns="" id="{00000000-0008-0000-2000-00000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34" name="265 CuadroTexto">
          <a:extLst>
            <a:ext uri="{FF2B5EF4-FFF2-40B4-BE49-F238E27FC236}">
              <a16:creationId xmlns:a16="http://schemas.microsoft.com/office/drawing/2014/main" xmlns="" id="{00000000-0008-0000-2000-00000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35" name="266 CuadroTexto">
          <a:extLst>
            <a:ext uri="{FF2B5EF4-FFF2-40B4-BE49-F238E27FC236}">
              <a16:creationId xmlns:a16="http://schemas.microsoft.com/office/drawing/2014/main" xmlns="" id="{00000000-0008-0000-2000-00000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36" name="267 CuadroTexto">
          <a:extLst>
            <a:ext uri="{FF2B5EF4-FFF2-40B4-BE49-F238E27FC236}">
              <a16:creationId xmlns:a16="http://schemas.microsoft.com/office/drawing/2014/main" xmlns="" id="{00000000-0008-0000-2000-00000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37" name="268 CuadroTexto">
          <a:extLst>
            <a:ext uri="{FF2B5EF4-FFF2-40B4-BE49-F238E27FC236}">
              <a16:creationId xmlns:a16="http://schemas.microsoft.com/office/drawing/2014/main" xmlns="" id="{00000000-0008-0000-2000-000009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38" name="269 CuadroTexto">
          <a:extLst>
            <a:ext uri="{FF2B5EF4-FFF2-40B4-BE49-F238E27FC236}">
              <a16:creationId xmlns:a16="http://schemas.microsoft.com/office/drawing/2014/main" xmlns="" id="{00000000-0008-0000-2000-00000A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39" name="270 CuadroTexto">
          <a:extLst>
            <a:ext uri="{FF2B5EF4-FFF2-40B4-BE49-F238E27FC236}">
              <a16:creationId xmlns:a16="http://schemas.microsoft.com/office/drawing/2014/main" xmlns="" id="{00000000-0008-0000-2000-00000B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40" name="271 CuadroTexto">
          <a:extLst>
            <a:ext uri="{FF2B5EF4-FFF2-40B4-BE49-F238E27FC236}">
              <a16:creationId xmlns:a16="http://schemas.microsoft.com/office/drawing/2014/main" xmlns="" id="{00000000-0008-0000-2000-00000C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41" name="272 CuadroTexto">
          <a:extLst>
            <a:ext uri="{FF2B5EF4-FFF2-40B4-BE49-F238E27FC236}">
              <a16:creationId xmlns:a16="http://schemas.microsoft.com/office/drawing/2014/main" xmlns="" id="{00000000-0008-0000-2000-00000D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42" name="273 CuadroTexto">
          <a:extLst>
            <a:ext uri="{FF2B5EF4-FFF2-40B4-BE49-F238E27FC236}">
              <a16:creationId xmlns:a16="http://schemas.microsoft.com/office/drawing/2014/main" xmlns="" id="{00000000-0008-0000-2000-00000E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43" name="274 CuadroTexto">
          <a:extLst>
            <a:ext uri="{FF2B5EF4-FFF2-40B4-BE49-F238E27FC236}">
              <a16:creationId xmlns:a16="http://schemas.microsoft.com/office/drawing/2014/main" xmlns="" id="{00000000-0008-0000-2000-00000F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44" name="275 CuadroTexto">
          <a:extLst>
            <a:ext uri="{FF2B5EF4-FFF2-40B4-BE49-F238E27FC236}">
              <a16:creationId xmlns:a16="http://schemas.microsoft.com/office/drawing/2014/main" xmlns="" id="{00000000-0008-0000-2000-000010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45" name="276 CuadroTexto">
          <a:extLst>
            <a:ext uri="{FF2B5EF4-FFF2-40B4-BE49-F238E27FC236}">
              <a16:creationId xmlns:a16="http://schemas.microsoft.com/office/drawing/2014/main" xmlns="" id="{00000000-0008-0000-2000-000011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46" name="277 CuadroTexto">
          <a:extLst>
            <a:ext uri="{FF2B5EF4-FFF2-40B4-BE49-F238E27FC236}">
              <a16:creationId xmlns:a16="http://schemas.microsoft.com/office/drawing/2014/main" xmlns="" id="{00000000-0008-0000-2000-000012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47" name="278 CuadroTexto">
          <a:extLst>
            <a:ext uri="{FF2B5EF4-FFF2-40B4-BE49-F238E27FC236}">
              <a16:creationId xmlns:a16="http://schemas.microsoft.com/office/drawing/2014/main" xmlns="" id="{00000000-0008-0000-2000-000013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48" name="279 CuadroTexto">
          <a:extLst>
            <a:ext uri="{FF2B5EF4-FFF2-40B4-BE49-F238E27FC236}">
              <a16:creationId xmlns:a16="http://schemas.microsoft.com/office/drawing/2014/main" xmlns="" id="{00000000-0008-0000-2000-000014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49" name="280 CuadroTexto">
          <a:extLst>
            <a:ext uri="{FF2B5EF4-FFF2-40B4-BE49-F238E27FC236}">
              <a16:creationId xmlns:a16="http://schemas.microsoft.com/office/drawing/2014/main" xmlns="" id="{00000000-0008-0000-2000-000015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50" name="281 CuadroTexto">
          <a:extLst>
            <a:ext uri="{FF2B5EF4-FFF2-40B4-BE49-F238E27FC236}">
              <a16:creationId xmlns:a16="http://schemas.microsoft.com/office/drawing/2014/main" xmlns="" id="{00000000-0008-0000-2000-000016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51" name="282 CuadroTexto">
          <a:extLst>
            <a:ext uri="{FF2B5EF4-FFF2-40B4-BE49-F238E27FC236}">
              <a16:creationId xmlns:a16="http://schemas.microsoft.com/office/drawing/2014/main" xmlns="" id="{00000000-0008-0000-2000-000017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52" name="283 CuadroTexto">
          <a:extLst>
            <a:ext uri="{FF2B5EF4-FFF2-40B4-BE49-F238E27FC236}">
              <a16:creationId xmlns:a16="http://schemas.microsoft.com/office/drawing/2014/main" xmlns="" id="{00000000-0008-0000-2000-000018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53" name="284 CuadroTexto">
          <a:extLst>
            <a:ext uri="{FF2B5EF4-FFF2-40B4-BE49-F238E27FC236}">
              <a16:creationId xmlns:a16="http://schemas.microsoft.com/office/drawing/2014/main" xmlns="" id="{00000000-0008-0000-2000-000019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54" name="285 CuadroTexto">
          <a:extLst>
            <a:ext uri="{FF2B5EF4-FFF2-40B4-BE49-F238E27FC236}">
              <a16:creationId xmlns:a16="http://schemas.microsoft.com/office/drawing/2014/main" xmlns="" id="{00000000-0008-0000-2000-00001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55" name="286 CuadroTexto">
          <a:extLst>
            <a:ext uri="{FF2B5EF4-FFF2-40B4-BE49-F238E27FC236}">
              <a16:creationId xmlns:a16="http://schemas.microsoft.com/office/drawing/2014/main" xmlns="" id="{00000000-0008-0000-2000-00001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56" name="287 CuadroTexto">
          <a:extLst>
            <a:ext uri="{FF2B5EF4-FFF2-40B4-BE49-F238E27FC236}">
              <a16:creationId xmlns:a16="http://schemas.microsoft.com/office/drawing/2014/main" xmlns="" id="{00000000-0008-0000-2000-00001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57" name="288 CuadroTexto">
          <a:extLst>
            <a:ext uri="{FF2B5EF4-FFF2-40B4-BE49-F238E27FC236}">
              <a16:creationId xmlns:a16="http://schemas.microsoft.com/office/drawing/2014/main" xmlns="" id="{00000000-0008-0000-2000-00001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58" name="289 CuadroTexto">
          <a:extLst>
            <a:ext uri="{FF2B5EF4-FFF2-40B4-BE49-F238E27FC236}">
              <a16:creationId xmlns:a16="http://schemas.microsoft.com/office/drawing/2014/main" xmlns="" id="{00000000-0008-0000-2000-00001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59" name="290 CuadroTexto">
          <a:extLst>
            <a:ext uri="{FF2B5EF4-FFF2-40B4-BE49-F238E27FC236}">
              <a16:creationId xmlns:a16="http://schemas.microsoft.com/office/drawing/2014/main" xmlns="" id="{00000000-0008-0000-2000-00001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60" name="291 CuadroTexto">
          <a:extLst>
            <a:ext uri="{FF2B5EF4-FFF2-40B4-BE49-F238E27FC236}">
              <a16:creationId xmlns:a16="http://schemas.microsoft.com/office/drawing/2014/main" xmlns="" id="{00000000-0008-0000-2000-00002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61" name="292 CuadroTexto">
          <a:extLst>
            <a:ext uri="{FF2B5EF4-FFF2-40B4-BE49-F238E27FC236}">
              <a16:creationId xmlns:a16="http://schemas.microsoft.com/office/drawing/2014/main" xmlns="" id="{00000000-0008-0000-2000-00002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62" name="293 CuadroTexto">
          <a:extLst>
            <a:ext uri="{FF2B5EF4-FFF2-40B4-BE49-F238E27FC236}">
              <a16:creationId xmlns:a16="http://schemas.microsoft.com/office/drawing/2014/main" xmlns="" id="{00000000-0008-0000-2000-00002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63" name="294 CuadroTexto">
          <a:extLst>
            <a:ext uri="{FF2B5EF4-FFF2-40B4-BE49-F238E27FC236}">
              <a16:creationId xmlns:a16="http://schemas.microsoft.com/office/drawing/2014/main" xmlns="" id="{00000000-0008-0000-2000-00002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64" name="295 CuadroTexto">
          <a:extLst>
            <a:ext uri="{FF2B5EF4-FFF2-40B4-BE49-F238E27FC236}">
              <a16:creationId xmlns:a16="http://schemas.microsoft.com/office/drawing/2014/main" xmlns="" id="{00000000-0008-0000-2000-00002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65" name="296 CuadroTexto">
          <a:extLst>
            <a:ext uri="{FF2B5EF4-FFF2-40B4-BE49-F238E27FC236}">
              <a16:creationId xmlns:a16="http://schemas.microsoft.com/office/drawing/2014/main" xmlns="" id="{00000000-0008-0000-2000-00002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66" name="17 CuadroTexto">
          <a:extLst>
            <a:ext uri="{FF2B5EF4-FFF2-40B4-BE49-F238E27FC236}">
              <a16:creationId xmlns:a16="http://schemas.microsoft.com/office/drawing/2014/main" xmlns="" id="{00000000-0008-0000-2000-00002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67" name="90 CuadroTexto">
          <a:extLst>
            <a:ext uri="{FF2B5EF4-FFF2-40B4-BE49-F238E27FC236}">
              <a16:creationId xmlns:a16="http://schemas.microsoft.com/office/drawing/2014/main" xmlns="" id="{00000000-0008-0000-2000-000027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68" name="91 CuadroTexto">
          <a:extLst>
            <a:ext uri="{FF2B5EF4-FFF2-40B4-BE49-F238E27FC236}">
              <a16:creationId xmlns:a16="http://schemas.microsoft.com/office/drawing/2014/main" xmlns="" id="{00000000-0008-0000-2000-000028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69" name="92 CuadroTexto">
          <a:extLst>
            <a:ext uri="{FF2B5EF4-FFF2-40B4-BE49-F238E27FC236}">
              <a16:creationId xmlns:a16="http://schemas.microsoft.com/office/drawing/2014/main" xmlns="" id="{00000000-0008-0000-2000-000029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70" name="93 CuadroTexto">
          <a:extLst>
            <a:ext uri="{FF2B5EF4-FFF2-40B4-BE49-F238E27FC236}">
              <a16:creationId xmlns:a16="http://schemas.microsoft.com/office/drawing/2014/main" xmlns="" id="{00000000-0008-0000-2000-00002A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71" name="94 CuadroTexto">
          <a:extLst>
            <a:ext uri="{FF2B5EF4-FFF2-40B4-BE49-F238E27FC236}">
              <a16:creationId xmlns:a16="http://schemas.microsoft.com/office/drawing/2014/main" xmlns="" id="{00000000-0008-0000-2000-00002B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72" name="95 CuadroTexto">
          <a:extLst>
            <a:ext uri="{FF2B5EF4-FFF2-40B4-BE49-F238E27FC236}">
              <a16:creationId xmlns:a16="http://schemas.microsoft.com/office/drawing/2014/main" xmlns="" id="{00000000-0008-0000-2000-00002C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73" name="96 CuadroTexto">
          <a:extLst>
            <a:ext uri="{FF2B5EF4-FFF2-40B4-BE49-F238E27FC236}">
              <a16:creationId xmlns:a16="http://schemas.microsoft.com/office/drawing/2014/main" xmlns="" id="{00000000-0008-0000-2000-00002D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74" name="97 CuadroTexto">
          <a:extLst>
            <a:ext uri="{FF2B5EF4-FFF2-40B4-BE49-F238E27FC236}">
              <a16:creationId xmlns:a16="http://schemas.microsoft.com/office/drawing/2014/main" xmlns="" id="{00000000-0008-0000-2000-00002E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75" name="98 CuadroTexto">
          <a:extLst>
            <a:ext uri="{FF2B5EF4-FFF2-40B4-BE49-F238E27FC236}">
              <a16:creationId xmlns:a16="http://schemas.microsoft.com/office/drawing/2014/main" xmlns="" id="{00000000-0008-0000-2000-00002F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76" name="99 CuadroTexto">
          <a:extLst>
            <a:ext uri="{FF2B5EF4-FFF2-40B4-BE49-F238E27FC236}">
              <a16:creationId xmlns:a16="http://schemas.microsoft.com/office/drawing/2014/main" xmlns="" id="{00000000-0008-0000-2000-000030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77" name="100 CuadroTexto">
          <a:extLst>
            <a:ext uri="{FF2B5EF4-FFF2-40B4-BE49-F238E27FC236}">
              <a16:creationId xmlns:a16="http://schemas.microsoft.com/office/drawing/2014/main" xmlns="" id="{00000000-0008-0000-2000-000031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78" name="101 CuadroTexto">
          <a:extLst>
            <a:ext uri="{FF2B5EF4-FFF2-40B4-BE49-F238E27FC236}">
              <a16:creationId xmlns:a16="http://schemas.microsoft.com/office/drawing/2014/main" xmlns="" id="{00000000-0008-0000-2000-000032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79" name="118 CuadroTexto">
          <a:extLst>
            <a:ext uri="{FF2B5EF4-FFF2-40B4-BE49-F238E27FC236}">
              <a16:creationId xmlns:a16="http://schemas.microsoft.com/office/drawing/2014/main" xmlns="" id="{00000000-0008-0000-2000-00003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80" name="119 CuadroTexto">
          <a:extLst>
            <a:ext uri="{FF2B5EF4-FFF2-40B4-BE49-F238E27FC236}">
              <a16:creationId xmlns:a16="http://schemas.microsoft.com/office/drawing/2014/main" xmlns="" id="{00000000-0008-0000-2000-00003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81" name="120 CuadroTexto">
          <a:extLst>
            <a:ext uri="{FF2B5EF4-FFF2-40B4-BE49-F238E27FC236}">
              <a16:creationId xmlns:a16="http://schemas.microsoft.com/office/drawing/2014/main" xmlns="" id="{00000000-0008-0000-2000-00003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82" name="121 CuadroTexto">
          <a:extLst>
            <a:ext uri="{FF2B5EF4-FFF2-40B4-BE49-F238E27FC236}">
              <a16:creationId xmlns:a16="http://schemas.microsoft.com/office/drawing/2014/main" xmlns="" id="{00000000-0008-0000-2000-00003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83" name="122 CuadroTexto">
          <a:extLst>
            <a:ext uri="{FF2B5EF4-FFF2-40B4-BE49-F238E27FC236}">
              <a16:creationId xmlns:a16="http://schemas.microsoft.com/office/drawing/2014/main" xmlns="" id="{00000000-0008-0000-2000-00003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84" name="123 CuadroTexto">
          <a:extLst>
            <a:ext uri="{FF2B5EF4-FFF2-40B4-BE49-F238E27FC236}">
              <a16:creationId xmlns:a16="http://schemas.microsoft.com/office/drawing/2014/main" xmlns="" id="{00000000-0008-0000-2000-00003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85" name="124 CuadroTexto">
          <a:extLst>
            <a:ext uri="{FF2B5EF4-FFF2-40B4-BE49-F238E27FC236}">
              <a16:creationId xmlns:a16="http://schemas.microsoft.com/office/drawing/2014/main" xmlns="" id="{00000000-0008-0000-2000-00003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86" name="125 CuadroTexto">
          <a:extLst>
            <a:ext uri="{FF2B5EF4-FFF2-40B4-BE49-F238E27FC236}">
              <a16:creationId xmlns:a16="http://schemas.microsoft.com/office/drawing/2014/main" xmlns="" id="{00000000-0008-0000-2000-00003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87" name="143 CuadroTexto">
          <a:extLst>
            <a:ext uri="{FF2B5EF4-FFF2-40B4-BE49-F238E27FC236}">
              <a16:creationId xmlns:a16="http://schemas.microsoft.com/office/drawing/2014/main" xmlns="" id="{00000000-0008-0000-2000-00003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88" name="144 CuadroTexto">
          <a:extLst>
            <a:ext uri="{FF2B5EF4-FFF2-40B4-BE49-F238E27FC236}">
              <a16:creationId xmlns:a16="http://schemas.microsoft.com/office/drawing/2014/main" xmlns="" id="{00000000-0008-0000-2000-00003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89" name="145 CuadroTexto">
          <a:extLst>
            <a:ext uri="{FF2B5EF4-FFF2-40B4-BE49-F238E27FC236}">
              <a16:creationId xmlns:a16="http://schemas.microsoft.com/office/drawing/2014/main" xmlns="" id="{00000000-0008-0000-2000-00003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90" name="146 CuadroTexto">
          <a:extLst>
            <a:ext uri="{FF2B5EF4-FFF2-40B4-BE49-F238E27FC236}">
              <a16:creationId xmlns:a16="http://schemas.microsoft.com/office/drawing/2014/main" xmlns="" id="{00000000-0008-0000-2000-00003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91" name="147 CuadroTexto">
          <a:extLst>
            <a:ext uri="{FF2B5EF4-FFF2-40B4-BE49-F238E27FC236}">
              <a16:creationId xmlns:a16="http://schemas.microsoft.com/office/drawing/2014/main" xmlns="" id="{00000000-0008-0000-2000-00003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92" name="148 CuadroTexto">
          <a:extLst>
            <a:ext uri="{FF2B5EF4-FFF2-40B4-BE49-F238E27FC236}">
              <a16:creationId xmlns:a16="http://schemas.microsoft.com/office/drawing/2014/main" xmlns="" id="{00000000-0008-0000-2000-00004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93" name="149 CuadroTexto">
          <a:extLst>
            <a:ext uri="{FF2B5EF4-FFF2-40B4-BE49-F238E27FC236}">
              <a16:creationId xmlns:a16="http://schemas.microsoft.com/office/drawing/2014/main" xmlns="" id="{00000000-0008-0000-2000-00004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94" name="150 CuadroTexto">
          <a:extLst>
            <a:ext uri="{FF2B5EF4-FFF2-40B4-BE49-F238E27FC236}">
              <a16:creationId xmlns:a16="http://schemas.microsoft.com/office/drawing/2014/main" xmlns="" id="{00000000-0008-0000-2000-00004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95" name="151 CuadroTexto">
          <a:extLst>
            <a:ext uri="{FF2B5EF4-FFF2-40B4-BE49-F238E27FC236}">
              <a16:creationId xmlns:a16="http://schemas.microsoft.com/office/drawing/2014/main" xmlns="" id="{00000000-0008-0000-2000-00004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96" name="152 CuadroTexto">
          <a:extLst>
            <a:ext uri="{FF2B5EF4-FFF2-40B4-BE49-F238E27FC236}">
              <a16:creationId xmlns:a16="http://schemas.microsoft.com/office/drawing/2014/main" xmlns="" id="{00000000-0008-0000-2000-00004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97" name="153 CuadroTexto">
          <a:extLst>
            <a:ext uri="{FF2B5EF4-FFF2-40B4-BE49-F238E27FC236}">
              <a16:creationId xmlns:a16="http://schemas.microsoft.com/office/drawing/2014/main" xmlns="" id="{00000000-0008-0000-2000-00004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98" name="154 CuadroTexto">
          <a:extLst>
            <a:ext uri="{FF2B5EF4-FFF2-40B4-BE49-F238E27FC236}">
              <a16:creationId xmlns:a16="http://schemas.microsoft.com/office/drawing/2014/main" xmlns="" id="{00000000-0008-0000-2000-00004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99" name="155 CuadroTexto">
          <a:extLst>
            <a:ext uri="{FF2B5EF4-FFF2-40B4-BE49-F238E27FC236}">
              <a16:creationId xmlns:a16="http://schemas.microsoft.com/office/drawing/2014/main" xmlns="" id="{00000000-0008-0000-2000-00004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00" name="156 CuadroTexto">
          <a:extLst>
            <a:ext uri="{FF2B5EF4-FFF2-40B4-BE49-F238E27FC236}">
              <a16:creationId xmlns:a16="http://schemas.microsoft.com/office/drawing/2014/main" xmlns="" id="{00000000-0008-0000-2000-00004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01" name="157 CuadroTexto">
          <a:extLst>
            <a:ext uri="{FF2B5EF4-FFF2-40B4-BE49-F238E27FC236}">
              <a16:creationId xmlns:a16="http://schemas.microsoft.com/office/drawing/2014/main" xmlns="" id="{00000000-0008-0000-2000-00004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02" name="158 CuadroTexto">
          <a:extLst>
            <a:ext uri="{FF2B5EF4-FFF2-40B4-BE49-F238E27FC236}">
              <a16:creationId xmlns:a16="http://schemas.microsoft.com/office/drawing/2014/main" xmlns="" id="{00000000-0008-0000-2000-00004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03" name="159 CuadroTexto">
          <a:extLst>
            <a:ext uri="{FF2B5EF4-FFF2-40B4-BE49-F238E27FC236}">
              <a16:creationId xmlns:a16="http://schemas.microsoft.com/office/drawing/2014/main" xmlns="" id="{00000000-0008-0000-2000-00004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04" name="160 CuadroTexto">
          <a:extLst>
            <a:ext uri="{FF2B5EF4-FFF2-40B4-BE49-F238E27FC236}">
              <a16:creationId xmlns:a16="http://schemas.microsoft.com/office/drawing/2014/main" xmlns="" id="{00000000-0008-0000-2000-00004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05" name="161 CuadroTexto">
          <a:extLst>
            <a:ext uri="{FF2B5EF4-FFF2-40B4-BE49-F238E27FC236}">
              <a16:creationId xmlns:a16="http://schemas.microsoft.com/office/drawing/2014/main" xmlns="" id="{00000000-0008-0000-2000-00004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06" name="162 CuadroTexto">
          <a:extLst>
            <a:ext uri="{FF2B5EF4-FFF2-40B4-BE49-F238E27FC236}">
              <a16:creationId xmlns:a16="http://schemas.microsoft.com/office/drawing/2014/main" xmlns="" id="{00000000-0008-0000-2000-00004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07" name="163 CuadroTexto">
          <a:extLst>
            <a:ext uri="{FF2B5EF4-FFF2-40B4-BE49-F238E27FC236}">
              <a16:creationId xmlns:a16="http://schemas.microsoft.com/office/drawing/2014/main" xmlns="" id="{00000000-0008-0000-2000-00004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08" name="164 CuadroTexto">
          <a:extLst>
            <a:ext uri="{FF2B5EF4-FFF2-40B4-BE49-F238E27FC236}">
              <a16:creationId xmlns:a16="http://schemas.microsoft.com/office/drawing/2014/main" xmlns="" id="{00000000-0008-0000-2000-00005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09" name="165 CuadroTexto">
          <a:extLst>
            <a:ext uri="{FF2B5EF4-FFF2-40B4-BE49-F238E27FC236}">
              <a16:creationId xmlns:a16="http://schemas.microsoft.com/office/drawing/2014/main" xmlns="" id="{00000000-0008-0000-2000-00005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10" name="166 CuadroTexto">
          <a:extLst>
            <a:ext uri="{FF2B5EF4-FFF2-40B4-BE49-F238E27FC236}">
              <a16:creationId xmlns:a16="http://schemas.microsoft.com/office/drawing/2014/main" xmlns="" id="{00000000-0008-0000-2000-00005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11" name="167 CuadroTexto">
          <a:extLst>
            <a:ext uri="{FF2B5EF4-FFF2-40B4-BE49-F238E27FC236}">
              <a16:creationId xmlns:a16="http://schemas.microsoft.com/office/drawing/2014/main" xmlns="" id="{00000000-0008-0000-2000-00005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12" name="168 CuadroTexto">
          <a:extLst>
            <a:ext uri="{FF2B5EF4-FFF2-40B4-BE49-F238E27FC236}">
              <a16:creationId xmlns:a16="http://schemas.microsoft.com/office/drawing/2014/main" xmlns="" id="{00000000-0008-0000-2000-00005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13" name="169 CuadroTexto">
          <a:extLst>
            <a:ext uri="{FF2B5EF4-FFF2-40B4-BE49-F238E27FC236}">
              <a16:creationId xmlns:a16="http://schemas.microsoft.com/office/drawing/2014/main" xmlns="" id="{00000000-0008-0000-2000-00005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14" name="170 CuadroTexto">
          <a:extLst>
            <a:ext uri="{FF2B5EF4-FFF2-40B4-BE49-F238E27FC236}">
              <a16:creationId xmlns:a16="http://schemas.microsoft.com/office/drawing/2014/main" xmlns="" id="{00000000-0008-0000-2000-00005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15" name="171 CuadroTexto">
          <a:extLst>
            <a:ext uri="{FF2B5EF4-FFF2-40B4-BE49-F238E27FC236}">
              <a16:creationId xmlns:a16="http://schemas.microsoft.com/office/drawing/2014/main" xmlns="" id="{00000000-0008-0000-2000-00005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16" name="172 CuadroTexto">
          <a:extLst>
            <a:ext uri="{FF2B5EF4-FFF2-40B4-BE49-F238E27FC236}">
              <a16:creationId xmlns:a16="http://schemas.microsoft.com/office/drawing/2014/main" xmlns="" id="{00000000-0008-0000-2000-00005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17" name="173 CuadroTexto">
          <a:extLst>
            <a:ext uri="{FF2B5EF4-FFF2-40B4-BE49-F238E27FC236}">
              <a16:creationId xmlns:a16="http://schemas.microsoft.com/office/drawing/2014/main" xmlns="" id="{00000000-0008-0000-2000-00005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18" name="174 CuadroTexto">
          <a:extLst>
            <a:ext uri="{FF2B5EF4-FFF2-40B4-BE49-F238E27FC236}">
              <a16:creationId xmlns:a16="http://schemas.microsoft.com/office/drawing/2014/main" xmlns="" id="{00000000-0008-0000-2000-00005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19" name="175 CuadroTexto">
          <a:extLst>
            <a:ext uri="{FF2B5EF4-FFF2-40B4-BE49-F238E27FC236}">
              <a16:creationId xmlns:a16="http://schemas.microsoft.com/office/drawing/2014/main" xmlns="" id="{00000000-0008-0000-2000-00005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20" name="176 CuadroTexto">
          <a:extLst>
            <a:ext uri="{FF2B5EF4-FFF2-40B4-BE49-F238E27FC236}">
              <a16:creationId xmlns:a16="http://schemas.microsoft.com/office/drawing/2014/main" xmlns="" id="{00000000-0008-0000-2000-00005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21" name="177 CuadroTexto">
          <a:extLst>
            <a:ext uri="{FF2B5EF4-FFF2-40B4-BE49-F238E27FC236}">
              <a16:creationId xmlns:a16="http://schemas.microsoft.com/office/drawing/2014/main" xmlns="" id="{00000000-0008-0000-2000-00005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22" name="178 CuadroTexto">
          <a:extLst>
            <a:ext uri="{FF2B5EF4-FFF2-40B4-BE49-F238E27FC236}">
              <a16:creationId xmlns:a16="http://schemas.microsoft.com/office/drawing/2014/main" xmlns="" id="{00000000-0008-0000-2000-00005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23" name="179 CuadroTexto">
          <a:extLst>
            <a:ext uri="{FF2B5EF4-FFF2-40B4-BE49-F238E27FC236}">
              <a16:creationId xmlns:a16="http://schemas.microsoft.com/office/drawing/2014/main" xmlns="" id="{00000000-0008-0000-2000-00005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24" name="180 CuadroTexto">
          <a:extLst>
            <a:ext uri="{FF2B5EF4-FFF2-40B4-BE49-F238E27FC236}">
              <a16:creationId xmlns:a16="http://schemas.microsoft.com/office/drawing/2014/main" xmlns="" id="{00000000-0008-0000-2000-00006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25" name="181 CuadroTexto">
          <a:extLst>
            <a:ext uri="{FF2B5EF4-FFF2-40B4-BE49-F238E27FC236}">
              <a16:creationId xmlns:a16="http://schemas.microsoft.com/office/drawing/2014/main" xmlns="" id="{00000000-0008-0000-2000-00006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26" name="182 CuadroTexto">
          <a:extLst>
            <a:ext uri="{FF2B5EF4-FFF2-40B4-BE49-F238E27FC236}">
              <a16:creationId xmlns:a16="http://schemas.microsoft.com/office/drawing/2014/main" xmlns="" id="{00000000-0008-0000-2000-00006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27" name="183 CuadroTexto">
          <a:extLst>
            <a:ext uri="{FF2B5EF4-FFF2-40B4-BE49-F238E27FC236}">
              <a16:creationId xmlns:a16="http://schemas.microsoft.com/office/drawing/2014/main" xmlns="" id="{00000000-0008-0000-2000-00006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28" name="184 CuadroTexto">
          <a:extLst>
            <a:ext uri="{FF2B5EF4-FFF2-40B4-BE49-F238E27FC236}">
              <a16:creationId xmlns:a16="http://schemas.microsoft.com/office/drawing/2014/main" xmlns="" id="{00000000-0008-0000-2000-00006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29" name="185 CuadroTexto">
          <a:extLst>
            <a:ext uri="{FF2B5EF4-FFF2-40B4-BE49-F238E27FC236}">
              <a16:creationId xmlns:a16="http://schemas.microsoft.com/office/drawing/2014/main" xmlns="" id="{00000000-0008-0000-2000-00006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30" name="186 CuadroTexto">
          <a:extLst>
            <a:ext uri="{FF2B5EF4-FFF2-40B4-BE49-F238E27FC236}">
              <a16:creationId xmlns:a16="http://schemas.microsoft.com/office/drawing/2014/main" xmlns="" id="{00000000-0008-0000-2000-00006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31" name="187 CuadroTexto">
          <a:extLst>
            <a:ext uri="{FF2B5EF4-FFF2-40B4-BE49-F238E27FC236}">
              <a16:creationId xmlns:a16="http://schemas.microsoft.com/office/drawing/2014/main" xmlns="" id="{00000000-0008-0000-2000-00006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32" name="188 CuadroTexto">
          <a:extLst>
            <a:ext uri="{FF2B5EF4-FFF2-40B4-BE49-F238E27FC236}">
              <a16:creationId xmlns:a16="http://schemas.microsoft.com/office/drawing/2014/main" xmlns="" id="{00000000-0008-0000-2000-00006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33" name="189 CuadroTexto">
          <a:extLst>
            <a:ext uri="{FF2B5EF4-FFF2-40B4-BE49-F238E27FC236}">
              <a16:creationId xmlns:a16="http://schemas.microsoft.com/office/drawing/2014/main" xmlns="" id="{00000000-0008-0000-2000-00006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34" name="190 CuadroTexto">
          <a:extLst>
            <a:ext uri="{FF2B5EF4-FFF2-40B4-BE49-F238E27FC236}">
              <a16:creationId xmlns:a16="http://schemas.microsoft.com/office/drawing/2014/main" xmlns="" id="{00000000-0008-0000-2000-00006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35" name="191 CuadroTexto">
          <a:extLst>
            <a:ext uri="{FF2B5EF4-FFF2-40B4-BE49-F238E27FC236}">
              <a16:creationId xmlns:a16="http://schemas.microsoft.com/office/drawing/2014/main" xmlns="" id="{00000000-0008-0000-2000-00006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36" name="192 CuadroTexto">
          <a:extLst>
            <a:ext uri="{FF2B5EF4-FFF2-40B4-BE49-F238E27FC236}">
              <a16:creationId xmlns:a16="http://schemas.microsoft.com/office/drawing/2014/main" xmlns="" id="{00000000-0008-0000-2000-00006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37" name="193 CuadroTexto">
          <a:extLst>
            <a:ext uri="{FF2B5EF4-FFF2-40B4-BE49-F238E27FC236}">
              <a16:creationId xmlns:a16="http://schemas.microsoft.com/office/drawing/2014/main" xmlns="" id="{00000000-0008-0000-2000-00006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38" name="194 CuadroTexto">
          <a:extLst>
            <a:ext uri="{FF2B5EF4-FFF2-40B4-BE49-F238E27FC236}">
              <a16:creationId xmlns:a16="http://schemas.microsoft.com/office/drawing/2014/main" xmlns="" id="{00000000-0008-0000-2000-00006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39" name="195 CuadroTexto">
          <a:extLst>
            <a:ext uri="{FF2B5EF4-FFF2-40B4-BE49-F238E27FC236}">
              <a16:creationId xmlns:a16="http://schemas.microsoft.com/office/drawing/2014/main" xmlns="" id="{00000000-0008-0000-2000-00006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40" name="196 CuadroTexto">
          <a:extLst>
            <a:ext uri="{FF2B5EF4-FFF2-40B4-BE49-F238E27FC236}">
              <a16:creationId xmlns:a16="http://schemas.microsoft.com/office/drawing/2014/main" xmlns="" id="{00000000-0008-0000-2000-00007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41" name="197 CuadroTexto">
          <a:extLst>
            <a:ext uri="{FF2B5EF4-FFF2-40B4-BE49-F238E27FC236}">
              <a16:creationId xmlns:a16="http://schemas.microsoft.com/office/drawing/2014/main" xmlns="" id="{00000000-0008-0000-2000-00007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42" name="198 CuadroTexto">
          <a:extLst>
            <a:ext uri="{FF2B5EF4-FFF2-40B4-BE49-F238E27FC236}">
              <a16:creationId xmlns:a16="http://schemas.microsoft.com/office/drawing/2014/main" xmlns="" id="{00000000-0008-0000-2000-00007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43" name="199 CuadroTexto">
          <a:extLst>
            <a:ext uri="{FF2B5EF4-FFF2-40B4-BE49-F238E27FC236}">
              <a16:creationId xmlns:a16="http://schemas.microsoft.com/office/drawing/2014/main" xmlns="" id="{00000000-0008-0000-2000-00007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44" name="200 CuadroTexto">
          <a:extLst>
            <a:ext uri="{FF2B5EF4-FFF2-40B4-BE49-F238E27FC236}">
              <a16:creationId xmlns:a16="http://schemas.microsoft.com/office/drawing/2014/main" xmlns="" id="{00000000-0008-0000-2000-00007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45" name="201 CuadroTexto">
          <a:extLst>
            <a:ext uri="{FF2B5EF4-FFF2-40B4-BE49-F238E27FC236}">
              <a16:creationId xmlns:a16="http://schemas.microsoft.com/office/drawing/2014/main" xmlns="" id="{00000000-0008-0000-2000-00007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46" name="202 CuadroTexto">
          <a:extLst>
            <a:ext uri="{FF2B5EF4-FFF2-40B4-BE49-F238E27FC236}">
              <a16:creationId xmlns:a16="http://schemas.microsoft.com/office/drawing/2014/main" xmlns="" id="{00000000-0008-0000-2000-00007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47" name="203 CuadroTexto">
          <a:extLst>
            <a:ext uri="{FF2B5EF4-FFF2-40B4-BE49-F238E27FC236}">
              <a16:creationId xmlns:a16="http://schemas.microsoft.com/office/drawing/2014/main" xmlns="" id="{00000000-0008-0000-2000-00007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48" name="204 CuadroTexto">
          <a:extLst>
            <a:ext uri="{FF2B5EF4-FFF2-40B4-BE49-F238E27FC236}">
              <a16:creationId xmlns:a16="http://schemas.microsoft.com/office/drawing/2014/main" xmlns="" id="{00000000-0008-0000-2000-00007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49" name="205 CuadroTexto">
          <a:extLst>
            <a:ext uri="{FF2B5EF4-FFF2-40B4-BE49-F238E27FC236}">
              <a16:creationId xmlns:a16="http://schemas.microsoft.com/office/drawing/2014/main" xmlns="" id="{00000000-0008-0000-2000-00007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50" name="206 CuadroTexto">
          <a:extLst>
            <a:ext uri="{FF2B5EF4-FFF2-40B4-BE49-F238E27FC236}">
              <a16:creationId xmlns:a16="http://schemas.microsoft.com/office/drawing/2014/main" xmlns="" id="{00000000-0008-0000-2000-00007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51" name="207 CuadroTexto">
          <a:extLst>
            <a:ext uri="{FF2B5EF4-FFF2-40B4-BE49-F238E27FC236}">
              <a16:creationId xmlns:a16="http://schemas.microsoft.com/office/drawing/2014/main" xmlns="" id="{00000000-0008-0000-2000-00007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52" name="208 CuadroTexto">
          <a:extLst>
            <a:ext uri="{FF2B5EF4-FFF2-40B4-BE49-F238E27FC236}">
              <a16:creationId xmlns:a16="http://schemas.microsoft.com/office/drawing/2014/main" xmlns="" id="{00000000-0008-0000-2000-00007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53" name="209 CuadroTexto">
          <a:extLst>
            <a:ext uri="{FF2B5EF4-FFF2-40B4-BE49-F238E27FC236}">
              <a16:creationId xmlns:a16="http://schemas.microsoft.com/office/drawing/2014/main" xmlns="" id="{00000000-0008-0000-2000-00007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54" name="210 CuadroTexto">
          <a:extLst>
            <a:ext uri="{FF2B5EF4-FFF2-40B4-BE49-F238E27FC236}">
              <a16:creationId xmlns:a16="http://schemas.microsoft.com/office/drawing/2014/main" xmlns="" id="{00000000-0008-0000-2000-00007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55" name="211 CuadroTexto">
          <a:extLst>
            <a:ext uri="{FF2B5EF4-FFF2-40B4-BE49-F238E27FC236}">
              <a16:creationId xmlns:a16="http://schemas.microsoft.com/office/drawing/2014/main" xmlns="" id="{00000000-0008-0000-2000-00007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56" name="212 CuadroTexto">
          <a:extLst>
            <a:ext uri="{FF2B5EF4-FFF2-40B4-BE49-F238E27FC236}">
              <a16:creationId xmlns:a16="http://schemas.microsoft.com/office/drawing/2014/main" xmlns="" id="{00000000-0008-0000-2000-00008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57" name="213 CuadroTexto">
          <a:extLst>
            <a:ext uri="{FF2B5EF4-FFF2-40B4-BE49-F238E27FC236}">
              <a16:creationId xmlns:a16="http://schemas.microsoft.com/office/drawing/2014/main" xmlns="" id="{00000000-0008-0000-2000-00008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58" name="214 CuadroTexto">
          <a:extLst>
            <a:ext uri="{FF2B5EF4-FFF2-40B4-BE49-F238E27FC236}">
              <a16:creationId xmlns:a16="http://schemas.microsoft.com/office/drawing/2014/main" xmlns="" id="{00000000-0008-0000-2000-00008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59" name="215 CuadroTexto">
          <a:extLst>
            <a:ext uri="{FF2B5EF4-FFF2-40B4-BE49-F238E27FC236}">
              <a16:creationId xmlns:a16="http://schemas.microsoft.com/office/drawing/2014/main" xmlns="" id="{00000000-0008-0000-2000-00008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60" name="216 CuadroTexto">
          <a:extLst>
            <a:ext uri="{FF2B5EF4-FFF2-40B4-BE49-F238E27FC236}">
              <a16:creationId xmlns:a16="http://schemas.microsoft.com/office/drawing/2014/main" xmlns="" id="{00000000-0008-0000-2000-00008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61" name="217 CuadroTexto">
          <a:extLst>
            <a:ext uri="{FF2B5EF4-FFF2-40B4-BE49-F238E27FC236}">
              <a16:creationId xmlns:a16="http://schemas.microsoft.com/office/drawing/2014/main" xmlns="" id="{00000000-0008-0000-2000-00008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62" name="218 CuadroTexto">
          <a:extLst>
            <a:ext uri="{FF2B5EF4-FFF2-40B4-BE49-F238E27FC236}">
              <a16:creationId xmlns:a16="http://schemas.microsoft.com/office/drawing/2014/main" xmlns="" id="{00000000-0008-0000-2000-00008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63" name="219 CuadroTexto">
          <a:extLst>
            <a:ext uri="{FF2B5EF4-FFF2-40B4-BE49-F238E27FC236}">
              <a16:creationId xmlns:a16="http://schemas.microsoft.com/office/drawing/2014/main" xmlns="" id="{00000000-0008-0000-2000-00008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64" name="220 CuadroTexto">
          <a:extLst>
            <a:ext uri="{FF2B5EF4-FFF2-40B4-BE49-F238E27FC236}">
              <a16:creationId xmlns:a16="http://schemas.microsoft.com/office/drawing/2014/main" xmlns="" id="{00000000-0008-0000-2000-00008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65" name="221 CuadroTexto">
          <a:extLst>
            <a:ext uri="{FF2B5EF4-FFF2-40B4-BE49-F238E27FC236}">
              <a16:creationId xmlns:a16="http://schemas.microsoft.com/office/drawing/2014/main" xmlns="" id="{00000000-0008-0000-2000-00008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66" name="222 CuadroTexto">
          <a:extLst>
            <a:ext uri="{FF2B5EF4-FFF2-40B4-BE49-F238E27FC236}">
              <a16:creationId xmlns:a16="http://schemas.microsoft.com/office/drawing/2014/main" xmlns="" id="{00000000-0008-0000-2000-00008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67" name="223 CuadroTexto">
          <a:extLst>
            <a:ext uri="{FF2B5EF4-FFF2-40B4-BE49-F238E27FC236}">
              <a16:creationId xmlns:a16="http://schemas.microsoft.com/office/drawing/2014/main" xmlns="" id="{00000000-0008-0000-2000-00008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68" name="224 CuadroTexto">
          <a:extLst>
            <a:ext uri="{FF2B5EF4-FFF2-40B4-BE49-F238E27FC236}">
              <a16:creationId xmlns:a16="http://schemas.microsoft.com/office/drawing/2014/main" xmlns="" id="{00000000-0008-0000-2000-00008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69" name="225 CuadroTexto">
          <a:extLst>
            <a:ext uri="{FF2B5EF4-FFF2-40B4-BE49-F238E27FC236}">
              <a16:creationId xmlns:a16="http://schemas.microsoft.com/office/drawing/2014/main" xmlns="" id="{00000000-0008-0000-2000-00008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70" name="226 CuadroTexto">
          <a:extLst>
            <a:ext uri="{FF2B5EF4-FFF2-40B4-BE49-F238E27FC236}">
              <a16:creationId xmlns:a16="http://schemas.microsoft.com/office/drawing/2014/main" xmlns="" id="{00000000-0008-0000-2000-00008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71" name="227 CuadroTexto">
          <a:extLst>
            <a:ext uri="{FF2B5EF4-FFF2-40B4-BE49-F238E27FC236}">
              <a16:creationId xmlns:a16="http://schemas.microsoft.com/office/drawing/2014/main" xmlns="" id="{00000000-0008-0000-2000-00008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72" name="228 CuadroTexto">
          <a:extLst>
            <a:ext uri="{FF2B5EF4-FFF2-40B4-BE49-F238E27FC236}">
              <a16:creationId xmlns:a16="http://schemas.microsoft.com/office/drawing/2014/main" xmlns="" id="{00000000-0008-0000-2000-00009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73" name="229 CuadroTexto">
          <a:extLst>
            <a:ext uri="{FF2B5EF4-FFF2-40B4-BE49-F238E27FC236}">
              <a16:creationId xmlns:a16="http://schemas.microsoft.com/office/drawing/2014/main" xmlns="" id="{00000000-0008-0000-2000-00009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74" name="230 CuadroTexto">
          <a:extLst>
            <a:ext uri="{FF2B5EF4-FFF2-40B4-BE49-F238E27FC236}">
              <a16:creationId xmlns:a16="http://schemas.microsoft.com/office/drawing/2014/main" xmlns="" id="{00000000-0008-0000-2000-00009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75" name="231 CuadroTexto">
          <a:extLst>
            <a:ext uri="{FF2B5EF4-FFF2-40B4-BE49-F238E27FC236}">
              <a16:creationId xmlns:a16="http://schemas.microsoft.com/office/drawing/2014/main" xmlns="" id="{00000000-0008-0000-2000-00009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76" name="232 CuadroTexto">
          <a:extLst>
            <a:ext uri="{FF2B5EF4-FFF2-40B4-BE49-F238E27FC236}">
              <a16:creationId xmlns:a16="http://schemas.microsoft.com/office/drawing/2014/main" xmlns="" id="{00000000-0008-0000-2000-00009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77" name="233 CuadroTexto">
          <a:extLst>
            <a:ext uri="{FF2B5EF4-FFF2-40B4-BE49-F238E27FC236}">
              <a16:creationId xmlns:a16="http://schemas.microsoft.com/office/drawing/2014/main" xmlns="" id="{00000000-0008-0000-2000-00009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78" name="234 CuadroTexto">
          <a:extLst>
            <a:ext uri="{FF2B5EF4-FFF2-40B4-BE49-F238E27FC236}">
              <a16:creationId xmlns:a16="http://schemas.microsoft.com/office/drawing/2014/main" xmlns="" id="{00000000-0008-0000-2000-00009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79" name="235 CuadroTexto">
          <a:extLst>
            <a:ext uri="{FF2B5EF4-FFF2-40B4-BE49-F238E27FC236}">
              <a16:creationId xmlns:a16="http://schemas.microsoft.com/office/drawing/2014/main" xmlns="" id="{00000000-0008-0000-2000-00009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80" name="236 CuadroTexto">
          <a:extLst>
            <a:ext uri="{FF2B5EF4-FFF2-40B4-BE49-F238E27FC236}">
              <a16:creationId xmlns:a16="http://schemas.microsoft.com/office/drawing/2014/main" xmlns="" id="{00000000-0008-0000-2000-00009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81" name="237 CuadroTexto">
          <a:extLst>
            <a:ext uri="{FF2B5EF4-FFF2-40B4-BE49-F238E27FC236}">
              <a16:creationId xmlns:a16="http://schemas.microsoft.com/office/drawing/2014/main" xmlns="" id="{00000000-0008-0000-2000-00009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82" name="238 CuadroTexto">
          <a:extLst>
            <a:ext uri="{FF2B5EF4-FFF2-40B4-BE49-F238E27FC236}">
              <a16:creationId xmlns:a16="http://schemas.microsoft.com/office/drawing/2014/main" xmlns="" id="{00000000-0008-0000-2000-00009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83" name="239 CuadroTexto">
          <a:extLst>
            <a:ext uri="{FF2B5EF4-FFF2-40B4-BE49-F238E27FC236}">
              <a16:creationId xmlns:a16="http://schemas.microsoft.com/office/drawing/2014/main" xmlns="" id="{00000000-0008-0000-2000-00009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84" name="240 CuadroTexto">
          <a:extLst>
            <a:ext uri="{FF2B5EF4-FFF2-40B4-BE49-F238E27FC236}">
              <a16:creationId xmlns:a16="http://schemas.microsoft.com/office/drawing/2014/main" xmlns="" id="{00000000-0008-0000-2000-00009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85" name="241 CuadroTexto">
          <a:extLst>
            <a:ext uri="{FF2B5EF4-FFF2-40B4-BE49-F238E27FC236}">
              <a16:creationId xmlns:a16="http://schemas.microsoft.com/office/drawing/2014/main" xmlns="" id="{00000000-0008-0000-2000-00009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86" name="242 CuadroTexto">
          <a:extLst>
            <a:ext uri="{FF2B5EF4-FFF2-40B4-BE49-F238E27FC236}">
              <a16:creationId xmlns:a16="http://schemas.microsoft.com/office/drawing/2014/main" xmlns="" id="{00000000-0008-0000-2000-00009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87" name="243 CuadroTexto">
          <a:extLst>
            <a:ext uri="{FF2B5EF4-FFF2-40B4-BE49-F238E27FC236}">
              <a16:creationId xmlns:a16="http://schemas.microsoft.com/office/drawing/2014/main" xmlns="" id="{00000000-0008-0000-2000-00009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88" name="244 CuadroTexto">
          <a:extLst>
            <a:ext uri="{FF2B5EF4-FFF2-40B4-BE49-F238E27FC236}">
              <a16:creationId xmlns:a16="http://schemas.microsoft.com/office/drawing/2014/main" xmlns="" id="{00000000-0008-0000-2000-0000A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89" name="245 CuadroTexto">
          <a:extLst>
            <a:ext uri="{FF2B5EF4-FFF2-40B4-BE49-F238E27FC236}">
              <a16:creationId xmlns:a16="http://schemas.microsoft.com/office/drawing/2014/main" xmlns="" id="{00000000-0008-0000-2000-0000A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90" name="246 CuadroTexto">
          <a:extLst>
            <a:ext uri="{FF2B5EF4-FFF2-40B4-BE49-F238E27FC236}">
              <a16:creationId xmlns:a16="http://schemas.microsoft.com/office/drawing/2014/main" xmlns="" id="{00000000-0008-0000-2000-0000A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91" name="247 CuadroTexto">
          <a:extLst>
            <a:ext uri="{FF2B5EF4-FFF2-40B4-BE49-F238E27FC236}">
              <a16:creationId xmlns:a16="http://schemas.microsoft.com/office/drawing/2014/main" xmlns="" id="{00000000-0008-0000-2000-0000A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92" name="248 CuadroTexto">
          <a:extLst>
            <a:ext uri="{FF2B5EF4-FFF2-40B4-BE49-F238E27FC236}">
              <a16:creationId xmlns:a16="http://schemas.microsoft.com/office/drawing/2014/main" xmlns="" id="{00000000-0008-0000-2000-0000A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93" name="249 CuadroTexto">
          <a:extLst>
            <a:ext uri="{FF2B5EF4-FFF2-40B4-BE49-F238E27FC236}">
              <a16:creationId xmlns:a16="http://schemas.microsoft.com/office/drawing/2014/main" xmlns="" id="{00000000-0008-0000-2000-0000A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94" name="250 CuadroTexto">
          <a:extLst>
            <a:ext uri="{FF2B5EF4-FFF2-40B4-BE49-F238E27FC236}">
              <a16:creationId xmlns:a16="http://schemas.microsoft.com/office/drawing/2014/main" xmlns="" id="{00000000-0008-0000-2000-0000A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95" name="251 CuadroTexto">
          <a:extLst>
            <a:ext uri="{FF2B5EF4-FFF2-40B4-BE49-F238E27FC236}">
              <a16:creationId xmlns:a16="http://schemas.microsoft.com/office/drawing/2014/main" xmlns="" id="{00000000-0008-0000-2000-0000A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96" name="252 CuadroTexto">
          <a:extLst>
            <a:ext uri="{FF2B5EF4-FFF2-40B4-BE49-F238E27FC236}">
              <a16:creationId xmlns:a16="http://schemas.microsoft.com/office/drawing/2014/main" xmlns="" id="{00000000-0008-0000-2000-0000A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97" name="253 CuadroTexto">
          <a:extLst>
            <a:ext uri="{FF2B5EF4-FFF2-40B4-BE49-F238E27FC236}">
              <a16:creationId xmlns:a16="http://schemas.microsoft.com/office/drawing/2014/main" xmlns="" id="{00000000-0008-0000-2000-0000A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98" name="254 CuadroTexto">
          <a:extLst>
            <a:ext uri="{FF2B5EF4-FFF2-40B4-BE49-F238E27FC236}">
              <a16:creationId xmlns:a16="http://schemas.microsoft.com/office/drawing/2014/main" xmlns="" id="{00000000-0008-0000-2000-0000A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499" name="255 CuadroTexto">
          <a:extLst>
            <a:ext uri="{FF2B5EF4-FFF2-40B4-BE49-F238E27FC236}">
              <a16:creationId xmlns:a16="http://schemas.microsoft.com/office/drawing/2014/main" xmlns="" id="{00000000-0008-0000-2000-0000A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00" name="256 CuadroTexto">
          <a:extLst>
            <a:ext uri="{FF2B5EF4-FFF2-40B4-BE49-F238E27FC236}">
              <a16:creationId xmlns:a16="http://schemas.microsoft.com/office/drawing/2014/main" xmlns="" id="{00000000-0008-0000-2000-0000A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01" name="257 CuadroTexto">
          <a:extLst>
            <a:ext uri="{FF2B5EF4-FFF2-40B4-BE49-F238E27FC236}">
              <a16:creationId xmlns:a16="http://schemas.microsoft.com/office/drawing/2014/main" xmlns="" id="{00000000-0008-0000-2000-0000A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02" name="258 CuadroTexto">
          <a:extLst>
            <a:ext uri="{FF2B5EF4-FFF2-40B4-BE49-F238E27FC236}">
              <a16:creationId xmlns:a16="http://schemas.microsoft.com/office/drawing/2014/main" xmlns="" id="{00000000-0008-0000-2000-0000A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03" name="259 CuadroTexto">
          <a:extLst>
            <a:ext uri="{FF2B5EF4-FFF2-40B4-BE49-F238E27FC236}">
              <a16:creationId xmlns:a16="http://schemas.microsoft.com/office/drawing/2014/main" xmlns="" id="{00000000-0008-0000-2000-0000A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04" name="260 CuadroTexto">
          <a:extLst>
            <a:ext uri="{FF2B5EF4-FFF2-40B4-BE49-F238E27FC236}">
              <a16:creationId xmlns:a16="http://schemas.microsoft.com/office/drawing/2014/main" xmlns="" id="{00000000-0008-0000-2000-0000B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05" name="261 CuadroTexto">
          <a:extLst>
            <a:ext uri="{FF2B5EF4-FFF2-40B4-BE49-F238E27FC236}">
              <a16:creationId xmlns:a16="http://schemas.microsoft.com/office/drawing/2014/main" xmlns="" id="{00000000-0008-0000-2000-0000B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06" name="262 CuadroTexto">
          <a:extLst>
            <a:ext uri="{FF2B5EF4-FFF2-40B4-BE49-F238E27FC236}">
              <a16:creationId xmlns:a16="http://schemas.microsoft.com/office/drawing/2014/main" xmlns="" id="{00000000-0008-0000-2000-0000B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07" name="263 CuadroTexto">
          <a:extLst>
            <a:ext uri="{FF2B5EF4-FFF2-40B4-BE49-F238E27FC236}">
              <a16:creationId xmlns:a16="http://schemas.microsoft.com/office/drawing/2014/main" xmlns="" id="{00000000-0008-0000-2000-0000B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08" name="264 CuadroTexto">
          <a:extLst>
            <a:ext uri="{FF2B5EF4-FFF2-40B4-BE49-F238E27FC236}">
              <a16:creationId xmlns:a16="http://schemas.microsoft.com/office/drawing/2014/main" xmlns="" id="{00000000-0008-0000-2000-0000B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09" name="265 CuadroTexto">
          <a:extLst>
            <a:ext uri="{FF2B5EF4-FFF2-40B4-BE49-F238E27FC236}">
              <a16:creationId xmlns:a16="http://schemas.microsoft.com/office/drawing/2014/main" xmlns="" id="{00000000-0008-0000-2000-0000B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10" name="266 CuadroTexto">
          <a:extLst>
            <a:ext uri="{FF2B5EF4-FFF2-40B4-BE49-F238E27FC236}">
              <a16:creationId xmlns:a16="http://schemas.microsoft.com/office/drawing/2014/main" xmlns="" id="{00000000-0008-0000-2000-0000B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11" name="267 CuadroTexto">
          <a:extLst>
            <a:ext uri="{FF2B5EF4-FFF2-40B4-BE49-F238E27FC236}">
              <a16:creationId xmlns:a16="http://schemas.microsoft.com/office/drawing/2014/main" xmlns="" id="{00000000-0008-0000-2000-0000B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12" name="268 CuadroTexto">
          <a:extLst>
            <a:ext uri="{FF2B5EF4-FFF2-40B4-BE49-F238E27FC236}">
              <a16:creationId xmlns:a16="http://schemas.microsoft.com/office/drawing/2014/main" xmlns="" id="{00000000-0008-0000-2000-0000B8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13" name="269 CuadroTexto">
          <a:extLst>
            <a:ext uri="{FF2B5EF4-FFF2-40B4-BE49-F238E27FC236}">
              <a16:creationId xmlns:a16="http://schemas.microsoft.com/office/drawing/2014/main" xmlns="" id="{00000000-0008-0000-2000-0000B9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14" name="270 CuadroTexto">
          <a:extLst>
            <a:ext uri="{FF2B5EF4-FFF2-40B4-BE49-F238E27FC236}">
              <a16:creationId xmlns:a16="http://schemas.microsoft.com/office/drawing/2014/main" xmlns="" id="{00000000-0008-0000-2000-0000BA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15" name="271 CuadroTexto">
          <a:extLst>
            <a:ext uri="{FF2B5EF4-FFF2-40B4-BE49-F238E27FC236}">
              <a16:creationId xmlns:a16="http://schemas.microsoft.com/office/drawing/2014/main" xmlns="" id="{00000000-0008-0000-2000-0000BB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16" name="272 CuadroTexto">
          <a:extLst>
            <a:ext uri="{FF2B5EF4-FFF2-40B4-BE49-F238E27FC236}">
              <a16:creationId xmlns:a16="http://schemas.microsoft.com/office/drawing/2014/main" xmlns="" id="{00000000-0008-0000-2000-0000BC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17" name="273 CuadroTexto">
          <a:extLst>
            <a:ext uri="{FF2B5EF4-FFF2-40B4-BE49-F238E27FC236}">
              <a16:creationId xmlns:a16="http://schemas.microsoft.com/office/drawing/2014/main" xmlns="" id="{00000000-0008-0000-2000-0000BD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18" name="274 CuadroTexto">
          <a:extLst>
            <a:ext uri="{FF2B5EF4-FFF2-40B4-BE49-F238E27FC236}">
              <a16:creationId xmlns:a16="http://schemas.microsoft.com/office/drawing/2014/main" xmlns="" id="{00000000-0008-0000-2000-0000BE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19" name="275 CuadroTexto">
          <a:extLst>
            <a:ext uri="{FF2B5EF4-FFF2-40B4-BE49-F238E27FC236}">
              <a16:creationId xmlns:a16="http://schemas.microsoft.com/office/drawing/2014/main" xmlns="" id="{00000000-0008-0000-2000-0000BF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20" name="276 CuadroTexto">
          <a:extLst>
            <a:ext uri="{FF2B5EF4-FFF2-40B4-BE49-F238E27FC236}">
              <a16:creationId xmlns:a16="http://schemas.microsoft.com/office/drawing/2014/main" xmlns="" id="{00000000-0008-0000-2000-0000C0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21" name="277 CuadroTexto">
          <a:extLst>
            <a:ext uri="{FF2B5EF4-FFF2-40B4-BE49-F238E27FC236}">
              <a16:creationId xmlns:a16="http://schemas.microsoft.com/office/drawing/2014/main" xmlns="" id="{00000000-0008-0000-2000-0000C1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22" name="278 CuadroTexto">
          <a:extLst>
            <a:ext uri="{FF2B5EF4-FFF2-40B4-BE49-F238E27FC236}">
              <a16:creationId xmlns:a16="http://schemas.microsoft.com/office/drawing/2014/main" xmlns="" id="{00000000-0008-0000-2000-0000C2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23" name="279 CuadroTexto">
          <a:extLst>
            <a:ext uri="{FF2B5EF4-FFF2-40B4-BE49-F238E27FC236}">
              <a16:creationId xmlns:a16="http://schemas.microsoft.com/office/drawing/2014/main" xmlns="" id="{00000000-0008-0000-2000-0000C3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24" name="280 CuadroTexto">
          <a:extLst>
            <a:ext uri="{FF2B5EF4-FFF2-40B4-BE49-F238E27FC236}">
              <a16:creationId xmlns:a16="http://schemas.microsoft.com/office/drawing/2014/main" xmlns="" id="{00000000-0008-0000-2000-0000C4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25" name="281 CuadroTexto">
          <a:extLst>
            <a:ext uri="{FF2B5EF4-FFF2-40B4-BE49-F238E27FC236}">
              <a16:creationId xmlns:a16="http://schemas.microsoft.com/office/drawing/2014/main" xmlns="" id="{00000000-0008-0000-2000-0000C5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26" name="282 CuadroTexto">
          <a:extLst>
            <a:ext uri="{FF2B5EF4-FFF2-40B4-BE49-F238E27FC236}">
              <a16:creationId xmlns:a16="http://schemas.microsoft.com/office/drawing/2014/main" xmlns="" id="{00000000-0008-0000-2000-0000C6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27" name="283 CuadroTexto">
          <a:extLst>
            <a:ext uri="{FF2B5EF4-FFF2-40B4-BE49-F238E27FC236}">
              <a16:creationId xmlns:a16="http://schemas.microsoft.com/office/drawing/2014/main" xmlns="" id="{00000000-0008-0000-2000-0000C7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28" name="284 CuadroTexto">
          <a:extLst>
            <a:ext uri="{FF2B5EF4-FFF2-40B4-BE49-F238E27FC236}">
              <a16:creationId xmlns:a16="http://schemas.microsoft.com/office/drawing/2014/main" xmlns="" id="{00000000-0008-0000-2000-0000C8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29" name="285 CuadroTexto">
          <a:extLst>
            <a:ext uri="{FF2B5EF4-FFF2-40B4-BE49-F238E27FC236}">
              <a16:creationId xmlns:a16="http://schemas.microsoft.com/office/drawing/2014/main" xmlns="" id="{00000000-0008-0000-2000-0000C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30" name="286 CuadroTexto">
          <a:extLst>
            <a:ext uri="{FF2B5EF4-FFF2-40B4-BE49-F238E27FC236}">
              <a16:creationId xmlns:a16="http://schemas.microsoft.com/office/drawing/2014/main" xmlns="" id="{00000000-0008-0000-2000-0000C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31" name="287 CuadroTexto">
          <a:extLst>
            <a:ext uri="{FF2B5EF4-FFF2-40B4-BE49-F238E27FC236}">
              <a16:creationId xmlns:a16="http://schemas.microsoft.com/office/drawing/2014/main" xmlns="" id="{00000000-0008-0000-2000-0000C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32" name="288 CuadroTexto">
          <a:extLst>
            <a:ext uri="{FF2B5EF4-FFF2-40B4-BE49-F238E27FC236}">
              <a16:creationId xmlns:a16="http://schemas.microsoft.com/office/drawing/2014/main" xmlns="" id="{00000000-0008-0000-2000-0000C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33" name="289 CuadroTexto">
          <a:extLst>
            <a:ext uri="{FF2B5EF4-FFF2-40B4-BE49-F238E27FC236}">
              <a16:creationId xmlns:a16="http://schemas.microsoft.com/office/drawing/2014/main" xmlns="" id="{00000000-0008-0000-2000-0000C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34" name="290 CuadroTexto">
          <a:extLst>
            <a:ext uri="{FF2B5EF4-FFF2-40B4-BE49-F238E27FC236}">
              <a16:creationId xmlns:a16="http://schemas.microsoft.com/office/drawing/2014/main" xmlns="" id="{00000000-0008-0000-2000-0000C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35" name="291 CuadroTexto">
          <a:extLst>
            <a:ext uri="{FF2B5EF4-FFF2-40B4-BE49-F238E27FC236}">
              <a16:creationId xmlns:a16="http://schemas.microsoft.com/office/drawing/2014/main" xmlns="" id="{00000000-0008-0000-2000-0000C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36" name="292 CuadroTexto">
          <a:extLst>
            <a:ext uri="{FF2B5EF4-FFF2-40B4-BE49-F238E27FC236}">
              <a16:creationId xmlns:a16="http://schemas.microsoft.com/office/drawing/2014/main" xmlns="" id="{00000000-0008-0000-2000-0000D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37" name="293 CuadroTexto">
          <a:extLst>
            <a:ext uri="{FF2B5EF4-FFF2-40B4-BE49-F238E27FC236}">
              <a16:creationId xmlns:a16="http://schemas.microsoft.com/office/drawing/2014/main" xmlns="" id="{00000000-0008-0000-2000-0000D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38" name="294 CuadroTexto">
          <a:extLst>
            <a:ext uri="{FF2B5EF4-FFF2-40B4-BE49-F238E27FC236}">
              <a16:creationId xmlns:a16="http://schemas.microsoft.com/office/drawing/2014/main" xmlns="" id="{00000000-0008-0000-2000-0000D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39" name="295 CuadroTexto">
          <a:extLst>
            <a:ext uri="{FF2B5EF4-FFF2-40B4-BE49-F238E27FC236}">
              <a16:creationId xmlns:a16="http://schemas.microsoft.com/office/drawing/2014/main" xmlns="" id="{00000000-0008-0000-2000-0000D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40" name="296 CuadroTexto">
          <a:extLst>
            <a:ext uri="{FF2B5EF4-FFF2-40B4-BE49-F238E27FC236}">
              <a16:creationId xmlns:a16="http://schemas.microsoft.com/office/drawing/2014/main" xmlns="" id="{00000000-0008-0000-2000-0000D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41" name="17 CuadroTexto">
          <a:extLst>
            <a:ext uri="{FF2B5EF4-FFF2-40B4-BE49-F238E27FC236}">
              <a16:creationId xmlns:a16="http://schemas.microsoft.com/office/drawing/2014/main" xmlns="" id="{00000000-0008-0000-2000-0000D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42" name="90 CuadroTexto">
          <a:extLst>
            <a:ext uri="{FF2B5EF4-FFF2-40B4-BE49-F238E27FC236}">
              <a16:creationId xmlns:a16="http://schemas.microsoft.com/office/drawing/2014/main" xmlns="" id="{00000000-0008-0000-2000-0000D6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43" name="91 CuadroTexto">
          <a:extLst>
            <a:ext uri="{FF2B5EF4-FFF2-40B4-BE49-F238E27FC236}">
              <a16:creationId xmlns:a16="http://schemas.microsoft.com/office/drawing/2014/main" xmlns="" id="{00000000-0008-0000-2000-0000D7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44" name="92 CuadroTexto">
          <a:extLst>
            <a:ext uri="{FF2B5EF4-FFF2-40B4-BE49-F238E27FC236}">
              <a16:creationId xmlns:a16="http://schemas.microsoft.com/office/drawing/2014/main" xmlns="" id="{00000000-0008-0000-2000-0000D8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45" name="93 CuadroTexto">
          <a:extLst>
            <a:ext uri="{FF2B5EF4-FFF2-40B4-BE49-F238E27FC236}">
              <a16:creationId xmlns:a16="http://schemas.microsoft.com/office/drawing/2014/main" xmlns="" id="{00000000-0008-0000-2000-0000D9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46" name="94 CuadroTexto">
          <a:extLst>
            <a:ext uri="{FF2B5EF4-FFF2-40B4-BE49-F238E27FC236}">
              <a16:creationId xmlns:a16="http://schemas.microsoft.com/office/drawing/2014/main" xmlns="" id="{00000000-0008-0000-2000-0000DA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47" name="95 CuadroTexto">
          <a:extLst>
            <a:ext uri="{FF2B5EF4-FFF2-40B4-BE49-F238E27FC236}">
              <a16:creationId xmlns:a16="http://schemas.microsoft.com/office/drawing/2014/main" xmlns="" id="{00000000-0008-0000-2000-0000DB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48" name="96 CuadroTexto">
          <a:extLst>
            <a:ext uri="{FF2B5EF4-FFF2-40B4-BE49-F238E27FC236}">
              <a16:creationId xmlns:a16="http://schemas.microsoft.com/office/drawing/2014/main" xmlns="" id="{00000000-0008-0000-2000-0000DC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49" name="97 CuadroTexto">
          <a:extLst>
            <a:ext uri="{FF2B5EF4-FFF2-40B4-BE49-F238E27FC236}">
              <a16:creationId xmlns:a16="http://schemas.microsoft.com/office/drawing/2014/main" xmlns="" id="{00000000-0008-0000-2000-0000DD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50" name="98 CuadroTexto">
          <a:extLst>
            <a:ext uri="{FF2B5EF4-FFF2-40B4-BE49-F238E27FC236}">
              <a16:creationId xmlns:a16="http://schemas.microsoft.com/office/drawing/2014/main" xmlns="" id="{00000000-0008-0000-2000-0000DE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51" name="99 CuadroTexto">
          <a:extLst>
            <a:ext uri="{FF2B5EF4-FFF2-40B4-BE49-F238E27FC236}">
              <a16:creationId xmlns:a16="http://schemas.microsoft.com/office/drawing/2014/main" xmlns="" id="{00000000-0008-0000-2000-0000DF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52" name="100 CuadroTexto">
          <a:extLst>
            <a:ext uri="{FF2B5EF4-FFF2-40B4-BE49-F238E27FC236}">
              <a16:creationId xmlns:a16="http://schemas.microsoft.com/office/drawing/2014/main" xmlns="" id="{00000000-0008-0000-2000-0000E0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53" name="101 CuadroTexto">
          <a:extLst>
            <a:ext uri="{FF2B5EF4-FFF2-40B4-BE49-F238E27FC236}">
              <a16:creationId xmlns:a16="http://schemas.microsoft.com/office/drawing/2014/main" xmlns="" id="{00000000-0008-0000-2000-0000E10D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54" name="118 CuadroTexto">
          <a:extLst>
            <a:ext uri="{FF2B5EF4-FFF2-40B4-BE49-F238E27FC236}">
              <a16:creationId xmlns:a16="http://schemas.microsoft.com/office/drawing/2014/main" xmlns="" id="{00000000-0008-0000-2000-0000E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55" name="119 CuadroTexto">
          <a:extLst>
            <a:ext uri="{FF2B5EF4-FFF2-40B4-BE49-F238E27FC236}">
              <a16:creationId xmlns:a16="http://schemas.microsoft.com/office/drawing/2014/main" xmlns="" id="{00000000-0008-0000-2000-0000E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56" name="120 CuadroTexto">
          <a:extLst>
            <a:ext uri="{FF2B5EF4-FFF2-40B4-BE49-F238E27FC236}">
              <a16:creationId xmlns:a16="http://schemas.microsoft.com/office/drawing/2014/main" xmlns="" id="{00000000-0008-0000-2000-0000E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57" name="121 CuadroTexto">
          <a:extLst>
            <a:ext uri="{FF2B5EF4-FFF2-40B4-BE49-F238E27FC236}">
              <a16:creationId xmlns:a16="http://schemas.microsoft.com/office/drawing/2014/main" xmlns="" id="{00000000-0008-0000-2000-0000E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58" name="122 CuadroTexto">
          <a:extLst>
            <a:ext uri="{FF2B5EF4-FFF2-40B4-BE49-F238E27FC236}">
              <a16:creationId xmlns:a16="http://schemas.microsoft.com/office/drawing/2014/main" xmlns="" id="{00000000-0008-0000-2000-0000E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59" name="123 CuadroTexto">
          <a:extLst>
            <a:ext uri="{FF2B5EF4-FFF2-40B4-BE49-F238E27FC236}">
              <a16:creationId xmlns:a16="http://schemas.microsoft.com/office/drawing/2014/main" xmlns="" id="{00000000-0008-0000-2000-0000E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60" name="124 CuadroTexto">
          <a:extLst>
            <a:ext uri="{FF2B5EF4-FFF2-40B4-BE49-F238E27FC236}">
              <a16:creationId xmlns:a16="http://schemas.microsoft.com/office/drawing/2014/main" xmlns="" id="{00000000-0008-0000-2000-0000E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61" name="125 CuadroTexto">
          <a:extLst>
            <a:ext uri="{FF2B5EF4-FFF2-40B4-BE49-F238E27FC236}">
              <a16:creationId xmlns:a16="http://schemas.microsoft.com/office/drawing/2014/main" xmlns="" id="{00000000-0008-0000-2000-0000E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62" name="143 CuadroTexto">
          <a:extLst>
            <a:ext uri="{FF2B5EF4-FFF2-40B4-BE49-F238E27FC236}">
              <a16:creationId xmlns:a16="http://schemas.microsoft.com/office/drawing/2014/main" xmlns="" id="{00000000-0008-0000-2000-0000E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63" name="144 CuadroTexto">
          <a:extLst>
            <a:ext uri="{FF2B5EF4-FFF2-40B4-BE49-F238E27FC236}">
              <a16:creationId xmlns:a16="http://schemas.microsoft.com/office/drawing/2014/main" xmlns="" id="{00000000-0008-0000-2000-0000E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64" name="145 CuadroTexto">
          <a:extLst>
            <a:ext uri="{FF2B5EF4-FFF2-40B4-BE49-F238E27FC236}">
              <a16:creationId xmlns:a16="http://schemas.microsoft.com/office/drawing/2014/main" xmlns="" id="{00000000-0008-0000-2000-0000E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65" name="146 CuadroTexto">
          <a:extLst>
            <a:ext uri="{FF2B5EF4-FFF2-40B4-BE49-F238E27FC236}">
              <a16:creationId xmlns:a16="http://schemas.microsoft.com/office/drawing/2014/main" xmlns="" id="{00000000-0008-0000-2000-0000E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66" name="147 CuadroTexto">
          <a:extLst>
            <a:ext uri="{FF2B5EF4-FFF2-40B4-BE49-F238E27FC236}">
              <a16:creationId xmlns:a16="http://schemas.microsoft.com/office/drawing/2014/main" xmlns="" id="{00000000-0008-0000-2000-0000E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67" name="148 CuadroTexto">
          <a:extLst>
            <a:ext uri="{FF2B5EF4-FFF2-40B4-BE49-F238E27FC236}">
              <a16:creationId xmlns:a16="http://schemas.microsoft.com/office/drawing/2014/main" xmlns="" id="{00000000-0008-0000-2000-0000E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68" name="149 CuadroTexto">
          <a:extLst>
            <a:ext uri="{FF2B5EF4-FFF2-40B4-BE49-F238E27FC236}">
              <a16:creationId xmlns:a16="http://schemas.microsoft.com/office/drawing/2014/main" xmlns="" id="{00000000-0008-0000-2000-0000F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69" name="150 CuadroTexto">
          <a:extLst>
            <a:ext uri="{FF2B5EF4-FFF2-40B4-BE49-F238E27FC236}">
              <a16:creationId xmlns:a16="http://schemas.microsoft.com/office/drawing/2014/main" xmlns="" id="{00000000-0008-0000-2000-0000F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70" name="151 CuadroTexto">
          <a:extLst>
            <a:ext uri="{FF2B5EF4-FFF2-40B4-BE49-F238E27FC236}">
              <a16:creationId xmlns:a16="http://schemas.microsoft.com/office/drawing/2014/main" xmlns="" id="{00000000-0008-0000-2000-0000F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71" name="152 CuadroTexto">
          <a:extLst>
            <a:ext uri="{FF2B5EF4-FFF2-40B4-BE49-F238E27FC236}">
              <a16:creationId xmlns:a16="http://schemas.microsoft.com/office/drawing/2014/main" xmlns="" id="{00000000-0008-0000-2000-0000F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72" name="153 CuadroTexto">
          <a:extLst>
            <a:ext uri="{FF2B5EF4-FFF2-40B4-BE49-F238E27FC236}">
              <a16:creationId xmlns:a16="http://schemas.microsoft.com/office/drawing/2014/main" xmlns="" id="{00000000-0008-0000-2000-0000F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73" name="154 CuadroTexto">
          <a:extLst>
            <a:ext uri="{FF2B5EF4-FFF2-40B4-BE49-F238E27FC236}">
              <a16:creationId xmlns:a16="http://schemas.microsoft.com/office/drawing/2014/main" xmlns="" id="{00000000-0008-0000-2000-0000F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74" name="155 CuadroTexto">
          <a:extLst>
            <a:ext uri="{FF2B5EF4-FFF2-40B4-BE49-F238E27FC236}">
              <a16:creationId xmlns:a16="http://schemas.microsoft.com/office/drawing/2014/main" xmlns="" id="{00000000-0008-0000-2000-0000F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75" name="156 CuadroTexto">
          <a:extLst>
            <a:ext uri="{FF2B5EF4-FFF2-40B4-BE49-F238E27FC236}">
              <a16:creationId xmlns:a16="http://schemas.microsoft.com/office/drawing/2014/main" xmlns="" id="{00000000-0008-0000-2000-0000F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76" name="157 CuadroTexto">
          <a:extLst>
            <a:ext uri="{FF2B5EF4-FFF2-40B4-BE49-F238E27FC236}">
              <a16:creationId xmlns:a16="http://schemas.microsoft.com/office/drawing/2014/main" xmlns="" id="{00000000-0008-0000-2000-0000F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77" name="158 CuadroTexto">
          <a:extLst>
            <a:ext uri="{FF2B5EF4-FFF2-40B4-BE49-F238E27FC236}">
              <a16:creationId xmlns:a16="http://schemas.microsoft.com/office/drawing/2014/main" xmlns="" id="{00000000-0008-0000-2000-0000F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78" name="159 CuadroTexto">
          <a:extLst>
            <a:ext uri="{FF2B5EF4-FFF2-40B4-BE49-F238E27FC236}">
              <a16:creationId xmlns:a16="http://schemas.microsoft.com/office/drawing/2014/main" xmlns="" id="{00000000-0008-0000-2000-0000F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79" name="160 CuadroTexto">
          <a:extLst>
            <a:ext uri="{FF2B5EF4-FFF2-40B4-BE49-F238E27FC236}">
              <a16:creationId xmlns:a16="http://schemas.microsoft.com/office/drawing/2014/main" xmlns="" id="{00000000-0008-0000-2000-0000F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80" name="161 CuadroTexto">
          <a:extLst>
            <a:ext uri="{FF2B5EF4-FFF2-40B4-BE49-F238E27FC236}">
              <a16:creationId xmlns:a16="http://schemas.microsoft.com/office/drawing/2014/main" xmlns="" id="{00000000-0008-0000-2000-0000F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81" name="162 CuadroTexto">
          <a:extLst>
            <a:ext uri="{FF2B5EF4-FFF2-40B4-BE49-F238E27FC236}">
              <a16:creationId xmlns:a16="http://schemas.microsoft.com/office/drawing/2014/main" xmlns="" id="{00000000-0008-0000-2000-0000F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82" name="163 CuadroTexto">
          <a:extLst>
            <a:ext uri="{FF2B5EF4-FFF2-40B4-BE49-F238E27FC236}">
              <a16:creationId xmlns:a16="http://schemas.microsoft.com/office/drawing/2014/main" xmlns="" id="{00000000-0008-0000-2000-0000F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83" name="164 CuadroTexto">
          <a:extLst>
            <a:ext uri="{FF2B5EF4-FFF2-40B4-BE49-F238E27FC236}">
              <a16:creationId xmlns:a16="http://schemas.microsoft.com/office/drawing/2014/main" xmlns="" id="{00000000-0008-0000-2000-0000F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84" name="165 CuadroTexto">
          <a:extLst>
            <a:ext uri="{FF2B5EF4-FFF2-40B4-BE49-F238E27FC236}">
              <a16:creationId xmlns:a16="http://schemas.microsoft.com/office/drawing/2014/main" xmlns="" id="{00000000-0008-0000-2000-00000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85" name="166 CuadroTexto">
          <a:extLst>
            <a:ext uri="{FF2B5EF4-FFF2-40B4-BE49-F238E27FC236}">
              <a16:creationId xmlns:a16="http://schemas.microsoft.com/office/drawing/2014/main" xmlns="" id="{00000000-0008-0000-2000-00000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86" name="167 CuadroTexto">
          <a:extLst>
            <a:ext uri="{FF2B5EF4-FFF2-40B4-BE49-F238E27FC236}">
              <a16:creationId xmlns:a16="http://schemas.microsoft.com/office/drawing/2014/main" xmlns="" id="{00000000-0008-0000-2000-00000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87" name="168 CuadroTexto">
          <a:extLst>
            <a:ext uri="{FF2B5EF4-FFF2-40B4-BE49-F238E27FC236}">
              <a16:creationId xmlns:a16="http://schemas.microsoft.com/office/drawing/2014/main" xmlns="" id="{00000000-0008-0000-2000-00000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88" name="169 CuadroTexto">
          <a:extLst>
            <a:ext uri="{FF2B5EF4-FFF2-40B4-BE49-F238E27FC236}">
              <a16:creationId xmlns:a16="http://schemas.microsoft.com/office/drawing/2014/main" xmlns="" id="{00000000-0008-0000-2000-00000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89" name="170 CuadroTexto">
          <a:extLst>
            <a:ext uri="{FF2B5EF4-FFF2-40B4-BE49-F238E27FC236}">
              <a16:creationId xmlns:a16="http://schemas.microsoft.com/office/drawing/2014/main" xmlns="" id="{00000000-0008-0000-2000-00000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90" name="171 CuadroTexto">
          <a:extLst>
            <a:ext uri="{FF2B5EF4-FFF2-40B4-BE49-F238E27FC236}">
              <a16:creationId xmlns:a16="http://schemas.microsoft.com/office/drawing/2014/main" xmlns="" id="{00000000-0008-0000-2000-00000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91" name="172 CuadroTexto">
          <a:extLst>
            <a:ext uri="{FF2B5EF4-FFF2-40B4-BE49-F238E27FC236}">
              <a16:creationId xmlns:a16="http://schemas.microsoft.com/office/drawing/2014/main" xmlns="" id="{00000000-0008-0000-2000-00000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92" name="173 CuadroTexto">
          <a:extLst>
            <a:ext uri="{FF2B5EF4-FFF2-40B4-BE49-F238E27FC236}">
              <a16:creationId xmlns:a16="http://schemas.microsoft.com/office/drawing/2014/main" xmlns="" id="{00000000-0008-0000-2000-00000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93" name="174 CuadroTexto">
          <a:extLst>
            <a:ext uri="{FF2B5EF4-FFF2-40B4-BE49-F238E27FC236}">
              <a16:creationId xmlns:a16="http://schemas.microsoft.com/office/drawing/2014/main" xmlns="" id="{00000000-0008-0000-2000-00000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94" name="175 CuadroTexto">
          <a:extLst>
            <a:ext uri="{FF2B5EF4-FFF2-40B4-BE49-F238E27FC236}">
              <a16:creationId xmlns:a16="http://schemas.microsoft.com/office/drawing/2014/main" xmlns="" id="{00000000-0008-0000-2000-00000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95" name="176 CuadroTexto">
          <a:extLst>
            <a:ext uri="{FF2B5EF4-FFF2-40B4-BE49-F238E27FC236}">
              <a16:creationId xmlns:a16="http://schemas.microsoft.com/office/drawing/2014/main" xmlns="" id="{00000000-0008-0000-2000-00000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96" name="177 CuadroTexto">
          <a:extLst>
            <a:ext uri="{FF2B5EF4-FFF2-40B4-BE49-F238E27FC236}">
              <a16:creationId xmlns:a16="http://schemas.microsoft.com/office/drawing/2014/main" xmlns="" id="{00000000-0008-0000-2000-00000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97" name="178 CuadroTexto">
          <a:extLst>
            <a:ext uri="{FF2B5EF4-FFF2-40B4-BE49-F238E27FC236}">
              <a16:creationId xmlns:a16="http://schemas.microsoft.com/office/drawing/2014/main" xmlns="" id="{00000000-0008-0000-2000-00000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98" name="179 CuadroTexto">
          <a:extLst>
            <a:ext uri="{FF2B5EF4-FFF2-40B4-BE49-F238E27FC236}">
              <a16:creationId xmlns:a16="http://schemas.microsoft.com/office/drawing/2014/main" xmlns="" id="{00000000-0008-0000-2000-00000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99" name="180 CuadroTexto">
          <a:extLst>
            <a:ext uri="{FF2B5EF4-FFF2-40B4-BE49-F238E27FC236}">
              <a16:creationId xmlns:a16="http://schemas.microsoft.com/office/drawing/2014/main" xmlns="" id="{00000000-0008-0000-2000-00000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00" name="181 CuadroTexto">
          <a:extLst>
            <a:ext uri="{FF2B5EF4-FFF2-40B4-BE49-F238E27FC236}">
              <a16:creationId xmlns:a16="http://schemas.microsoft.com/office/drawing/2014/main" xmlns="" id="{00000000-0008-0000-2000-00001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01" name="182 CuadroTexto">
          <a:extLst>
            <a:ext uri="{FF2B5EF4-FFF2-40B4-BE49-F238E27FC236}">
              <a16:creationId xmlns:a16="http://schemas.microsoft.com/office/drawing/2014/main" xmlns="" id="{00000000-0008-0000-2000-00001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02" name="183 CuadroTexto">
          <a:extLst>
            <a:ext uri="{FF2B5EF4-FFF2-40B4-BE49-F238E27FC236}">
              <a16:creationId xmlns:a16="http://schemas.microsoft.com/office/drawing/2014/main" xmlns="" id="{00000000-0008-0000-2000-00001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03" name="184 CuadroTexto">
          <a:extLst>
            <a:ext uri="{FF2B5EF4-FFF2-40B4-BE49-F238E27FC236}">
              <a16:creationId xmlns:a16="http://schemas.microsoft.com/office/drawing/2014/main" xmlns="" id="{00000000-0008-0000-2000-00001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04" name="185 CuadroTexto">
          <a:extLst>
            <a:ext uri="{FF2B5EF4-FFF2-40B4-BE49-F238E27FC236}">
              <a16:creationId xmlns:a16="http://schemas.microsoft.com/office/drawing/2014/main" xmlns="" id="{00000000-0008-0000-2000-00001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05" name="186 CuadroTexto">
          <a:extLst>
            <a:ext uri="{FF2B5EF4-FFF2-40B4-BE49-F238E27FC236}">
              <a16:creationId xmlns:a16="http://schemas.microsoft.com/office/drawing/2014/main" xmlns="" id="{00000000-0008-0000-2000-00001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06" name="187 CuadroTexto">
          <a:extLst>
            <a:ext uri="{FF2B5EF4-FFF2-40B4-BE49-F238E27FC236}">
              <a16:creationId xmlns:a16="http://schemas.microsoft.com/office/drawing/2014/main" xmlns="" id="{00000000-0008-0000-2000-00001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07" name="188 CuadroTexto">
          <a:extLst>
            <a:ext uri="{FF2B5EF4-FFF2-40B4-BE49-F238E27FC236}">
              <a16:creationId xmlns:a16="http://schemas.microsoft.com/office/drawing/2014/main" xmlns="" id="{00000000-0008-0000-2000-00001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08" name="189 CuadroTexto">
          <a:extLst>
            <a:ext uri="{FF2B5EF4-FFF2-40B4-BE49-F238E27FC236}">
              <a16:creationId xmlns:a16="http://schemas.microsoft.com/office/drawing/2014/main" xmlns="" id="{00000000-0008-0000-2000-00001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09" name="190 CuadroTexto">
          <a:extLst>
            <a:ext uri="{FF2B5EF4-FFF2-40B4-BE49-F238E27FC236}">
              <a16:creationId xmlns:a16="http://schemas.microsoft.com/office/drawing/2014/main" xmlns="" id="{00000000-0008-0000-2000-00001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10" name="191 CuadroTexto">
          <a:extLst>
            <a:ext uri="{FF2B5EF4-FFF2-40B4-BE49-F238E27FC236}">
              <a16:creationId xmlns:a16="http://schemas.microsoft.com/office/drawing/2014/main" xmlns="" id="{00000000-0008-0000-2000-00001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11" name="192 CuadroTexto">
          <a:extLst>
            <a:ext uri="{FF2B5EF4-FFF2-40B4-BE49-F238E27FC236}">
              <a16:creationId xmlns:a16="http://schemas.microsoft.com/office/drawing/2014/main" xmlns="" id="{00000000-0008-0000-2000-00001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12" name="193 CuadroTexto">
          <a:extLst>
            <a:ext uri="{FF2B5EF4-FFF2-40B4-BE49-F238E27FC236}">
              <a16:creationId xmlns:a16="http://schemas.microsoft.com/office/drawing/2014/main" xmlns="" id="{00000000-0008-0000-2000-00001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13" name="194 CuadroTexto">
          <a:extLst>
            <a:ext uri="{FF2B5EF4-FFF2-40B4-BE49-F238E27FC236}">
              <a16:creationId xmlns:a16="http://schemas.microsoft.com/office/drawing/2014/main" xmlns="" id="{00000000-0008-0000-2000-00001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14" name="195 CuadroTexto">
          <a:extLst>
            <a:ext uri="{FF2B5EF4-FFF2-40B4-BE49-F238E27FC236}">
              <a16:creationId xmlns:a16="http://schemas.microsoft.com/office/drawing/2014/main" xmlns="" id="{00000000-0008-0000-2000-00001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15" name="196 CuadroTexto">
          <a:extLst>
            <a:ext uri="{FF2B5EF4-FFF2-40B4-BE49-F238E27FC236}">
              <a16:creationId xmlns:a16="http://schemas.microsoft.com/office/drawing/2014/main" xmlns="" id="{00000000-0008-0000-2000-00001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16" name="197 CuadroTexto">
          <a:extLst>
            <a:ext uri="{FF2B5EF4-FFF2-40B4-BE49-F238E27FC236}">
              <a16:creationId xmlns:a16="http://schemas.microsoft.com/office/drawing/2014/main" xmlns="" id="{00000000-0008-0000-2000-00002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17" name="198 CuadroTexto">
          <a:extLst>
            <a:ext uri="{FF2B5EF4-FFF2-40B4-BE49-F238E27FC236}">
              <a16:creationId xmlns:a16="http://schemas.microsoft.com/office/drawing/2014/main" xmlns="" id="{00000000-0008-0000-2000-00002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18" name="199 CuadroTexto">
          <a:extLst>
            <a:ext uri="{FF2B5EF4-FFF2-40B4-BE49-F238E27FC236}">
              <a16:creationId xmlns:a16="http://schemas.microsoft.com/office/drawing/2014/main" xmlns="" id="{00000000-0008-0000-2000-00002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19" name="200 CuadroTexto">
          <a:extLst>
            <a:ext uri="{FF2B5EF4-FFF2-40B4-BE49-F238E27FC236}">
              <a16:creationId xmlns:a16="http://schemas.microsoft.com/office/drawing/2014/main" xmlns="" id="{00000000-0008-0000-2000-00002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20" name="201 CuadroTexto">
          <a:extLst>
            <a:ext uri="{FF2B5EF4-FFF2-40B4-BE49-F238E27FC236}">
              <a16:creationId xmlns:a16="http://schemas.microsoft.com/office/drawing/2014/main" xmlns="" id="{00000000-0008-0000-2000-00002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21" name="202 CuadroTexto">
          <a:extLst>
            <a:ext uri="{FF2B5EF4-FFF2-40B4-BE49-F238E27FC236}">
              <a16:creationId xmlns:a16="http://schemas.microsoft.com/office/drawing/2014/main" xmlns="" id="{00000000-0008-0000-2000-00002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22" name="203 CuadroTexto">
          <a:extLst>
            <a:ext uri="{FF2B5EF4-FFF2-40B4-BE49-F238E27FC236}">
              <a16:creationId xmlns:a16="http://schemas.microsoft.com/office/drawing/2014/main" xmlns="" id="{00000000-0008-0000-2000-00002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23" name="204 CuadroTexto">
          <a:extLst>
            <a:ext uri="{FF2B5EF4-FFF2-40B4-BE49-F238E27FC236}">
              <a16:creationId xmlns:a16="http://schemas.microsoft.com/office/drawing/2014/main" xmlns="" id="{00000000-0008-0000-2000-00002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24" name="205 CuadroTexto">
          <a:extLst>
            <a:ext uri="{FF2B5EF4-FFF2-40B4-BE49-F238E27FC236}">
              <a16:creationId xmlns:a16="http://schemas.microsoft.com/office/drawing/2014/main" xmlns="" id="{00000000-0008-0000-2000-00002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25" name="206 CuadroTexto">
          <a:extLst>
            <a:ext uri="{FF2B5EF4-FFF2-40B4-BE49-F238E27FC236}">
              <a16:creationId xmlns:a16="http://schemas.microsoft.com/office/drawing/2014/main" xmlns="" id="{00000000-0008-0000-2000-00002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26" name="207 CuadroTexto">
          <a:extLst>
            <a:ext uri="{FF2B5EF4-FFF2-40B4-BE49-F238E27FC236}">
              <a16:creationId xmlns:a16="http://schemas.microsoft.com/office/drawing/2014/main" xmlns="" id="{00000000-0008-0000-2000-00002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27" name="208 CuadroTexto">
          <a:extLst>
            <a:ext uri="{FF2B5EF4-FFF2-40B4-BE49-F238E27FC236}">
              <a16:creationId xmlns:a16="http://schemas.microsoft.com/office/drawing/2014/main" xmlns="" id="{00000000-0008-0000-2000-00002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28" name="209 CuadroTexto">
          <a:extLst>
            <a:ext uri="{FF2B5EF4-FFF2-40B4-BE49-F238E27FC236}">
              <a16:creationId xmlns:a16="http://schemas.microsoft.com/office/drawing/2014/main" xmlns="" id="{00000000-0008-0000-2000-00002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29" name="210 CuadroTexto">
          <a:extLst>
            <a:ext uri="{FF2B5EF4-FFF2-40B4-BE49-F238E27FC236}">
              <a16:creationId xmlns:a16="http://schemas.microsoft.com/office/drawing/2014/main" xmlns="" id="{00000000-0008-0000-2000-00002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30" name="211 CuadroTexto">
          <a:extLst>
            <a:ext uri="{FF2B5EF4-FFF2-40B4-BE49-F238E27FC236}">
              <a16:creationId xmlns:a16="http://schemas.microsoft.com/office/drawing/2014/main" xmlns="" id="{00000000-0008-0000-2000-00002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31" name="212 CuadroTexto">
          <a:extLst>
            <a:ext uri="{FF2B5EF4-FFF2-40B4-BE49-F238E27FC236}">
              <a16:creationId xmlns:a16="http://schemas.microsoft.com/office/drawing/2014/main" xmlns="" id="{00000000-0008-0000-2000-00002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32" name="213 CuadroTexto">
          <a:extLst>
            <a:ext uri="{FF2B5EF4-FFF2-40B4-BE49-F238E27FC236}">
              <a16:creationId xmlns:a16="http://schemas.microsoft.com/office/drawing/2014/main" xmlns="" id="{00000000-0008-0000-2000-00003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33" name="214 CuadroTexto">
          <a:extLst>
            <a:ext uri="{FF2B5EF4-FFF2-40B4-BE49-F238E27FC236}">
              <a16:creationId xmlns:a16="http://schemas.microsoft.com/office/drawing/2014/main" xmlns="" id="{00000000-0008-0000-2000-00003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34" name="215 CuadroTexto">
          <a:extLst>
            <a:ext uri="{FF2B5EF4-FFF2-40B4-BE49-F238E27FC236}">
              <a16:creationId xmlns:a16="http://schemas.microsoft.com/office/drawing/2014/main" xmlns="" id="{00000000-0008-0000-2000-00003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35" name="216 CuadroTexto">
          <a:extLst>
            <a:ext uri="{FF2B5EF4-FFF2-40B4-BE49-F238E27FC236}">
              <a16:creationId xmlns:a16="http://schemas.microsoft.com/office/drawing/2014/main" xmlns="" id="{00000000-0008-0000-2000-00003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36" name="217 CuadroTexto">
          <a:extLst>
            <a:ext uri="{FF2B5EF4-FFF2-40B4-BE49-F238E27FC236}">
              <a16:creationId xmlns:a16="http://schemas.microsoft.com/office/drawing/2014/main" xmlns="" id="{00000000-0008-0000-2000-00003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37" name="218 CuadroTexto">
          <a:extLst>
            <a:ext uri="{FF2B5EF4-FFF2-40B4-BE49-F238E27FC236}">
              <a16:creationId xmlns:a16="http://schemas.microsoft.com/office/drawing/2014/main" xmlns="" id="{00000000-0008-0000-2000-00003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38" name="219 CuadroTexto">
          <a:extLst>
            <a:ext uri="{FF2B5EF4-FFF2-40B4-BE49-F238E27FC236}">
              <a16:creationId xmlns:a16="http://schemas.microsoft.com/office/drawing/2014/main" xmlns="" id="{00000000-0008-0000-2000-00003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39" name="220 CuadroTexto">
          <a:extLst>
            <a:ext uri="{FF2B5EF4-FFF2-40B4-BE49-F238E27FC236}">
              <a16:creationId xmlns:a16="http://schemas.microsoft.com/office/drawing/2014/main" xmlns="" id="{00000000-0008-0000-2000-00003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40" name="221 CuadroTexto">
          <a:extLst>
            <a:ext uri="{FF2B5EF4-FFF2-40B4-BE49-F238E27FC236}">
              <a16:creationId xmlns:a16="http://schemas.microsoft.com/office/drawing/2014/main" xmlns="" id="{00000000-0008-0000-2000-00003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41" name="222 CuadroTexto">
          <a:extLst>
            <a:ext uri="{FF2B5EF4-FFF2-40B4-BE49-F238E27FC236}">
              <a16:creationId xmlns:a16="http://schemas.microsoft.com/office/drawing/2014/main" xmlns="" id="{00000000-0008-0000-2000-00003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42" name="223 CuadroTexto">
          <a:extLst>
            <a:ext uri="{FF2B5EF4-FFF2-40B4-BE49-F238E27FC236}">
              <a16:creationId xmlns:a16="http://schemas.microsoft.com/office/drawing/2014/main" xmlns="" id="{00000000-0008-0000-2000-00003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43" name="224 CuadroTexto">
          <a:extLst>
            <a:ext uri="{FF2B5EF4-FFF2-40B4-BE49-F238E27FC236}">
              <a16:creationId xmlns:a16="http://schemas.microsoft.com/office/drawing/2014/main" xmlns="" id="{00000000-0008-0000-2000-00003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44" name="225 CuadroTexto">
          <a:extLst>
            <a:ext uri="{FF2B5EF4-FFF2-40B4-BE49-F238E27FC236}">
              <a16:creationId xmlns:a16="http://schemas.microsoft.com/office/drawing/2014/main" xmlns="" id="{00000000-0008-0000-2000-00003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45" name="226 CuadroTexto">
          <a:extLst>
            <a:ext uri="{FF2B5EF4-FFF2-40B4-BE49-F238E27FC236}">
              <a16:creationId xmlns:a16="http://schemas.microsoft.com/office/drawing/2014/main" xmlns="" id="{00000000-0008-0000-2000-00003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46" name="227 CuadroTexto">
          <a:extLst>
            <a:ext uri="{FF2B5EF4-FFF2-40B4-BE49-F238E27FC236}">
              <a16:creationId xmlns:a16="http://schemas.microsoft.com/office/drawing/2014/main" xmlns="" id="{00000000-0008-0000-2000-00003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47" name="228 CuadroTexto">
          <a:extLst>
            <a:ext uri="{FF2B5EF4-FFF2-40B4-BE49-F238E27FC236}">
              <a16:creationId xmlns:a16="http://schemas.microsoft.com/office/drawing/2014/main" xmlns="" id="{00000000-0008-0000-2000-00003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48" name="229 CuadroTexto">
          <a:extLst>
            <a:ext uri="{FF2B5EF4-FFF2-40B4-BE49-F238E27FC236}">
              <a16:creationId xmlns:a16="http://schemas.microsoft.com/office/drawing/2014/main" xmlns="" id="{00000000-0008-0000-2000-00004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49" name="230 CuadroTexto">
          <a:extLst>
            <a:ext uri="{FF2B5EF4-FFF2-40B4-BE49-F238E27FC236}">
              <a16:creationId xmlns:a16="http://schemas.microsoft.com/office/drawing/2014/main" xmlns="" id="{00000000-0008-0000-2000-00004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50" name="231 CuadroTexto">
          <a:extLst>
            <a:ext uri="{FF2B5EF4-FFF2-40B4-BE49-F238E27FC236}">
              <a16:creationId xmlns:a16="http://schemas.microsoft.com/office/drawing/2014/main" xmlns="" id="{00000000-0008-0000-2000-00004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51" name="232 CuadroTexto">
          <a:extLst>
            <a:ext uri="{FF2B5EF4-FFF2-40B4-BE49-F238E27FC236}">
              <a16:creationId xmlns:a16="http://schemas.microsoft.com/office/drawing/2014/main" xmlns="" id="{00000000-0008-0000-2000-00004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52" name="233 CuadroTexto">
          <a:extLst>
            <a:ext uri="{FF2B5EF4-FFF2-40B4-BE49-F238E27FC236}">
              <a16:creationId xmlns:a16="http://schemas.microsoft.com/office/drawing/2014/main" xmlns="" id="{00000000-0008-0000-2000-00004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53" name="234 CuadroTexto">
          <a:extLst>
            <a:ext uri="{FF2B5EF4-FFF2-40B4-BE49-F238E27FC236}">
              <a16:creationId xmlns:a16="http://schemas.microsoft.com/office/drawing/2014/main" xmlns="" id="{00000000-0008-0000-2000-00004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54" name="235 CuadroTexto">
          <a:extLst>
            <a:ext uri="{FF2B5EF4-FFF2-40B4-BE49-F238E27FC236}">
              <a16:creationId xmlns:a16="http://schemas.microsoft.com/office/drawing/2014/main" xmlns="" id="{00000000-0008-0000-2000-00004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55" name="236 CuadroTexto">
          <a:extLst>
            <a:ext uri="{FF2B5EF4-FFF2-40B4-BE49-F238E27FC236}">
              <a16:creationId xmlns:a16="http://schemas.microsoft.com/office/drawing/2014/main" xmlns="" id="{00000000-0008-0000-2000-00004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56" name="237 CuadroTexto">
          <a:extLst>
            <a:ext uri="{FF2B5EF4-FFF2-40B4-BE49-F238E27FC236}">
              <a16:creationId xmlns:a16="http://schemas.microsoft.com/office/drawing/2014/main" xmlns="" id="{00000000-0008-0000-2000-00004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57" name="238 CuadroTexto">
          <a:extLst>
            <a:ext uri="{FF2B5EF4-FFF2-40B4-BE49-F238E27FC236}">
              <a16:creationId xmlns:a16="http://schemas.microsoft.com/office/drawing/2014/main" xmlns="" id="{00000000-0008-0000-2000-00004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58" name="239 CuadroTexto">
          <a:extLst>
            <a:ext uri="{FF2B5EF4-FFF2-40B4-BE49-F238E27FC236}">
              <a16:creationId xmlns:a16="http://schemas.microsoft.com/office/drawing/2014/main" xmlns="" id="{00000000-0008-0000-2000-00004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59" name="240 CuadroTexto">
          <a:extLst>
            <a:ext uri="{FF2B5EF4-FFF2-40B4-BE49-F238E27FC236}">
              <a16:creationId xmlns:a16="http://schemas.microsoft.com/office/drawing/2014/main" xmlns="" id="{00000000-0008-0000-2000-00004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60" name="241 CuadroTexto">
          <a:extLst>
            <a:ext uri="{FF2B5EF4-FFF2-40B4-BE49-F238E27FC236}">
              <a16:creationId xmlns:a16="http://schemas.microsoft.com/office/drawing/2014/main" xmlns="" id="{00000000-0008-0000-2000-00004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61" name="242 CuadroTexto">
          <a:extLst>
            <a:ext uri="{FF2B5EF4-FFF2-40B4-BE49-F238E27FC236}">
              <a16:creationId xmlns:a16="http://schemas.microsoft.com/office/drawing/2014/main" xmlns="" id="{00000000-0008-0000-2000-00004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62" name="243 CuadroTexto">
          <a:extLst>
            <a:ext uri="{FF2B5EF4-FFF2-40B4-BE49-F238E27FC236}">
              <a16:creationId xmlns:a16="http://schemas.microsoft.com/office/drawing/2014/main" xmlns="" id="{00000000-0008-0000-2000-00004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63" name="244 CuadroTexto">
          <a:extLst>
            <a:ext uri="{FF2B5EF4-FFF2-40B4-BE49-F238E27FC236}">
              <a16:creationId xmlns:a16="http://schemas.microsoft.com/office/drawing/2014/main" xmlns="" id="{00000000-0008-0000-2000-00004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64" name="245 CuadroTexto">
          <a:extLst>
            <a:ext uri="{FF2B5EF4-FFF2-40B4-BE49-F238E27FC236}">
              <a16:creationId xmlns:a16="http://schemas.microsoft.com/office/drawing/2014/main" xmlns="" id="{00000000-0008-0000-2000-00005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65" name="246 CuadroTexto">
          <a:extLst>
            <a:ext uri="{FF2B5EF4-FFF2-40B4-BE49-F238E27FC236}">
              <a16:creationId xmlns:a16="http://schemas.microsoft.com/office/drawing/2014/main" xmlns="" id="{00000000-0008-0000-2000-00005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66" name="247 CuadroTexto">
          <a:extLst>
            <a:ext uri="{FF2B5EF4-FFF2-40B4-BE49-F238E27FC236}">
              <a16:creationId xmlns:a16="http://schemas.microsoft.com/office/drawing/2014/main" xmlns="" id="{00000000-0008-0000-2000-00005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67" name="248 CuadroTexto">
          <a:extLst>
            <a:ext uri="{FF2B5EF4-FFF2-40B4-BE49-F238E27FC236}">
              <a16:creationId xmlns:a16="http://schemas.microsoft.com/office/drawing/2014/main" xmlns="" id="{00000000-0008-0000-2000-00005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68" name="249 CuadroTexto">
          <a:extLst>
            <a:ext uri="{FF2B5EF4-FFF2-40B4-BE49-F238E27FC236}">
              <a16:creationId xmlns:a16="http://schemas.microsoft.com/office/drawing/2014/main" xmlns="" id="{00000000-0008-0000-2000-00005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69" name="250 CuadroTexto">
          <a:extLst>
            <a:ext uri="{FF2B5EF4-FFF2-40B4-BE49-F238E27FC236}">
              <a16:creationId xmlns:a16="http://schemas.microsoft.com/office/drawing/2014/main" xmlns="" id="{00000000-0008-0000-2000-00005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70" name="251 CuadroTexto">
          <a:extLst>
            <a:ext uri="{FF2B5EF4-FFF2-40B4-BE49-F238E27FC236}">
              <a16:creationId xmlns:a16="http://schemas.microsoft.com/office/drawing/2014/main" xmlns="" id="{00000000-0008-0000-2000-00005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71" name="252 CuadroTexto">
          <a:extLst>
            <a:ext uri="{FF2B5EF4-FFF2-40B4-BE49-F238E27FC236}">
              <a16:creationId xmlns:a16="http://schemas.microsoft.com/office/drawing/2014/main" xmlns="" id="{00000000-0008-0000-2000-00005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72" name="253 CuadroTexto">
          <a:extLst>
            <a:ext uri="{FF2B5EF4-FFF2-40B4-BE49-F238E27FC236}">
              <a16:creationId xmlns:a16="http://schemas.microsoft.com/office/drawing/2014/main" xmlns="" id="{00000000-0008-0000-2000-00005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73" name="254 CuadroTexto">
          <a:extLst>
            <a:ext uri="{FF2B5EF4-FFF2-40B4-BE49-F238E27FC236}">
              <a16:creationId xmlns:a16="http://schemas.microsoft.com/office/drawing/2014/main" xmlns="" id="{00000000-0008-0000-2000-00005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74" name="255 CuadroTexto">
          <a:extLst>
            <a:ext uri="{FF2B5EF4-FFF2-40B4-BE49-F238E27FC236}">
              <a16:creationId xmlns:a16="http://schemas.microsoft.com/office/drawing/2014/main" xmlns="" id="{00000000-0008-0000-2000-00005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75" name="256 CuadroTexto">
          <a:extLst>
            <a:ext uri="{FF2B5EF4-FFF2-40B4-BE49-F238E27FC236}">
              <a16:creationId xmlns:a16="http://schemas.microsoft.com/office/drawing/2014/main" xmlns="" id="{00000000-0008-0000-2000-00005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76" name="257 CuadroTexto">
          <a:extLst>
            <a:ext uri="{FF2B5EF4-FFF2-40B4-BE49-F238E27FC236}">
              <a16:creationId xmlns:a16="http://schemas.microsoft.com/office/drawing/2014/main" xmlns="" id="{00000000-0008-0000-2000-00005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77" name="258 CuadroTexto">
          <a:extLst>
            <a:ext uri="{FF2B5EF4-FFF2-40B4-BE49-F238E27FC236}">
              <a16:creationId xmlns:a16="http://schemas.microsoft.com/office/drawing/2014/main" xmlns="" id="{00000000-0008-0000-2000-00005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78" name="259 CuadroTexto">
          <a:extLst>
            <a:ext uri="{FF2B5EF4-FFF2-40B4-BE49-F238E27FC236}">
              <a16:creationId xmlns:a16="http://schemas.microsoft.com/office/drawing/2014/main" xmlns="" id="{00000000-0008-0000-2000-00005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79" name="260 CuadroTexto">
          <a:extLst>
            <a:ext uri="{FF2B5EF4-FFF2-40B4-BE49-F238E27FC236}">
              <a16:creationId xmlns:a16="http://schemas.microsoft.com/office/drawing/2014/main" xmlns="" id="{00000000-0008-0000-2000-00005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80" name="261 CuadroTexto">
          <a:extLst>
            <a:ext uri="{FF2B5EF4-FFF2-40B4-BE49-F238E27FC236}">
              <a16:creationId xmlns:a16="http://schemas.microsoft.com/office/drawing/2014/main" xmlns="" id="{00000000-0008-0000-2000-00006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81" name="262 CuadroTexto">
          <a:extLst>
            <a:ext uri="{FF2B5EF4-FFF2-40B4-BE49-F238E27FC236}">
              <a16:creationId xmlns:a16="http://schemas.microsoft.com/office/drawing/2014/main" xmlns="" id="{00000000-0008-0000-2000-00006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82" name="263 CuadroTexto">
          <a:extLst>
            <a:ext uri="{FF2B5EF4-FFF2-40B4-BE49-F238E27FC236}">
              <a16:creationId xmlns:a16="http://schemas.microsoft.com/office/drawing/2014/main" xmlns="" id="{00000000-0008-0000-2000-00006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83" name="264 CuadroTexto">
          <a:extLst>
            <a:ext uri="{FF2B5EF4-FFF2-40B4-BE49-F238E27FC236}">
              <a16:creationId xmlns:a16="http://schemas.microsoft.com/office/drawing/2014/main" xmlns="" id="{00000000-0008-0000-2000-00006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84" name="265 CuadroTexto">
          <a:extLst>
            <a:ext uri="{FF2B5EF4-FFF2-40B4-BE49-F238E27FC236}">
              <a16:creationId xmlns:a16="http://schemas.microsoft.com/office/drawing/2014/main" xmlns="" id="{00000000-0008-0000-2000-00006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85" name="266 CuadroTexto">
          <a:extLst>
            <a:ext uri="{FF2B5EF4-FFF2-40B4-BE49-F238E27FC236}">
              <a16:creationId xmlns:a16="http://schemas.microsoft.com/office/drawing/2014/main" xmlns="" id="{00000000-0008-0000-2000-00006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86" name="267 CuadroTexto">
          <a:extLst>
            <a:ext uri="{FF2B5EF4-FFF2-40B4-BE49-F238E27FC236}">
              <a16:creationId xmlns:a16="http://schemas.microsoft.com/office/drawing/2014/main" xmlns="" id="{00000000-0008-0000-2000-00006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87" name="268 CuadroTexto">
          <a:extLst>
            <a:ext uri="{FF2B5EF4-FFF2-40B4-BE49-F238E27FC236}">
              <a16:creationId xmlns:a16="http://schemas.microsoft.com/office/drawing/2014/main" xmlns="" id="{00000000-0008-0000-2000-000067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88" name="269 CuadroTexto">
          <a:extLst>
            <a:ext uri="{FF2B5EF4-FFF2-40B4-BE49-F238E27FC236}">
              <a16:creationId xmlns:a16="http://schemas.microsoft.com/office/drawing/2014/main" xmlns="" id="{00000000-0008-0000-2000-000068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89" name="270 CuadroTexto">
          <a:extLst>
            <a:ext uri="{FF2B5EF4-FFF2-40B4-BE49-F238E27FC236}">
              <a16:creationId xmlns:a16="http://schemas.microsoft.com/office/drawing/2014/main" xmlns="" id="{00000000-0008-0000-2000-000069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90" name="271 CuadroTexto">
          <a:extLst>
            <a:ext uri="{FF2B5EF4-FFF2-40B4-BE49-F238E27FC236}">
              <a16:creationId xmlns:a16="http://schemas.microsoft.com/office/drawing/2014/main" xmlns="" id="{00000000-0008-0000-2000-00006A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91" name="272 CuadroTexto">
          <a:extLst>
            <a:ext uri="{FF2B5EF4-FFF2-40B4-BE49-F238E27FC236}">
              <a16:creationId xmlns:a16="http://schemas.microsoft.com/office/drawing/2014/main" xmlns="" id="{00000000-0008-0000-2000-00006B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92" name="273 CuadroTexto">
          <a:extLst>
            <a:ext uri="{FF2B5EF4-FFF2-40B4-BE49-F238E27FC236}">
              <a16:creationId xmlns:a16="http://schemas.microsoft.com/office/drawing/2014/main" xmlns="" id="{00000000-0008-0000-2000-00006C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93" name="274 CuadroTexto">
          <a:extLst>
            <a:ext uri="{FF2B5EF4-FFF2-40B4-BE49-F238E27FC236}">
              <a16:creationId xmlns:a16="http://schemas.microsoft.com/office/drawing/2014/main" xmlns="" id="{00000000-0008-0000-2000-00006D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94" name="275 CuadroTexto">
          <a:extLst>
            <a:ext uri="{FF2B5EF4-FFF2-40B4-BE49-F238E27FC236}">
              <a16:creationId xmlns:a16="http://schemas.microsoft.com/office/drawing/2014/main" xmlns="" id="{00000000-0008-0000-2000-00006E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95" name="276 CuadroTexto">
          <a:extLst>
            <a:ext uri="{FF2B5EF4-FFF2-40B4-BE49-F238E27FC236}">
              <a16:creationId xmlns:a16="http://schemas.microsoft.com/office/drawing/2014/main" xmlns="" id="{00000000-0008-0000-2000-00006F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96" name="277 CuadroTexto">
          <a:extLst>
            <a:ext uri="{FF2B5EF4-FFF2-40B4-BE49-F238E27FC236}">
              <a16:creationId xmlns:a16="http://schemas.microsoft.com/office/drawing/2014/main" xmlns="" id="{00000000-0008-0000-2000-000070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97" name="278 CuadroTexto">
          <a:extLst>
            <a:ext uri="{FF2B5EF4-FFF2-40B4-BE49-F238E27FC236}">
              <a16:creationId xmlns:a16="http://schemas.microsoft.com/office/drawing/2014/main" xmlns="" id="{00000000-0008-0000-2000-000071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98" name="279 CuadroTexto">
          <a:extLst>
            <a:ext uri="{FF2B5EF4-FFF2-40B4-BE49-F238E27FC236}">
              <a16:creationId xmlns:a16="http://schemas.microsoft.com/office/drawing/2014/main" xmlns="" id="{00000000-0008-0000-2000-000072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699" name="280 CuadroTexto">
          <a:extLst>
            <a:ext uri="{FF2B5EF4-FFF2-40B4-BE49-F238E27FC236}">
              <a16:creationId xmlns:a16="http://schemas.microsoft.com/office/drawing/2014/main" xmlns="" id="{00000000-0008-0000-2000-000073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00" name="281 CuadroTexto">
          <a:extLst>
            <a:ext uri="{FF2B5EF4-FFF2-40B4-BE49-F238E27FC236}">
              <a16:creationId xmlns:a16="http://schemas.microsoft.com/office/drawing/2014/main" xmlns="" id="{00000000-0008-0000-2000-000074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01" name="282 CuadroTexto">
          <a:extLst>
            <a:ext uri="{FF2B5EF4-FFF2-40B4-BE49-F238E27FC236}">
              <a16:creationId xmlns:a16="http://schemas.microsoft.com/office/drawing/2014/main" xmlns="" id="{00000000-0008-0000-2000-000075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02" name="283 CuadroTexto">
          <a:extLst>
            <a:ext uri="{FF2B5EF4-FFF2-40B4-BE49-F238E27FC236}">
              <a16:creationId xmlns:a16="http://schemas.microsoft.com/office/drawing/2014/main" xmlns="" id="{00000000-0008-0000-2000-000076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03" name="284 CuadroTexto">
          <a:extLst>
            <a:ext uri="{FF2B5EF4-FFF2-40B4-BE49-F238E27FC236}">
              <a16:creationId xmlns:a16="http://schemas.microsoft.com/office/drawing/2014/main" xmlns="" id="{00000000-0008-0000-2000-000077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04" name="285 CuadroTexto">
          <a:extLst>
            <a:ext uri="{FF2B5EF4-FFF2-40B4-BE49-F238E27FC236}">
              <a16:creationId xmlns:a16="http://schemas.microsoft.com/office/drawing/2014/main" xmlns="" id="{00000000-0008-0000-2000-00007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05" name="286 CuadroTexto">
          <a:extLst>
            <a:ext uri="{FF2B5EF4-FFF2-40B4-BE49-F238E27FC236}">
              <a16:creationId xmlns:a16="http://schemas.microsoft.com/office/drawing/2014/main" xmlns="" id="{00000000-0008-0000-2000-00007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06" name="287 CuadroTexto">
          <a:extLst>
            <a:ext uri="{FF2B5EF4-FFF2-40B4-BE49-F238E27FC236}">
              <a16:creationId xmlns:a16="http://schemas.microsoft.com/office/drawing/2014/main" xmlns="" id="{00000000-0008-0000-2000-00007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07" name="288 CuadroTexto">
          <a:extLst>
            <a:ext uri="{FF2B5EF4-FFF2-40B4-BE49-F238E27FC236}">
              <a16:creationId xmlns:a16="http://schemas.microsoft.com/office/drawing/2014/main" xmlns="" id="{00000000-0008-0000-2000-00007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08" name="289 CuadroTexto">
          <a:extLst>
            <a:ext uri="{FF2B5EF4-FFF2-40B4-BE49-F238E27FC236}">
              <a16:creationId xmlns:a16="http://schemas.microsoft.com/office/drawing/2014/main" xmlns="" id="{00000000-0008-0000-2000-00007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09" name="290 CuadroTexto">
          <a:extLst>
            <a:ext uri="{FF2B5EF4-FFF2-40B4-BE49-F238E27FC236}">
              <a16:creationId xmlns:a16="http://schemas.microsoft.com/office/drawing/2014/main" xmlns="" id="{00000000-0008-0000-2000-00007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10" name="291 CuadroTexto">
          <a:extLst>
            <a:ext uri="{FF2B5EF4-FFF2-40B4-BE49-F238E27FC236}">
              <a16:creationId xmlns:a16="http://schemas.microsoft.com/office/drawing/2014/main" xmlns="" id="{00000000-0008-0000-2000-00007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11" name="292 CuadroTexto">
          <a:extLst>
            <a:ext uri="{FF2B5EF4-FFF2-40B4-BE49-F238E27FC236}">
              <a16:creationId xmlns:a16="http://schemas.microsoft.com/office/drawing/2014/main" xmlns="" id="{00000000-0008-0000-2000-00007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12" name="293 CuadroTexto">
          <a:extLst>
            <a:ext uri="{FF2B5EF4-FFF2-40B4-BE49-F238E27FC236}">
              <a16:creationId xmlns:a16="http://schemas.microsoft.com/office/drawing/2014/main" xmlns="" id="{00000000-0008-0000-2000-00008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13" name="294 CuadroTexto">
          <a:extLst>
            <a:ext uri="{FF2B5EF4-FFF2-40B4-BE49-F238E27FC236}">
              <a16:creationId xmlns:a16="http://schemas.microsoft.com/office/drawing/2014/main" xmlns="" id="{00000000-0008-0000-2000-00008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14" name="295 CuadroTexto">
          <a:extLst>
            <a:ext uri="{FF2B5EF4-FFF2-40B4-BE49-F238E27FC236}">
              <a16:creationId xmlns:a16="http://schemas.microsoft.com/office/drawing/2014/main" xmlns="" id="{00000000-0008-0000-2000-00008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15" name="296 CuadroTexto">
          <a:extLst>
            <a:ext uri="{FF2B5EF4-FFF2-40B4-BE49-F238E27FC236}">
              <a16:creationId xmlns:a16="http://schemas.microsoft.com/office/drawing/2014/main" xmlns="" id="{00000000-0008-0000-2000-00008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16" name="17 CuadroTexto">
          <a:extLst>
            <a:ext uri="{FF2B5EF4-FFF2-40B4-BE49-F238E27FC236}">
              <a16:creationId xmlns:a16="http://schemas.microsoft.com/office/drawing/2014/main" xmlns="" id="{00000000-0008-0000-2000-00008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17" name="90 CuadroTexto">
          <a:extLst>
            <a:ext uri="{FF2B5EF4-FFF2-40B4-BE49-F238E27FC236}">
              <a16:creationId xmlns:a16="http://schemas.microsoft.com/office/drawing/2014/main" xmlns="" id="{00000000-0008-0000-2000-000085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18" name="91 CuadroTexto">
          <a:extLst>
            <a:ext uri="{FF2B5EF4-FFF2-40B4-BE49-F238E27FC236}">
              <a16:creationId xmlns:a16="http://schemas.microsoft.com/office/drawing/2014/main" xmlns="" id="{00000000-0008-0000-2000-000086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19" name="92 CuadroTexto">
          <a:extLst>
            <a:ext uri="{FF2B5EF4-FFF2-40B4-BE49-F238E27FC236}">
              <a16:creationId xmlns:a16="http://schemas.microsoft.com/office/drawing/2014/main" xmlns="" id="{00000000-0008-0000-2000-000087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20" name="93 CuadroTexto">
          <a:extLst>
            <a:ext uri="{FF2B5EF4-FFF2-40B4-BE49-F238E27FC236}">
              <a16:creationId xmlns:a16="http://schemas.microsoft.com/office/drawing/2014/main" xmlns="" id="{00000000-0008-0000-2000-000088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21" name="94 CuadroTexto">
          <a:extLst>
            <a:ext uri="{FF2B5EF4-FFF2-40B4-BE49-F238E27FC236}">
              <a16:creationId xmlns:a16="http://schemas.microsoft.com/office/drawing/2014/main" xmlns="" id="{00000000-0008-0000-2000-000089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22" name="95 CuadroTexto">
          <a:extLst>
            <a:ext uri="{FF2B5EF4-FFF2-40B4-BE49-F238E27FC236}">
              <a16:creationId xmlns:a16="http://schemas.microsoft.com/office/drawing/2014/main" xmlns="" id="{00000000-0008-0000-2000-00008A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23" name="96 CuadroTexto">
          <a:extLst>
            <a:ext uri="{FF2B5EF4-FFF2-40B4-BE49-F238E27FC236}">
              <a16:creationId xmlns:a16="http://schemas.microsoft.com/office/drawing/2014/main" xmlns="" id="{00000000-0008-0000-2000-00008B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24" name="97 CuadroTexto">
          <a:extLst>
            <a:ext uri="{FF2B5EF4-FFF2-40B4-BE49-F238E27FC236}">
              <a16:creationId xmlns:a16="http://schemas.microsoft.com/office/drawing/2014/main" xmlns="" id="{00000000-0008-0000-2000-00008C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25" name="98 CuadroTexto">
          <a:extLst>
            <a:ext uri="{FF2B5EF4-FFF2-40B4-BE49-F238E27FC236}">
              <a16:creationId xmlns:a16="http://schemas.microsoft.com/office/drawing/2014/main" xmlns="" id="{00000000-0008-0000-2000-00008D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26" name="99 CuadroTexto">
          <a:extLst>
            <a:ext uri="{FF2B5EF4-FFF2-40B4-BE49-F238E27FC236}">
              <a16:creationId xmlns:a16="http://schemas.microsoft.com/office/drawing/2014/main" xmlns="" id="{00000000-0008-0000-2000-00008E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27" name="100 CuadroTexto">
          <a:extLst>
            <a:ext uri="{FF2B5EF4-FFF2-40B4-BE49-F238E27FC236}">
              <a16:creationId xmlns:a16="http://schemas.microsoft.com/office/drawing/2014/main" xmlns="" id="{00000000-0008-0000-2000-00008F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28" name="101 CuadroTexto">
          <a:extLst>
            <a:ext uri="{FF2B5EF4-FFF2-40B4-BE49-F238E27FC236}">
              <a16:creationId xmlns:a16="http://schemas.microsoft.com/office/drawing/2014/main" xmlns="" id="{00000000-0008-0000-2000-0000900E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29" name="118 CuadroTexto">
          <a:extLst>
            <a:ext uri="{FF2B5EF4-FFF2-40B4-BE49-F238E27FC236}">
              <a16:creationId xmlns:a16="http://schemas.microsoft.com/office/drawing/2014/main" xmlns="" id="{00000000-0008-0000-2000-00009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30" name="119 CuadroTexto">
          <a:extLst>
            <a:ext uri="{FF2B5EF4-FFF2-40B4-BE49-F238E27FC236}">
              <a16:creationId xmlns:a16="http://schemas.microsoft.com/office/drawing/2014/main" xmlns="" id="{00000000-0008-0000-2000-00009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31" name="120 CuadroTexto">
          <a:extLst>
            <a:ext uri="{FF2B5EF4-FFF2-40B4-BE49-F238E27FC236}">
              <a16:creationId xmlns:a16="http://schemas.microsoft.com/office/drawing/2014/main" xmlns="" id="{00000000-0008-0000-2000-00009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32" name="121 CuadroTexto">
          <a:extLst>
            <a:ext uri="{FF2B5EF4-FFF2-40B4-BE49-F238E27FC236}">
              <a16:creationId xmlns:a16="http://schemas.microsoft.com/office/drawing/2014/main" xmlns="" id="{00000000-0008-0000-2000-00009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33" name="122 CuadroTexto">
          <a:extLst>
            <a:ext uri="{FF2B5EF4-FFF2-40B4-BE49-F238E27FC236}">
              <a16:creationId xmlns:a16="http://schemas.microsoft.com/office/drawing/2014/main" xmlns="" id="{00000000-0008-0000-2000-00009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34" name="123 CuadroTexto">
          <a:extLst>
            <a:ext uri="{FF2B5EF4-FFF2-40B4-BE49-F238E27FC236}">
              <a16:creationId xmlns:a16="http://schemas.microsoft.com/office/drawing/2014/main" xmlns="" id="{00000000-0008-0000-2000-00009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35" name="124 CuadroTexto">
          <a:extLst>
            <a:ext uri="{FF2B5EF4-FFF2-40B4-BE49-F238E27FC236}">
              <a16:creationId xmlns:a16="http://schemas.microsoft.com/office/drawing/2014/main" xmlns="" id="{00000000-0008-0000-2000-00009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36" name="125 CuadroTexto">
          <a:extLst>
            <a:ext uri="{FF2B5EF4-FFF2-40B4-BE49-F238E27FC236}">
              <a16:creationId xmlns:a16="http://schemas.microsoft.com/office/drawing/2014/main" xmlns="" id="{00000000-0008-0000-2000-00009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37" name="143 CuadroTexto">
          <a:extLst>
            <a:ext uri="{FF2B5EF4-FFF2-40B4-BE49-F238E27FC236}">
              <a16:creationId xmlns:a16="http://schemas.microsoft.com/office/drawing/2014/main" xmlns="" id="{00000000-0008-0000-2000-00009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38" name="144 CuadroTexto">
          <a:extLst>
            <a:ext uri="{FF2B5EF4-FFF2-40B4-BE49-F238E27FC236}">
              <a16:creationId xmlns:a16="http://schemas.microsoft.com/office/drawing/2014/main" xmlns="" id="{00000000-0008-0000-2000-00009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39" name="145 CuadroTexto">
          <a:extLst>
            <a:ext uri="{FF2B5EF4-FFF2-40B4-BE49-F238E27FC236}">
              <a16:creationId xmlns:a16="http://schemas.microsoft.com/office/drawing/2014/main" xmlns="" id="{00000000-0008-0000-2000-00009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40" name="146 CuadroTexto">
          <a:extLst>
            <a:ext uri="{FF2B5EF4-FFF2-40B4-BE49-F238E27FC236}">
              <a16:creationId xmlns:a16="http://schemas.microsoft.com/office/drawing/2014/main" xmlns="" id="{00000000-0008-0000-2000-00009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41" name="147 CuadroTexto">
          <a:extLst>
            <a:ext uri="{FF2B5EF4-FFF2-40B4-BE49-F238E27FC236}">
              <a16:creationId xmlns:a16="http://schemas.microsoft.com/office/drawing/2014/main" xmlns="" id="{00000000-0008-0000-2000-00009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42" name="148 CuadroTexto">
          <a:extLst>
            <a:ext uri="{FF2B5EF4-FFF2-40B4-BE49-F238E27FC236}">
              <a16:creationId xmlns:a16="http://schemas.microsoft.com/office/drawing/2014/main" xmlns="" id="{00000000-0008-0000-2000-00009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43" name="149 CuadroTexto">
          <a:extLst>
            <a:ext uri="{FF2B5EF4-FFF2-40B4-BE49-F238E27FC236}">
              <a16:creationId xmlns:a16="http://schemas.microsoft.com/office/drawing/2014/main" xmlns="" id="{00000000-0008-0000-2000-00009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44" name="150 CuadroTexto">
          <a:extLst>
            <a:ext uri="{FF2B5EF4-FFF2-40B4-BE49-F238E27FC236}">
              <a16:creationId xmlns:a16="http://schemas.microsoft.com/office/drawing/2014/main" xmlns="" id="{00000000-0008-0000-2000-0000A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45" name="151 CuadroTexto">
          <a:extLst>
            <a:ext uri="{FF2B5EF4-FFF2-40B4-BE49-F238E27FC236}">
              <a16:creationId xmlns:a16="http://schemas.microsoft.com/office/drawing/2014/main" xmlns="" id="{00000000-0008-0000-2000-0000A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46" name="152 CuadroTexto">
          <a:extLst>
            <a:ext uri="{FF2B5EF4-FFF2-40B4-BE49-F238E27FC236}">
              <a16:creationId xmlns:a16="http://schemas.microsoft.com/office/drawing/2014/main" xmlns="" id="{00000000-0008-0000-2000-0000A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47" name="153 CuadroTexto">
          <a:extLst>
            <a:ext uri="{FF2B5EF4-FFF2-40B4-BE49-F238E27FC236}">
              <a16:creationId xmlns:a16="http://schemas.microsoft.com/office/drawing/2014/main" xmlns="" id="{00000000-0008-0000-2000-0000A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48" name="154 CuadroTexto">
          <a:extLst>
            <a:ext uri="{FF2B5EF4-FFF2-40B4-BE49-F238E27FC236}">
              <a16:creationId xmlns:a16="http://schemas.microsoft.com/office/drawing/2014/main" xmlns="" id="{00000000-0008-0000-2000-0000A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49" name="155 CuadroTexto">
          <a:extLst>
            <a:ext uri="{FF2B5EF4-FFF2-40B4-BE49-F238E27FC236}">
              <a16:creationId xmlns:a16="http://schemas.microsoft.com/office/drawing/2014/main" xmlns="" id="{00000000-0008-0000-2000-0000A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50" name="156 CuadroTexto">
          <a:extLst>
            <a:ext uri="{FF2B5EF4-FFF2-40B4-BE49-F238E27FC236}">
              <a16:creationId xmlns:a16="http://schemas.microsoft.com/office/drawing/2014/main" xmlns="" id="{00000000-0008-0000-2000-0000A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51" name="157 CuadroTexto">
          <a:extLst>
            <a:ext uri="{FF2B5EF4-FFF2-40B4-BE49-F238E27FC236}">
              <a16:creationId xmlns:a16="http://schemas.microsoft.com/office/drawing/2014/main" xmlns="" id="{00000000-0008-0000-2000-0000A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52" name="158 CuadroTexto">
          <a:extLst>
            <a:ext uri="{FF2B5EF4-FFF2-40B4-BE49-F238E27FC236}">
              <a16:creationId xmlns:a16="http://schemas.microsoft.com/office/drawing/2014/main" xmlns="" id="{00000000-0008-0000-2000-0000A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53" name="159 CuadroTexto">
          <a:extLst>
            <a:ext uri="{FF2B5EF4-FFF2-40B4-BE49-F238E27FC236}">
              <a16:creationId xmlns:a16="http://schemas.microsoft.com/office/drawing/2014/main" xmlns="" id="{00000000-0008-0000-2000-0000A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54" name="160 CuadroTexto">
          <a:extLst>
            <a:ext uri="{FF2B5EF4-FFF2-40B4-BE49-F238E27FC236}">
              <a16:creationId xmlns:a16="http://schemas.microsoft.com/office/drawing/2014/main" xmlns="" id="{00000000-0008-0000-2000-0000A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55" name="161 CuadroTexto">
          <a:extLst>
            <a:ext uri="{FF2B5EF4-FFF2-40B4-BE49-F238E27FC236}">
              <a16:creationId xmlns:a16="http://schemas.microsoft.com/office/drawing/2014/main" xmlns="" id="{00000000-0008-0000-2000-0000A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56" name="162 CuadroTexto">
          <a:extLst>
            <a:ext uri="{FF2B5EF4-FFF2-40B4-BE49-F238E27FC236}">
              <a16:creationId xmlns:a16="http://schemas.microsoft.com/office/drawing/2014/main" xmlns="" id="{00000000-0008-0000-2000-0000A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57" name="163 CuadroTexto">
          <a:extLst>
            <a:ext uri="{FF2B5EF4-FFF2-40B4-BE49-F238E27FC236}">
              <a16:creationId xmlns:a16="http://schemas.microsoft.com/office/drawing/2014/main" xmlns="" id="{00000000-0008-0000-2000-0000A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58" name="164 CuadroTexto">
          <a:extLst>
            <a:ext uri="{FF2B5EF4-FFF2-40B4-BE49-F238E27FC236}">
              <a16:creationId xmlns:a16="http://schemas.microsoft.com/office/drawing/2014/main" xmlns="" id="{00000000-0008-0000-2000-0000A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59" name="165 CuadroTexto">
          <a:extLst>
            <a:ext uri="{FF2B5EF4-FFF2-40B4-BE49-F238E27FC236}">
              <a16:creationId xmlns:a16="http://schemas.microsoft.com/office/drawing/2014/main" xmlns="" id="{00000000-0008-0000-2000-0000A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60" name="166 CuadroTexto">
          <a:extLst>
            <a:ext uri="{FF2B5EF4-FFF2-40B4-BE49-F238E27FC236}">
              <a16:creationId xmlns:a16="http://schemas.microsoft.com/office/drawing/2014/main" xmlns="" id="{00000000-0008-0000-2000-0000B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61" name="167 CuadroTexto">
          <a:extLst>
            <a:ext uri="{FF2B5EF4-FFF2-40B4-BE49-F238E27FC236}">
              <a16:creationId xmlns:a16="http://schemas.microsoft.com/office/drawing/2014/main" xmlns="" id="{00000000-0008-0000-2000-0000B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62" name="168 CuadroTexto">
          <a:extLst>
            <a:ext uri="{FF2B5EF4-FFF2-40B4-BE49-F238E27FC236}">
              <a16:creationId xmlns:a16="http://schemas.microsoft.com/office/drawing/2014/main" xmlns="" id="{00000000-0008-0000-2000-0000B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63" name="169 CuadroTexto">
          <a:extLst>
            <a:ext uri="{FF2B5EF4-FFF2-40B4-BE49-F238E27FC236}">
              <a16:creationId xmlns:a16="http://schemas.microsoft.com/office/drawing/2014/main" xmlns="" id="{00000000-0008-0000-2000-0000B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64" name="170 CuadroTexto">
          <a:extLst>
            <a:ext uri="{FF2B5EF4-FFF2-40B4-BE49-F238E27FC236}">
              <a16:creationId xmlns:a16="http://schemas.microsoft.com/office/drawing/2014/main" xmlns="" id="{00000000-0008-0000-2000-0000B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65" name="171 CuadroTexto">
          <a:extLst>
            <a:ext uri="{FF2B5EF4-FFF2-40B4-BE49-F238E27FC236}">
              <a16:creationId xmlns:a16="http://schemas.microsoft.com/office/drawing/2014/main" xmlns="" id="{00000000-0008-0000-2000-0000B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66" name="172 CuadroTexto">
          <a:extLst>
            <a:ext uri="{FF2B5EF4-FFF2-40B4-BE49-F238E27FC236}">
              <a16:creationId xmlns:a16="http://schemas.microsoft.com/office/drawing/2014/main" xmlns="" id="{00000000-0008-0000-2000-0000B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67" name="173 CuadroTexto">
          <a:extLst>
            <a:ext uri="{FF2B5EF4-FFF2-40B4-BE49-F238E27FC236}">
              <a16:creationId xmlns:a16="http://schemas.microsoft.com/office/drawing/2014/main" xmlns="" id="{00000000-0008-0000-2000-0000B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68" name="174 CuadroTexto">
          <a:extLst>
            <a:ext uri="{FF2B5EF4-FFF2-40B4-BE49-F238E27FC236}">
              <a16:creationId xmlns:a16="http://schemas.microsoft.com/office/drawing/2014/main" xmlns="" id="{00000000-0008-0000-2000-0000B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69" name="175 CuadroTexto">
          <a:extLst>
            <a:ext uri="{FF2B5EF4-FFF2-40B4-BE49-F238E27FC236}">
              <a16:creationId xmlns:a16="http://schemas.microsoft.com/office/drawing/2014/main" xmlns="" id="{00000000-0008-0000-2000-0000B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70" name="176 CuadroTexto">
          <a:extLst>
            <a:ext uri="{FF2B5EF4-FFF2-40B4-BE49-F238E27FC236}">
              <a16:creationId xmlns:a16="http://schemas.microsoft.com/office/drawing/2014/main" xmlns="" id="{00000000-0008-0000-2000-0000B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71" name="177 CuadroTexto">
          <a:extLst>
            <a:ext uri="{FF2B5EF4-FFF2-40B4-BE49-F238E27FC236}">
              <a16:creationId xmlns:a16="http://schemas.microsoft.com/office/drawing/2014/main" xmlns="" id="{00000000-0008-0000-2000-0000B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72" name="178 CuadroTexto">
          <a:extLst>
            <a:ext uri="{FF2B5EF4-FFF2-40B4-BE49-F238E27FC236}">
              <a16:creationId xmlns:a16="http://schemas.microsoft.com/office/drawing/2014/main" xmlns="" id="{00000000-0008-0000-2000-0000B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73" name="179 CuadroTexto">
          <a:extLst>
            <a:ext uri="{FF2B5EF4-FFF2-40B4-BE49-F238E27FC236}">
              <a16:creationId xmlns:a16="http://schemas.microsoft.com/office/drawing/2014/main" xmlns="" id="{00000000-0008-0000-2000-0000B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74" name="180 CuadroTexto">
          <a:extLst>
            <a:ext uri="{FF2B5EF4-FFF2-40B4-BE49-F238E27FC236}">
              <a16:creationId xmlns:a16="http://schemas.microsoft.com/office/drawing/2014/main" xmlns="" id="{00000000-0008-0000-2000-0000B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75" name="181 CuadroTexto">
          <a:extLst>
            <a:ext uri="{FF2B5EF4-FFF2-40B4-BE49-F238E27FC236}">
              <a16:creationId xmlns:a16="http://schemas.microsoft.com/office/drawing/2014/main" xmlns="" id="{00000000-0008-0000-2000-0000B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76" name="182 CuadroTexto">
          <a:extLst>
            <a:ext uri="{FF2B5EF4-FFF2-40B4-BE49-F238E27FC236}">
              <a16:creationId xmlns:a16="http://schemas.microsoft.com/office/drawing/2014/main" xmlns="" id="{00000000-0008-0000-2000-0000C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77" name="183 CuadroTexto">
          <a:extLst>
            <a:ext uri="{FF2B5EF4-FFF2-40B4-BE49-F238E27FC236}">
              <a16:creationId xmlns:a16="http://schemas.microsoft.com/office/drawing/2014/main" xmlns="" id="{00000000-0008-0000-2000-0000C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78" name="184 CuadroTexto">
          <a:extLst>
            <a:ext uri="{FF2B5EF4-FFF2-40B4-BE49-F238E27FC236}">
              <a16:creationId xmlns:a16="http://schemas.microsoft.com/office/drawing/2014/main" xmlns="" id="{00000000-0008-0000-2000-0000C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79" name="185 CuadroTexto">
          <a:extLst>
            <a:ext uri="{FF2B5EF4-FFF2-40B4-BE49-F238E27FC236}">
              <a16:creationId xmlns:a16="http://schemas.microsoft.com/office/drawing/2014/main" xmlns="" id="{00000000-0008-0000-2000-0000C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80" name="186 CuadroTexto">
          <a:extLst>
            <a:ext uri="{FF2B5EF4-FFF2-40B4-BE49-F238E27FC236}">
              <a16:creationId xmlns:a16="http://schemas.microsoft.com/office/drawing/2014/main" xmlns="" id="{00000000-0008-0000-2000-0000C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81" name="187 CuadroTexto">
          <a:extLst>
            <a:ext uri="{FF2B5EF4-FFF2-40B4-BE49-F238E27FC236}">
              <a16:creationId xmlns:a16="http://schemas.microsoft.com/office/drawing/2014/main" xmlns="" id="{00000000-0008-0000-2000-0000C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82" name="188 CuadroTexto">
          <a:extLst>
            <a:ext uri="{FF2B5EF4-FFF2-40B4-BE49-F238E27FC236}">
              <a16:creationId xmlns:a16="http://schemas.microsoft.com/office/drawing/2014/main" xmlns="" id="{00000000-0008-0000-2000-0000C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83" name="189 CuadroTexto">
          <a:extLst>
            <a:ext uri="{FF2B5EF4-FFF2-40B4-BE49-F238E27FC236}">
              <a16:creationId xmlns:a16="http://schemas.microsoft.com/office/drawing/2014/main" xmlns="" id="{00000000-0008-0000-2000-0000C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84" name="190 CuadroTexto">
          <a:extLst>
            <a:ext uri="{FF2B5EF4-FFF2-40B4-BE49-F238E27FC236}">
              <a16:creationId xmlns:a16="http://schemas.microsoft.com/office/drawing/2014/main" xmlns="" id="{00000000-0008-0000-2000-0000C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85" name="191 CuadroTexto">
          <a:extLst>
            <a:ext uri="{FF2B5EF4-FFF2-40B4-BE49-F238E27FC236}">
              <a16:creationId xmlns:a16="http://schemas.microsoft.com/office/drawing/2014/main" xmlns="" id="{00000000-0008-0000-2000-0000C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86" name="192 CuadroTexto">
          <a:extLst>
            <a:ext uri="{FF2B5EF4-FFF2-40B4-BE49-F238E27FC236}">
              <a16:creationId xmlns:a16="http://schemas.microsoft.com/office/drawing/2014/main" xmlns="" id="{00000000-0008-0000-2000-0000C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87" name="193 CuadroTexto">
          <a:extLst>
            <a:ext uri="{FF2B5EF4-FFF2-40B4-BE49-F238E27FC236}">
              <a16:creationId xmlns:a16="http://schemas.microsoft.com/office/drawing/2014/main" xmlns="" id="{00000000-0008-0000-2000-0000C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88" name="194 CuadroTexto">
          <a:extLst>
            <a:ext uri="{FF2B5EF4-FFF2-40B4-BE49-F238E27FC236}">
              <a16:creationId xmlns:a16="http://schemas.microsoft.com/office/drawing/2014/main" xmlns="" id="{00000000-0008-0000-2000-0000C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89" name="195 CuadroTexto">
          <a:extLst>
            <a:ext uri="{FF2B5EF4-FFF2-40B4-BE49-F238E27FC236}">
              <a16:creationId xmlns:a16="http://schemas.microsoft.com/office/drawing/2014/main" xmlns="" id="{00000000-0008-0000-2000-0000C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90" name="196 CuadroTexto">
          <a:extLst>
            <a:ext uri="{FF2B5EF4-FFF2-40B4-BE49-F238E27FC236}">
              <a16:creationId xmlns:a16="http://schemas.microsoft.com/office/drawing/2014/main" xmlns="" id="{00000000-0008-0000-2000-0000C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91" name="197 CuadroTexto">
          <a:extLst>
            <a:ext uri="{FF2B5EF4-FFF2-40B4-BE49-F238E27FC236}">
              <a16:creationId xmlns:a16="http://schemas.microsoft.com/office/drawing/2014/main" xmlns="" id="{00000000-0008-0000-2000-0000C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92" name="198 CuadroTexto">
          <a:extLst>
            <a:ext uri="{FF2B5EF4-FFF2-40B4-BE49-F238E27FC236}">
              <a16:creationId xmlns:a16="http://schemas.microsoft.com/office/drawing/2014/main" xmlns="" id="{00000000-0008-0000-2000-0000D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93" name="199 CuadroTexto">
          <a:extLst>
            <a:ext uri="{FF2B5EF4-FFF2-40B4-BE49-F238E27FC236}">
              <a16:creationId xmlns:a16="http://schemas.microsoft.com/office/drawing/2014/main" xmlns="" id="{00000000-0008-0000-2000-0000D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94" name="200 CuadroTexto">
          <a:extLst>
            <a:ext uri="{FF2B5EF4-FFF2-40B4-BE49-F238E27FC236}">
              <a16:creationId xmlns:a16="http://schemas.microsoft.com/office/drawing/2014/main" xmlns="" id="{00000000-0008-0000-2000-0000D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95" name="201 CuadroTexto">
          <a:extLst>
            <a:ext uri="{FF2B5EF4-FFF2-40B4-BE49-F238E27FC236}">
              <a16:creationId xmlns:a16="http://schemas.microsoft.com/office/drawing/2014/main" xmlns="" id="{00000000-0008-0000-2000-0000D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96" name="202 CuadroTexto">
          <a:extLst>
            <a:ext uri="{FF2B5EF4-FFF2-40B4-BE49-F238E27FC236}">
              <a16:creationId xmlns:a16="http://schemas.microsoft.com/office/drawing/2014/main" xmlns="" id="{00000000-0008-0000-2000-0000D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97" name="203 CuadroTexto">
          <a:extLst>
            <a:ext uri="{FF2B5EF4-FFF2-40B4-BE49-F238E27FC236}">
              <a16:creationId xmlns:a16="http://schemas.microsoft.com/office/drawing/2014/main" xmlns="" id="{00000000-0008-0000-2000-0000D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98" name="204 CuadroTexto">
          <a:extLst>
            <a:ext uri="{FF2B5EF4-FFF2-40B4-BE49-F238E27FC236}">
              <a16:creationId xmlns:a16="http://schemas.microsoft.com/office/drawing/2014/main" xmlns="" id="{00000000-0008-0000-2000-0000D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99" name="205 CuadroTexto">
          <a:extLst>
            <a:ext uri="{FF2B5EF4-FFF2-40B4-BE49-F238E27FC236}">
              <a16:creationId xmlns:a16="http://schemas.microsoft.com/office/drawing/2014/main" xmlns="" id="{00000000-0008-0000-2000-0000D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00" name="206 CuadroTexto">
          <a:extLst>
            <a:ext uri="{FF2B5EF4-FFF2-40B4-BE49-F238E27FC236}">
              <a16:creationId xmlns:a16="http://schemas.microsoft.com/office/drawing/2014/main" xmlns="" id="{00000000-0008-0000-2000-0000D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01" name="207 CuadroTexto">
          <a:extLst>
            <a:ext uri="{FF2B5EF4-FFF2-40B4-BE49-F238E27FC236}">
              <a16:creationId xmlns:a16="http://schemas.microsoft.com/office/drawing/2014/main" xmlns="" id="{00000000-0008-0000-2000-0000D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02" name="208 CuadroTexto">
          <a:extLst>
            <a:ext uri="{FF2B5EF4-FFF2-40B4-BE49-F238E27FC236}">
              <a16:creationId xmlns:a16="http://schemas.microsoft.com/office/drawing/2014/main" xmlns="" id="{00000000-0008-0000-2000-0000D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03" name="209 CuadroTexto">
          <a:extLst>
            <a:ext uri="{FF2B5EF4-FFF2-40B4-BE49-F238E27FC236}">
              <a16:creationId xmlns:a16="http://schemas.microsoft.com/office/drawing/2014/main" xmlns="" id="{00000000-0008-0000-2000-0000D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04" name="210 CuadroTexto">
          <a:extLst>
            <a:ext uri="{FF2B5EF4-FFF2-40B4-BE49-F238E27FC236}">
              <a16:creationId xmlns:a16="http://schemas.microsoft.com/office/drawing/2014/main" xmlns="" id="{00000000-0008-0000-2000-0000D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05" name="211 CuadroTexto">
          <a:extLst>
            <a:ext uri="{FF2B5EF4-FFF2-40B4-BE49-F238E27FC236}">
              <a16:creationId xmlns:a16="http://schemas.microsoft.com/office/drawing/2014/main" xmlns="" id="{00000000-0008-0000-2000-0000D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06" name="212 CuadroTexto">
          <a:extLst>
            <a:ext uri="{FF2B5EF4-FFF2-40B4-BE49-F238E27FC236}">
              <a16:creationId xmlns:a16="http://schemas.microsoft.com/office/drawing/2014/main" xmlns="" id="{00000000-0008-0000-2000-0000D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07" name="213 CuadroTexto">
          <a:extLst>
            <a:ext uri="{FF2B5EF4-FFF2-40B4-BE49-F238E27FC236}">
              <a16:creationId xmlns:a16="http://schemas.microsoft.com/office/drawing/2014/main" xmlns="" id="{00000000-0008-0000-2000-0000D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08" name="214 CuadroTexto">
          <a:extLst>
            <a:ext uri="{FF2B5EF4-FFF2-40B4-BE49-F238E27FC236}">
              <a16:creationId xmlns:a16="http://schemas.microsoft.com/office/drawing/2014/main" xmlns="" id="{00000000-0008-0000-2000-0000E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09" name="215 CuadroTexto">
          <a:extLst>
            <a:ext uri="{FF2B5EF4-FFF2-40B4-BE49-F238E27FC236}">
              <a16:creationId xmlns:a16="http://schemas.microsoft.com/office/drawing/2014/main" xmlns="" id="{00000000-0008-0000-2000-0000E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10" name="216 CuadroTexto">
          <a:extLst>
            <a:ext uri="{FF2B5EF4-FFF2-40B4-BE49-F238E27FC236}">
              <a16:creationId xmlns:a16="http://schemas.microsoft.com/office/drawing/2014/main" xmlns="" id="{00000000-0008-0000-2000-0000E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11" name="217 CuadroTexto">
          <a:extLst>
            <a:ext uri="{FF2B5EF4-FFF2-40B4-BE49-F238E27FC236}">
              <a16:creationId xmlns:a16="http://schemas.microsoft.com/office/drawing/2014/main" xmlns="" id="{00000000-0008-0000-2000-0000E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12" name="218 CuadroTexto">
          <a:extLst>
            <a:ext uri="{FF2B5EF4-FFF2-40B4-BE49-F238E27FC236}">
              <a16:creationId xmlns:a16="http://schemas.microsoft.com/office/drawing/2014/main" xmlns="" id="{00000000-0008-0000-2000-0000E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13" name="219 CuadroTexto">
          <a:extLst>
            <a:ext uri="{FF2B5EF4-FFF2-40B4-BE49-F238E27FC236}">
              <a16:creationId xmlns:a16="http://schemas.microsoft.com/office/drawing/2014/main" xmlns="" id="{00000000-0008-0000-2000-0000E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14" name="220 CuadroTexto">
          <a:extLst>
            <a:ext uri="{FF2B5EF4-FFF2-40B4-BE49-F238E27FC236}">
              <a16:creationId xmlns:a16="http://schemas.microsoft.com/office/drawing/2014/main" xmlns="" id="{00000000-0008-0000-2000-0000E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15" name="221 CuadroTexto">
          <a:extLst>
            <a:ext uri="{FF2B5EF4-FFF2-40B4-BE49-F238E27FC236}">
              <a16:creationId xmlns:a16="http://schemas.microsoft.com/office/drawing/2014/main" xmlns="" id="{00000000-0008-0000-2000-0000E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16" name="222 CuadroTexto">
          <a:extLst>
            <a:ext uri="{FF2B5EF4-FFF2-40B4-BE49-F238E27FC236}">
              <a16:creationId xmlns:a16="http://schemas.microsoft.com/office/drawing/2014/main" xmlns="" id="{00000000-0008-0000-2000-0000E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17" name="223 CuadroTexto">
          <a:extLst>
            <a:ext uri="{FF2B5EF4-FFF2-40B4-BE49-F238E27FC236}">
              <a16:creationId xmlns:a16="http://schemas.microsoft.com/office/drawing/2014/main" xmlns="" id="{00000000-0008-0000-2000-0000E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18" name="224 CuadroTexto">
          <a:extLst>
            <a:ext uri="{FF2B5EF4-FFF2-40B4-BE49-F238E27FC236}">
              <a16:creationId xmlns:a16="http://schemas.microsoft.com/office/drawing/2014/main" xmlns="" id="{00000000-0008-0000-2000-0000E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19" name="225 CuadroTexto">
          <a:extLst>
            <a:ext uri="{FF2B5EF4-FFF2-40B4-BE49-F238E27FC236}">
              <a16:creationId xmlns:a16="http://schemas.microsoft.com/office/drawing/2014/main" xmlns="" id="{00000000-0008-0000-2000-0000E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20" name="226 CuadroTexto">
          <a:extLst>
            <a:ext uri="{FF2B5EF4-FFF2-40B4-BE49-F238E27FC236}">
              <a16:creationId xmlns:a16="http://schemas.microsoft.com/office/drawing/2014/main" xmlns="" id="{00000000-0008-0000-2000-0000E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21" name="227 CuadroTexto">
          <a:extLst>
            <a:ext uri="{FF2B5EF4-FFF2-40B4-BE49-F238E27FC236}">
              <a16:creationId xmlns:a16="http://schemas.microsoft.com/office/drawing/2014/main" xmlns="" id="{00000000-0008-0000-2000-0000E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22" name="228 CuadroTexto">
          <a:extLst>
            <a:ext uri="{FF2B5EF4-FFF2-40B4-BE49-F238E27FC236}">
              <a16:creationId xmlns:a16="http://schemas.microsoft.com/office/drawing/2014/main" xmlns="" id="{00000000-0008-0000-2000-0000E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23" name="229 CuadroTexto">
          <a:extLst>
            <a:ext uri="{FF2B5EF4-FFF2-40B4-BE49-F238E27FC236}">
              <a16:creationId xmlns:a16="http://schemas.microsoft.com/office/drawing/2014/main" xmlns="" id="{00000000-0008-0000-2000-0000E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24" name="230 CuadroTexto">
          <a:extLst>
            <a:ext uri="{FF2B5EF4-FFF2-40B4-BE49-F238E27FC236}">
              <a16:creationId xmlns:a16="http://schemas.microsoft.com/office/drawing/2014/main" xmlns="" id="{00000000-0008-0000-2000-0000F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25" name="231 CuadroTexto">
          <a:extLst>
            <a:ext uri="{FF2B5EF4-FFF2-40B4-BE49-F238E27FC236}">
              <a16:creationId xmlns:a16="http://schemas.microsoft.com/office/drawing/2014/main" xmlns="" id="{00000000-0008-0000-2000-0000F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26" name="232 CuadroTexto">
          <a:extLst>
            <a:ext uri="{FF2B5EF4-FFF2-40B4-BE49-F238E27FC236}">
              <a16:creationId xmlns:a16="http://schemas.microsoft.com/office/drawing/2014/main" xmlns="" id="{00000000-0008-0000-2000-0000F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27" name="233 CuadroTexto">
          <a:extLst>
            <a:ext uri="{FF2B5EF4-FFF2-40B4-BE49-F238E27FC236}">
              <a16:creationId xmlns:a16="http://schemas.microsoft.com/office/drawing/2014/main" xmlns="" id="{00000000-0008-0000-2000-0000F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28" name="234 CuadroTexto">
          <a:extLst>
            <a:ext uri="{FF2B5EF4-FFF2-40B4-BE49-F238E27FC236}">
              <a16:creationId xmlns:a16="http://schemas.microsoft.com/office/drawing/2014/main" xmlns="" id="{00000000-0008-0000-2000-0000F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29" name="235 CuadroTexto">
          <a:extLst>
            <a:ext uri="{FF2B5EF4-FFF2-40B4-BE49-F238E27FC236}">
              <a16:creationId xmlns:a16="http://schemas.microsoft.com/office/drawing/2014/main" xmlns="" id="{00000000-0008-0000-2000-0000F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30" name="236 CuadroTexto">
          <a:extLst>
            <a:ext uri="{FF2B5EF4-FFF2-40B4-BE49-F238E27FC236}">
              <a16:creationId xmlns:a16="http://schemas.microsoft.com/office/drawing/2014/main" xmlns="" id="{00000000-0008-0000-2000-0000F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31" name="237 CuadroTexto">
          <a:extLst>
            <a:ext uri="{FF2B5EF4-FFF2-40B4-BE49-F238E27FC236}">
              <a16:creationId xmlns:a16="http://schemas.microsoft.com/office/drawing/2014/main" xmlns="" id="{00000000-0008-0000-2000-0000F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32" name="238 CuadroTexto">
          <a:extLst>
            <a:ext uri="{FF2B5EF4-FFF2-40B4-BE49-F238E27FC236}">
              <a16:creationId xmlns:a16="http://schemas.microsoft.com/office/drawing/2014/main" xmlns="" id="{00000000-0008-0000-2000-0000F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33" name="239 CuadroTexto">
          <a:extLst>
            <a:ext uri="{FF2B5EF4-FFF2-40B4-BE49-F238E27FC236}">
              <a16:creationId xmlns:a16="http://schemas.microsoft.com/office/drawing/2014/main" xmlns="" id="{00000000-0008-0000-2000-0000F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34" name="240 CuadroTexto">
          <a:extLst>
            <a:ext uri="{FF2B5EF4-FFF2-40B4-BE49-F238E27FC236}">
              <a16:creationId xmlns:a16="http://schemas.microsoft.com/office/drawing/2014/main" xmlns="" id="{00000000-0008-0000-2000-0000F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35" name="241 CuadroTexto">
          <a:extLst>
            <a:ext uri="{FF2B5EF4-FFF2-40B4-BE49-F238E27FC236}">
              <a16:creationId xmlns:a16="http://schemas.microsoft.com/office/drawing/2014/main" xmlns="" id="{00000000-0008-0000-2000-0000F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36" name="242 CuadroTexto">
          <a:extLst>
            <a:ext uri="{FF2B5EF4-FFF2-40B4-BE49-F238E27FC236}">
              <a16:creationId xmlns:a16="http://schemas.microsoft.com/office/drawing/2014/main" xmlns="" id="{00000000-0008-0000-2000-0000F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37" name="243 CuadroTexto">
          <a:extLst>
            <a:ext uri="{FF2B5EF4-FFF2-40B4-BE49-F238E27FC236}">
              <a16:creationId xmlns:a16="http://schemas.microsoft.com/office/drawing/2014/main" xmlns="" id="{00000000-0008-0000-2000-0000F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38" name="244 CuadroTexto">
          <a:extLst>
            <a:ext uri="{FF2B5EF4-FFF2-40B4-BE49-F238E27FC236}">
              <a16:creationId xmlns:a16="http://schemas.microsoft.com/office/drawing/2014/main" xmlns="" id="{00000000-0008-0000-2000-0000F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39" name="245 CuadroTexto">
          <a:extLst>
            <a:ext uri="{FF2B5EF4-FFF2-40B4-BE49-F238E27FC236}">
              <a16:creationId xmlns:a16="http://schemas.microsoft.com/office/drawing/2014/main" xmlns="" id="{00000000-0008-0000-2000-0000F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40" name="246 CuadroTexto">
          <a:extLst>
            <a:ext uri="{FF2B5EF4-FFF2-40B4-BE49-F238E27FC236}">
              <a16:creationId xmlns:a16="http://schemas.microsoft.com/office/drawing/2014/main" xmlns="" id="{00000000-0008-0000-2000-00000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41" name="247 CuadroTexto">
          <a:extLst>
            <a:ext uri="{FF2B5EF4-FFF2-40B4-BE49-F238E27FC236}">
              <a16:creationId xmlns:a16="http://schemas.microsoft.com/office/drawing/2014/main" xmlns="" id="{00000000-0008-0000-2000-00000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42" name="248 CuadroTexto">
          <a:extLst>
            <a:ext uri="{FF2B5EF4-FFF2-40B4-BE49-F238E27FC236}">
              <a16:creationId xmlns:a16="http://schemas.microsoft.com/office/drawing/2014/main" xmlns="" id="{00000000-0008-0000-2000-00000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43" name="249 CuadroTexto">
          <a:extLst>
            <a:ext uri="{FF2B5EF4-FFF2-40B4-BE49-F238E27FC236}">
              <a16:creationId xmlns:a16="http://schemas.microsoft.com/office/drawing/2014/main" xmlns="" id="{00000000-0008-0000-2000-00000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44" name="250 CuadroTexto">
          <a:extLst>
            <a:ext uri="{FF2B5EF4-FFF2-40B4-BE49-F238E27FC236}">
              <a16:creationId xmlns:a16="http://schemas.microsoft.com/office/drawing/2014/main" xmlns="" id="{00000000-0008-0000-2000-00000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45" name="251 CuadroTexto">
          <a:extLst>
            <a:ext uri="{FF2B5EF4-FFF2-40B4-BE49-F238E27FC236}">
              <a16:creationId xmlns:a16="http://schemas.microsoft.com/office/drawing/2014/main" xmlns="" id="{00000000-0008-0000-2000-00000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46" name="252 CuadroTexto">
          <a:extLst>
            <a:ext uri="{FF2B5EF4-FFF2-40B4-BE49-F238E27FC236}">
              <a16:creationId xmlns:a16="http://schemas.microsoft.com/office/drawing/2014/main" xmlns="" id="{00000000-0008-0000-2000-00000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47" name="253 CuadroTexto">
          <a:extLst>
            <a:ext uri="{FF2B5EF4-FFF2-40B4-BE49-F238E27FC236}">
              <a16:creationId xmlns:a16="http://schemas.microsoft.com/office/drawing/2014/main" xmlns="" id="{00000000-0008-0000-2000-00000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48" name="254 CuadroTexto">
          <a:extLst>
            <a:ext uri="{FF2B5EF4-FFF2-40B4-BE49-F238E27FC236}">
              <a16:creationId xmlns:a16="http://schemas.microsoft.com/office/drawing/2014/main" xmlns="" id="{00000000-0008-0000-2000-00000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49" name="255 CuadroTexto">
          <a:extLst>
            <a:ext uri="{FF2B5EF4-FFF2-40B4-BE49-F238E27FC236}">
              <a16:creationId xmlns:a16="http://schemas.microsoft.com/office/drawing/2014/main" xmlns="" id="{00000000-0008-0000-2000-00000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50" name="256 CuadroTexto">
          <a:extLst>
            <a:ext uri="{FF2B5EF4-FFF2-40B4-BE49-F238E27FC236}">
              <a16:creationId xmlns:a16="http://schemas.microsoft.com/office/drawing/2014/main" xmlns="" id="{00000000-0008-0000-2000-00000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51" name="257 CuadroTexto">
          <a:extLst>
            <a:ext uri="{FF2B5EF4-FFF2-40B4-BE49-F238E27FC236}">
              <a16:creationId xmlns:a16="http://schemas.microsoft.com/office/drawing/2014/main" xmlns="" id="{00000000-0008-0000-2000-00000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52" name="258 CuadroTexto">
          <a:extLst>
            <a:ext uri="{FF2B5EF4-FFF2-40B4-BE49-F238E27FC236}">
              <a16:creationId xmlns:a16="http://schemas.microsoft.com/office/drawing/2014/main" xmlns="" id="{00000000-0008-0000-2000-00000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53" name="259 CuadroTexto">
          <a:extLst>
            <a:ext uri="{FF2B5EF4-FFF2-40B4-BE49-F238E27FC236}">
              <a16:creationId xmlns:a16="http://schemas.microsoft.com/office/drawing/2014/main" xmlns="" id="{00000000-0008-0000-2000-00000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54" name="260 CuadroTexto">
          <a:extLst>
            <a:ext uri="{FF2B5EF4-FFF2-40B4-BE49-F238E27FC236}">
              <a16:creationId xmlns:a16="http://schemas.microsoft.com/office/drawing/2014/main" xmlns="" id="{00000000-0008-0000-2000-00000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55" name="261 CuadroTexto">
          <a:extLst>
            <a:ext uri="{FF2B5EF4-FFF2-40B4-BE49-F238E27FC236}">
              <a16:creationId xmlns:a16="http://schemas.microsoft.com/office/drawing/2014/main" xmlns="" id="{00000000-0008-0000-2000-00000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56" name="262 CuadroTexto">
          <a:extLst>
            <a:ext uri="{FF2B5EF4-FFF2-40B4-BE49-F238E27FC236}">
              <a16:creationId xmlns:a16="http://schemas.microsoft.com/office/drawing/2014/main" xmlns="" id="{00000000-0008-0000-2000-00001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57" name="263 CuadroTexto">
          <a:extLst>
            <a:ext uri="{FF2B5EF4-FFF2-40B4-BE49-F238E27FC236}">
              <a16:creationId xmlns:a16="http://schemas.microsoft.com/office/drawing/2014/main" xmlns="" id="{00000000-0008-0000-2000-00001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58" name="264 CuadroTexto">
          <a:extLst>
            <a:ext uri="{FF2B5EF4-FFF2-40B4-BE49-F238E27FC236}">
              <a16:creationId xmlns:a16="http://schemas.microsoft.com/office/drawing/2014/main" xmlns="" id="{00000000-0008-0000-2000-00001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59" name="265 CuadroTexto">
          <a:extLst>
            <a:ext uri="{FF2B5EF4-FFF2-40B4-BE49-F238E27FC236}">
              <a16:creationId xmlns:a16="http://schemas.microsoft.com/office/drawing/2014/main" xmlns="" id="{00000000-0008-0000-2000-00001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60" name="266 CuadroTexto">
          <a:extLst>
            <a:ext uri="{FF2B5EF4-FFF2-40B4-BE49-F238E27FC236}">
              <a16:creationId xmlns:a16="http://schemas.microsoft.com/office/drawing/2014/main" xmlns="" id="{00000000-0008-0000-2000-00001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61" name="267 CuadroTexto">
          <a:extLst>
            <a:ext uri="{FF2B5EF4-FFF2-40B4-BE49-F238E27FC236}">
              <a16:creationId xmlns:a16="http://schemas.microsoft.com/office/drawing/2014/main" xmlns="" id="{00000000-0008-0000-2000-00001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62" name="268 CuadroTexto">
          <a:extLst>
            <a:ext uri="{FF2B5EF4-FFF2-40B4-BE49-F238E27FC236}">
              <a16:creationId xmlns:a16="http://schemas.microsoft.com/office/drawing/2014/main" xmlns="" id="{00000000-0008-0000-2000-000016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63" name="269 CuadroTexto">
          <a:extLst>
            <a:ext uri="{FF2B5EF4-FFF2-40B4-BE49-F238E27FC236}">
              <a16:creationId xmlns:a16="http://schemas.microsoft.com/office/drawing/2014/main" xmlns="" id="{00000000-0008-0000-2000-000017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64" name="270 CuadroTexto">
          <a:extLst>
            <a:ext uri="{FF2B5EF4-FFF2-40B4-BE49-F238E27FC236}">
              <a16:creationId xmlns:a16="http://schemas.microsoft.com/office/drawing/2014/main" xmlns="" id="{00000000-0008-0000-2000-000018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65" name="271 CuadroTexto">
          <a:extLst>
            <a:ext uri="{FF2B5EF4-FFF2-40B4-BE49-F238E27FC236}">
              <a16:creationId xmlns:a16="http://schemas.microsoft.com/office/drawing/2014/main" xmlns="" id="{00000000-0008-0000-2000-000019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66" name="272 CuadroTexto">
          <a:extLst>
            <a:ext uri="{FF2B5EF4-FFF2-40B4-BE49-F238E27FC236}">
              <a16:creationId xmlns:a16="http://schemas.microsoft.com/office/drawing/2014/main" xmlns="" id="{00000000-0008-0000-2000-00001A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67" name="273 CuadroTexto">
          <a:extLst>
            <a:ext uri="{FF2B5EF4-FFF2-40B4-BE49-F238E27FC236}">
              <a16:creationId xmlns:a16="http://schemas.microsoft.com/office/drawing/2014/main" xmlns="" id="{00000000-0008-0000-2000-00001B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68" name="274 CuadroTexto">
          <a:extLst>
            <a:ext uri="{FF2B5EF4-FFF2-40B4-BE49-F238E27FC236}">
              <a16:creationId xmlns:a16="http://schemas.microsoft.com/office/drawing/2014/main" xmlns="" id="{00000000-0008-0000-2000-00001C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69" name="275 CuadroTexto">
          <a:extLst>
            <a:ext uri="{FF2B5EF4-FFF2-40B4-BE49-F238E27FC236}">
              <a16:creationId xmlns:a16="http://schemas.microsoft.com/office/drawing/2014/main" xmlns="" id="{00000000-0008-0000-2000-00001D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70" name="276 CuadroTexto">
          <a:extLst>
            <a:ext uri="{FF2B5EF4-FFF2-40B4-BE49-F238E27FC236}">
              <a16:creationId xmlns:a16="http://schemas.microsoft.com/office/drawing/2014/main" xmlns="" id="{00000000-0008-0000-2000-00001E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71" name="277 CuadroTexto">
          <a:extLst>
            <a:ext uri="{FF2B5EF4-FFF2-40B4-BE49-F238E27FC236}">
              <a16:creationId xmlns:a16="http://schemas.microsoft.com/office/drawing/2014/main" xmlns="" id="{00000000-0008-0000-2000-00001F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72" name="278 CuadroTexto">
          <a:extLst>
            <a:ext uri="{FF2B5EF4-FFF2-40B4-BE49-F238E27FC236}">
              <a16:creationId xmlns:a16="http://schemas.microsoft.com/office/drawing/2014/main" xmlns="" id="{00000000-0008-0000-2000-000020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73" name="279 CuadroTexto">
          <a:extLst>
            <a:ext uri="{FF2B5EF4-FFF2-40B4-BE49-F238E27FC236}">
              <a16:creationId xmlns:a16="http://schemas.microsoft.com/office/drawing/2014/main" xmlns="" id="{00000000-0008-0000-2000-000021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74" name="280 CuadroTexto">
          <a:extLst>
            <a:ext uri="{FF2B5EF4-FFF2-40B4-BE49-F238E27FC236}">
              <a16:creationId xmlns:a16="http://schemas.microsoft.com/office/drawing/2014/main" xmlns="" id="{00000000-0008-0000-2000-000022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75" name="281 CuadroTexto">
          <a:extLst>
            <a:ext uri="{FF2B5EF4-FFF2-40B4-BE49-F238E27FC236}">
              <a16:creationId xmlns:a16="http://schemas.microsoft.com/office/drawing/2014/main" xmlns="" id="{00000000-0008-0000-2000-000023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76" name="282 CuadroTexto">
          <a:extLst>
            <a:ext uri="{FF2B5EF4-FFF2-40B4-BE49-F238E27FC236}">
              <a16:creationId xmlns:a16="http://schemas.microsoft.com/office/drawing/2014/main" xmlns="" id="{00000000-0008-0000-2000-000024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77" name="283 CuadroTexto">
          <a:extLst>
            <a:ext uri="{FF2B5EF4-FFF2-40B4-BE49-F238E27FC236}">
              <a16:creationId xmlns:a16="http://schemas.microsoft.com/office/drawing/2014/main" xmlns="" id="{00000000-0008-0000-2000-000025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78" name="284 CuadroTexto">
          <a:extLst>
            <a:ext uri="{FF2B5EF4-FFF2-40B4-BE49-F238E27FC236}">
              <a16:creationId xmlns:a16="http://schemas.microsoft.com/office/drawing/2014/main" xmlns="" id="{00000000-0008-0000-2000-000026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79" name="285 CuadroTexto">
          <a:extLst>
            <a:ext uri="{FF2B5EF4-FFF2-40B4-BE49-F238E27FC236}">
              <a16:creationId xmlns:a16="http://schemas.microsoft.com/office/drawing/2014/main" xmlns="" id="{00000000-0008-0000-2000-00002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80" name="286 CuadroTexto">
          <a:extLst>
            <a:ext uri="{FF2B5EF4-FFF2-40B4-BE49-F238E27FC236}">
              <a16:creationId xmlns:a16="http://schemas.microsoft.com/office/drawing/2014/main" xmlns="" id="{00000000-0008-0000-2000-00002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81" name="287 CuadroTexto">
          <a:extLst>
            <a:ext uri="{FF2B5EF4-FFF2-40B4-BE49-F238E27FC236}">
              <a16:creationId xmlns:a16="http://schemas.microsoft.com/office/drawing/2014/main" xmlns="" id="{00000000-0008-0000-2000-00002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82" name="288 CuadroTexto">
          <a:extLst>
            <a:ext uri="{FF2B5EF4-FFF2-40B4-BE49-F238E27FC236}">
              <a16:creationId xmlns:a16="http://schemas.microsoft.com/office/drawing/2014/main" xmlns="" id="{00000000-0008-0000-2000-00002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83" name="289 CuadroTexto">
          <a:extLst>
            <a:ext uri="{FF2B5EF4-FFF2-40B4-BE49-F238E27FC236}">
              <a16:creationId xmlns:a16="http://schemas.microsoft.com/office/drawing/2014/main" xmlns="" id="{00000000-0008-0000-2000-00002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84" name="290 CuadroTexto">
          <a:extLst>
            <a:ext uri="{FF2B5EF4-FFF2-40B4-BE49-F238E27FC236}">
              <a16:creationId xmlns:a16="http://schemas.microsoft.com/office/drawing/2014/main" xmlns="" id="{00000000-0008-0000-2000-00002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85" name="291 CuadroTexto">
          <a:extLst>
            <a:ext uri="{FF2B5EF4-FFF2-40B4-BE49-F238E27FC236}">
              <a16:creationId xmlns:a16="http://schemas.microsoft.com/office/drawing/2014/main" xmlns="" id="{00000000-0008-0000-2000-00002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86" name="292 CuadroTexto">
          <a:extLst>
            <a:ext uri="{FF2B5EF4-FFF2-40B4-BE49-F238E27FC236}">
              <a16:creationId xmlns:a16="http://schemas.microsoft.com/office/drawing/2014/main" xmlns="" id="{00000000-0008-0000-2000-00002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87" name="293 CuadroTexto">
          <a:extLst>
            <a:ext uri="{FF2B5EF4-FFF2-40B4-BE49-F238E27FC236}">
              <a16:creationId xmlns:a16="http://schemas.microsoft.com/office/drawing/2014/main" xmlns="" id="{00000000-0008-0000-2000-00002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88" name="294 CuadroTexto">
          <a:extLst>
            <a:ext uri="{FF2B5EF4-FFF2-40B4-BE49-F238E27FC236}">
              <a16:creationId xmlns:a16="http://schemas.microsoft.com/office/drawing/2014/main" xmlns="" id="{00000000-0008-0000-2000-00003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89" name="295 CuadroTexto">
          <a:extLst>
            <a:ext uri="{FF2B5EF4-FFF2-40B4-BE49-F238E27FC236}">
              <a16:creationId xmlns:a16="http://schemas.microsoft.com/office/drawing/2014/main" xmlns="" id="{00000000-0008-0000-2000-00003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90" name="298 CuadroTexto">
          <a:extLst>
            <a:ext uri="{FF2B5EF4-FFF2-40B4-BE49-F238E27FC236}">
              <a16:creationId xmlns:a16="http://schemas.microsoft.com/office/drawing/2014/main" xmlns="" id="{00000000-0008-0000-2000-000032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91" name="299 CuadroTexto">
          <a:extLst>
            <a:ext uri="{FF2B5EF4-FFF2-40B4-BE49-F238E27FC236}">
              <a16:creationId xmlns:a16="http://schemas.microsoft.com/office/drawing/2014/main" xmlns="" id="{00000000-0008-0000-2000-000033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92" name="300 CuadroTexto">
          <a:extLst>
            <a:ext uri="{FF2B5EF4-FFF2-40B4-BE49-F238E27FC236}">
              <a16:creationId xmlns:a16="http://schemas.microsoft.com/office/drawing/2014/main" xmlns="" id="{00000000-0008-0000-2000-000034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93" name="301 CuadroTexto">
          <a:extLst>
            <a:ext uri="{FF2B5EF4-FFF2-40B4-BE49-F238E27FC236}">
              <a16:creationId xmlns:a16="http://schemas.microsoft.com/office/drawing/2014/main" xmlns="" id="{00000000-0008-0000-2000-000035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94" name="302 CuadroTexto">
          <a:extLst>
            <a:ext uri="{FF2B5EF4-FFF2-40B4-BE49-F238E27FC236}">
              <a16:creationId xmlns:a16="http://schemas.microsoft.com/office/drawing/2014/main" xmlns="" id="{00000000-0008-0000-2000-000036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95" name="303 CuadroTexto">
          <a:extLst>
            <a:ext uri="{FF2B5EF4-FFF2-40B4-BE49-F238E27FC236}">
              <a16:creationId xmlns:a16="http://schemas.microsoft.com/office/drawing/2014/main" xmlns="" id="{00000000-0008-0000-2000-000037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96" name="304 CuadroTexto">
          <a:extLst>
            <a:ext uri="{FF2B5EF4-FFF2-40B4-BE49-F238E27FC236}">
              <a16:creationId xmlns:a16="http://schemas.microsoft.com/office/drawing/2014/main" xmlns="" id="{00000000-0008-0000-2000-000038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97" name="305 CuadroTexto">
          <a:extLst>
            <a:ext uri="{FF2B5EF4-FFF2-40B4-BE49-F238E27FC236}">
              <a16:creationId xmlns:a16="http://schemas.microsoft.com/office/drawing/2014/main" xmlns="" id="{00000000-0008-0000-2000-000039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98" name="452 CuadroTexto">
          <a:extLst>
            <a:ext uri="{FF2B5EF4-FFF2-40B4-BE49-F238E27FC236}">
              <a16:creationId xmlns:a16="http://schemas.microsoft.com/office/drawing/2014/main" xmlns="" id="{00000000-0008-0000-2000-00003A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99" name="17 CuadroTexto">
          <a:extLst>
            <a:ext uri="{FF2B5EF4-FFF2-40B4-BE49-F238E27FC236}">
              <a16:creationId xmlns:a16="http://schemas.microsoft.com/office/drawing/2014/main" xmlns="" id="{00000000-0008-0000-2000-00003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00" name="90 CuadroTexto">
          <a:extLst>
            <a:ext uri="{FF2B5EF4-FFF2-40B4-BE49-F238E27FC236}">
              <a16:creationId xmlns:a16="http://schemas.microsoft.com/office/drawing/2014/main" xmlns="" id="{00000000-0008-0000-2000-00003C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01" name="91 CuadroTexto">
          <a:extLst>
            <a:ext uri="{FF2B5EF4-FFF2-40B4-BE49-F238E27FC236}">
              <a16:creationId xmlns:a16="http://schemas.microsoft.com/office/drawing/2014/main" xmlns="" id="{00000000-0008-0000-2000-00003D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02" name="92 CuadroTexto">
          <a:extLst>
            <a:ext uri="{FF2B5EF4-FFF2-40B4-BE49-F238E27FC236}">
              <a16:creationId xmlns:a16="http://schemas.microsoft.com/office/drawing/2014/main" xmlns="" id="{00000000-0008-0000-2000-00003E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03" name="93 CuadroTexto">
          <a:extLst>
            <a:ext uri="{FF2B5EF4-FFF2-40B4-BE49-F238E27FC236}">
              <a16:creationId xmlns:a16="http://schemas.microsoft.com/office/drawing/2014/main" xmlns="" id="{00000000-0008-0000-2000-00003F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04" name="94 CuadroTexto">
          <a:extLst>
            <a:ext uri="{FF2B5EF4-FFF2-40B4-BE49-F238E27FC236}">
              <a16:creationId xmlns:a16="http://schemas.microsoft.com/office/drawing/2014/main" xmlns="" id="{00000000-0008-0000-2000-000040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05" name="95 CuadroTexto">
          <a:extLst>
            <a:ext uri="{FF2B5EF4-FFF2-40B4-BE49-F238E27FC236}">
              <a16:creationId xmlns:a16="http://schemas.microsoft.com/office/drawing/2014/main" xmlns="" id="{00000000-0008-0000-2000-000041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06" name="96 CuadroTexto">
          <a:extLst>
            <a:ext uri="{FF2B5EF4-FFF2-40B4-BE49-F238E27FC236}">
              <a16:creationId xmlns:a16="http://schemas.microsoft.com/office/drawing/2014/main" xmlns="" id="{00000000-0008-0000-2000-000042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07" name="97 CuadroTexto">
          <a:extLst>
            <a:ext uri="{FF2B5EF4-FFF2-40B4-BE49-F238E27FC236}">
              <a16:creationId xmlns:a16="http://schemas.microsoft.com/office/drawing/2014/main" xmlns="" id="{00000000-0008-0000-2000-000043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08" name="98 CuadroTexto">
          <a:extLst>
            <a:ext uri="{FF2B5EF4-FFF2-40B4-BE49-F238E27FC236}">
              <a16:creationId xmlns:a16="http://schemas.microsoft.com/office/drawing/2014/main" xmlns="" id="{00000000-0008-0000-2000-000044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09" name="99 CuadroTexto">
          <a:extLst>
            <a:ext uri="{FF2B5EF4-FFF2-40B4-BE49-F238E27FC236}">
              <a16:creationId xmlns:a16="http://schemas.microsoft.com/office/drawing/2014/main" xmlns="" id="{00000000-0008-0000-2000-000045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10" name="100 CuadroTexto">
          <a:extLst>
            <a:ext uri="{FF2B5EF4-FFF2-40B4-BE49-F238E27FC236}">
              <a16:creationId xmlns:a16="http://schemas.microsoft.com/office/drawing/2014/main" xmlns="" id="{00000000-0008-0000-2000-000046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11" name="101 CuadroTexto">
          <a:extLst>
            <a:ext uri="{FF2B5EF4-FFF2-40B4-BE49-F238E27FC236}">
              <a16:creationId xmlns:a16="http://schemas.microsoft.com/office/drawing/2014/main" xmlns="" id="{00000000-0008-0000-2000-000047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12" name="118 CuadroTexto">
          <a:extLst>
            <a:ext uri="{FF2B5EF4-FFF2-40B4-BE49-F238E27FC236}">
              <a16:creationId xmlns:a16="http://schemas.microsoft.com/office/drawing/2014/main" xmlns="" id="{00000000-0008-0000-2000-00004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13" name="119 CuadroTexto">
          <a:extLst>
            <a:ext uri="{FF2B5EF4-FFF2-40B4-BE49-F238E27FC236}">
              <a16:creationId xmlns:a16="http://schemas.microsoft.com/office/drawing/2014/main" xmlns="" id="{00000000-0008-0000-2000-00004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14" name="120 CuadroTexto">
          <a:extLst>
            <a:ext uri="{FF2B5EF4-FFF2-40B4-BE49-F238E27FC236}">
              <a16:creationId xmlns:a16="http://schemas.microsoft.com/office/drawing/2014/main" xmlns="" id="{00000000-0008-0000-2000-00004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15" name="121 CuadroTexto">
          <a:extLst>
            <a:ext uri="{FF2B5EF4-FFF2-40B4-BE49-F238E27FC236}">
              <a16:creationId xmlns:a16="http://schemas.microsoft.com/office/drawing/2014/main" xmlns="" id="{00000000-0008-0000-2000-00004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16" name="122 CuadroTexto">
          <a:extLst>
            <a:ext uri="{FF2B5EF4-FFF2-40B4-BE49-F238E27FC236}">
              <a16:creationId xmlns:a16="http://schemas.microsoft.com/office/drawing/2014/main" xmlns="" id="{00000000-0008-0000-2000-00004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17" name="123 CuadroTexto">
          <a:extLst>
            <a:ext uri="{FF2B5EF4-FFF2-40B4-BE49-F238E27FC236}">
              <a16:creationId xmlns:a16="http://schemas.microsoft.com/office/drawing/2014/main" xmlns="" id="{00000000-0008-0000-2000-00004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18" name="124 CuadroTexto">
          <a:extLst>
            <a:ext uri="{FF2B5EF4-FFF2-40B4-BE49-F238E27FC236}">
              <a16:creationId xmlns:a16="http://schemas.microsoft.com/office/drawing/2014/main" xmlns="" id="{00000000-0008-0000-2000-00004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19" name="125 CuadroTexto">
          <a:extLst>
            <a:ext uri="{FF2B5EF4-FFF2-40B4-BE49-F238E27FC236}">
              <a16:creationId xmlns:a16="http://schemas.microsoft.com/office/drawing/2014/main" xmlns="" id="{00000000-0008-0000-2000-00004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20" name="143 CuadroTexto">
          <a:extLst>
            <a:ext uri="{FF2B5EF4-FFF2-40B4-BE49-F238E27FC236}">
              <a16:creationId xmlns:a16="http://schemas.microsoft.com/office/drawing/2014/main" xmlns="" id="{00000000-0008-0000-2000-00005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21" name="144 CuadroTexto">
          <a:extLst>
            <a:ext uri="{FF2B5EF4-FFF2-40B4-BE49-F238E27FC236}">
              <a16:creationId xmlns:a16="http://schemas.microsoft.com/office/drawing/2014/main" xmlns="" id="{00000000-0008-0000-2000-00005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22" name="145 CuadroTexto">
          <a:extLst>
            <a:ext uri="{FF2B5EF4-FFF2-40B4-BE49-F238E27FC236}">
              <a16:creationId xmlns:a16="http://schemas.microsoft.com/office/drawing/2014/main" xmlns="" id="{00000000-0008-0000-2000-00005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23" name="146 CuadroTexto">
          <a:extLst>
            <a:ext uri="{FF2B5EF4-FFF2-40B4-BE49-F238E27FC236}">
              <a16:creationId xmlns:a16="http://schemas.microsoft.com/office/drawing/2014/main" xmlns="" id="{00000000-0008-0000-2000-00005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24" name="147 CuadroTexto">
          <a:extLst>
            <a:ext uri="{FF2B5EF4-FFF2-40B4-BE49-F238E27FC236}">
              <a16:creationId xmlns:a16="http://schemas.microsoft.com/office/drawing/2014/main" xmlns="" id="{00000000-0008-0000-2000-00005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25" name="148 CuadroTexto">
          <a:extLst>
            <a:ext uri="{FF2B5EF4-FFF2-40B4-BE49-F238E27FC236}">
              <a16:creationId xmlns:a16="http://schemas.microsoft.com/office/drawing/2014/main" xmlns="" id="{00000000-0008-0000-2000-00005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26" name="149 CuadroTexto">
          <a:extLst>
            <a:ext uri="{FF2B5EF4-FFF2-40B4-BE49-F238E27FC236}">
              <a16:creationId xmlns:a16="http://schemas.microsoft.com/office/drawing/2014/main" xmlns="" id="{00000000-0008-0000-2000-00005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27" name="150 CuadroTexto">
          <a:extLst>
            <a:ext uri="{FF2B5EF4-FFF2-40B4-BE49-F238E27FC236}">
              <a16:creationId xmlns:a16="http://schemas.microsoft.com/office/drawing/2014/main" xmlns="" id="{00000000-0008-0000-2000-00005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28" name="151 CuadroTexto">
          <a:extLst>
            <a:ext uri="{FF2B5EF4-FFF2-40B4-BE49-F238E27FC236}">
              <a16:creationId xmlns:a16="http://schemas.microsoft.com/office/drawing/2014/main" xmlns="" id="{00000000-0008-0000-2000-00005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29" name="152 CuadroTexto">
          <a:extLst>
            <a:ext uri="{FF2B5EF4-FFF2-40B4-BE49-F238E27FC236}">
              <a16:creationId xmlns:a16="http://schemas.microsoft.com/office/drawing/2014/main" xmlns="" id="{00000000-0008-0000-2000-00005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30" name="153 CuadroTexto">
          <a:extLst>
            <a:ext uri="{FF2B5EF4-FFF2-40B4-BE49-F238E27FC236}">
              <a16:creationId xmlns:a16="http://schemas.microsoft.com/office/drawing/2014/main" xmlns="" id="{00000000-0008-0000-2000-00005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31" name="154 CuadroTexto">
          <a:extLst>
            <a:ext uri="{FF2B5EF4-FFF2-40B4-BE49-F238E27FC236}">
              <a16:creationId xmlns:a16="http://schemas.microsoft.com/office/drawing/2014/main" xmlns="" id="{00000000-0008-0000-2000-00005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32" name="155 CuadroTexto">
          <a:extLst>
            <a:ext uri="{FF2B5EF4-FFF2-40B4-BE49-F238E27FC236}">
              <a16:creationId xmlns:a16="http://schemas.microsoft.com/office/drawing/2014/main" xmlns="" id="{00000000-0008-0000-2000-00005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33" name="156 CuadroTexto">
          <a:extLst>
            <a:ext uri="{FF2B5EF4-FFF2-40B4-BE49-F238E27FC236}">
              <a16:creationId xmlns:a16="http://schemas.microsoft.com/office/drawing/2014/main" xmlns="" id="{00000000-0008-0000-2000-00005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34" name="157 CuadroTexto">
          <a:extLst>
            <a:ext uri="{FF2B5EF4-FFF2-40B4-BE49-F238E27FC236}">
              <a16:creationId xmlns:a16="http://schemas.microsoft.com/office/drawing/2014/main" xmlns="" id="{00000000-0008-0000-2000-00005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35" name="158 CuadroTexto">
          <a:extLst>
            <a:ext uri="{FF2B5EF4-FFF2-40B4-BE49-F238E27FC236}">
              <a16:creationId xmlns:a16="http://schemas.microsoft.com/office/drawing/2014/main" xmlns="" id="{00000000-0008-0000-2000-00005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36" name="159 CuadroTexto">
          <a:extLst>
            <a:ext uri="{FF2B5EF4-FFF2-40B4-BE49-F238E27FC236}">
              <a16:creationId xmlns:a16="http://schemas.microsoft.com/office/drawing/2014/main" xmlns="" id="{00000000-0008-0000-2000-00006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37" name="160 CuadroTexto">
          <a:extLst>
            <a:ext uri="{FF2B5EF4-FFF2-40B4-BE49-F238E27FC236}">
              <a16:creationId xmlns:a16="http://schemas.microsoft.com/office/drawing/2014/main" xmlns="" id="{00000000-0008-0000-2000-00006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38" name="161 CuadroTexto">
          <a:extLst>
            <a:ext uri="{FF2B5EF4-FFF2-40B4-BE49-F238E27FC236}">
              <a16:creationId xmlns:a16="http://schemas.microsoft.com/office/drawing/2014/main" xmlns="" id="{00000000-0008-0000-2000-00006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39" name="162 CuadroTexto">
          <a:extLst>
            <a:ext uri="{FF2B5EF4-FFF2-40B4-BE49-F238E27FC236}">
              <a16:creationId xmlns:a16="http://schemas.microsoft.com/office/drawing/2014/main" xmlns="" id="{00000000-0008-0000-2000-00006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40" name="163 CuadroTexto">
          <a:extLst>
            <a:ext uri="{FF2B5EF4-FFF2-40B4-BE49-F238E27FC236}">
              <a16:creationId xmlns:a16="http://schemas.microsoft.com/office/drawing/2014/main" xmlns="" id="{00000000-0008-0000-2000-00006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41" name="164 CuadroTexto">
          <a:extLst>
            <a:ext uri="{FF2B5EF4-FFF2-40B4-BE49-F238E27FC236}">
              <a16:creationId xmlns:a16="http://schemas.microsoft.com/office/drawing/2014/main" xmlns="" id="{00000000-0008-0000-2000-00006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42" name="165 CuadroTexto">
          <a:extLst>
            <a:ext uri="{FF2B5EF4-FFF2-40B4-BE49-F238E27FC236}">
              <a16:creationId xmlns:a16="http://schemas.microsoft.com/office/drawing/2014/main" xmlns="" id="{00000000-0008-0000-2000-00006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43" name="166 CuadroTexto">
          <a:extLst>
            <a:ext uri="{FF2B5EF4-FFF2-40B4-BE49-F238E27FC236}">
              <a16:creationId xmlns:a16="http://schemas.microsoft.com/office/drawing/2014/main" xmlns="" id="{00000000-0008-0000-2000-00006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44" name="167 CuadroTexto">
          <a:extLst>
            <a:ext uri="{FF2B5EF4-FFF2-40B4-BE49-F238E27FC236}">
              <a16:creationId xmlns:a16="http://schemas.microsoft.com/office/drawing/2014/main" xmlns="" id="{00000000-0008-0000-2000-00006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45" name="168 CuadroTexto">
          <a:extLst>
            <a:ext uri="{FF2B5EF4-FFF2-40B4-BE49-F238E27FC236}">
              <a16:creationId xmlns:a16="http://schemas.microsoft.com/office/drawing/2014/main" xmlns="" id="{00000000-0008-0000-2000-00006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46" name="169 CuadroTexto">
          <a:extLst>
            <a:ext uri="{FF2B5EF4-FFF2-40B4-BE49-F238E27FC236}">
              <a16:creationId xmlns:a16="http://schemas.microsoft.com/office/drawing/2014/main" xmlns="" id="{00000000-0008-0000-2000-00006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47" name="170 CuadroTexto">
          <a:extLst>
            <a:ext uri="{FF2B5EF4-FFF2-40B4-BE49-F238E27FC236}">
              <a16:creationId xmlns:a16="http://schemas.microsoft.com/office/drawing/2014/main" xmlns="" id="{00000000-0008-0000-2000-00006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48" name="171 CuadroTexto">
          <a:extLst>
            <a:ext uri="{FF2B5EF4-FFF2-40B4-BE49-F238E27FC236}">
              <a16:creationId xmlns:a16="http://schemas.microsoft.com/office/drawing/2014/main" xmlns="" id="{00000000-0008-0000-2000-00006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49" name="172 CuadroTexto">
          <a:extLst>
            <a:ext uri="{FF2B5EF4-FFF2-40B4-BE49-F238E27FC236}">
              <a16:creationId xmlns:a16="http://schemas.microsoft.com/office/drawing/2014/main" xmlns="" id="{00000000-0008-0000-2000-00006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50" name="173 CuadroTexto">
          <a:extLst>
            <a:ext uri="{FF2B5EF4-FFF2-40B4-BE49-F238E27FC236}">
              <a16:creationId xmlns:a16="http://schemas.microsoft.com/office/drawing/2014/main" xmlns="" id="{00000000-0008-0000-2000-00006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51" name="174 CuadroTexto">
          <a:extLst>
            <a:ext uri="{FF2B5EF4-FFF2-40B4-BE49-F238E27FC236}">
              <a16:creationId xmlns:a16="http://schemas.microsoft.com/office/drawing/2014/main" xmlns="" id="{00000000-0008-0000-2000-00006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52" name="175 CuadroTexto">
          <a:extLst>
            <a:ext uri="{FF2B5EF4-FFF2-40B4-BE49-F238E27FC236}">
              <a16:creationId xmlns:a16="http://schemas.microsoft.com/office/drawing/2014/main" xmlns="" id="{00000000-0008-0000-2000-00007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53" name="176 CuadroTexto">
          <a:extLst>
            <a:ext uri="{FF2B5EF4-FFF2-40B4-BE49-F238E27FC236}">
              <a16:creationId xmlns:a16="http://schemas.microsoft.com/office/drawing/2014/main" xmlns="" id="{00000000-0008-0000-2000-00007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54" name="177 CuadroTexto">
          <a:extLst>
            <a:ext uri="{FF2B5EF4-FFF2-40B4-BE49-F238E27FC236}">
              <a16:creationId xmlns:a16="http://schemas.microsoft.com/office/drawing/2014/main" xmlns="" id="{00000000-0008-0000-2000-00007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55" name="178 CuadroTexto">
          <a:extLst>
            <a:ext uri="{FF2B5EF4-FFF2-40B4-BE49-F238E27FC236}">
              <a16:creationId xmlns:a16="http://schemas.microsoft.com/office/drawing/2014/main" xmlns="" id="{00000000-0008-0000-2000-00007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56" name="179 CuadroTexto">
          <a:extLst>
            <a:ext uri="{FF2B5EF4-FFF2-40B4-BE49-F238E27FC236}">
              <a16:creationId xmlns:a16="http://schemas.microsoft.com/office/drawing/2014/main" xmlns="" id="{00000000-0008-0000-2000-00007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57" name="180 CuadroTexto">
          <a:extLst>
            <a:ext uri="{FF2B5EF4-FFF2-40B4-BE49-F238E27FC236}">
              <a16:creationId xmlns:a16="http://schemas.microsoft.com/office/drawing/2014/main" xmlns="" id="{00000000-0008-0000-2000-00007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58" name="181 CuadroTexto">
          <a:extLst>
            <a:ext uri="{FF2B5EF4-FFF2-40B4-BE49-F238E27FC236}">
              <a16:creationId xmlns:a16="http://schemas.microsoft.com/office/drawing/2014/main" xmlns="" id="{00000000-0008-0000-2000-00007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59" name="182 CuadroTexto">
          <a:extLst>
            <a:ext uri="{FF2B5EF4-FFF2-40B4-BE49-F238E27FC236}">
              <a16:creationId xmlns:a16="http://schemas.microsoft.com/office/drawing/2014/main" xmlns="" id="{00000000-0008-0000-2000-00007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60" name="183 CuadroTexto">
          <a:extLst>
            <a:ext uri="{FF2B5EF4-FFF2-40B4-BE49-F238E27FC236}">
              <a16:creationId xmlns:a16="http://schemas.microsoft.com/office/drawing/2014/main" xmlns="" id="{00000000-0008-0000-2000-00007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61" name="184 CuadroTexto">
          <a:extLst>
            <a:ext uri="{FF2B5EF4-FFF2-40B4-BE49-F238E27FC236}">
              <a16:creationId xmlns:a16="http://schemas.microsoft.com/office/drawing/2014/main" xmlns="" id="{00000000-0008-0000-2000-00007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62" name="185 CuadroTexto">
          <a:extLst>
            <a:ext uri="{FF2B5EF4-FFF2-40B4-BE49-F238E27FC236}">
              <a16:creationId xmlns:a16="http://schemas.microsoft.com/office/drawing/2014/main" xmlns="" id="{00000000-0008-0000-2000-00007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63" name="186 CuadroTexto">
          <a:extLst>
            <a:ext uri="{FF2B5EF4-FFF2-40B4-BE49-F238E27FC236}">
              <a16:creationId xmlns:a16="http://schemas.microsoft.com/office/drawing/2014/main" xmlns="" id="{00000000-0008-0000-2000-00007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64" name="187 CuadroTexto">
          <a:extLst>
            <a:ext uri="{FF2B5EF4-FFF2-40B4-BE49-F238E27FC236}">
              <a16:creationId xmlns:a16="http://schemas.microsoft.com/office/drawing/2014/main" xmlns="" id="{00000000-0008-0000-2000-00007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65" name="188 CuadroTexto">
          <a:extLst>
            <a:ext uri="{FF2B5EF4-FFF2-40B4-BE49-F238E27FC236}">
              <a16:creationId xmlns:a16="http://schemas.microsoft.com/office/drawing/2014/main" xmlns="" id="{00000000-0008-0000-2000-00007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66" name="189 CuadroTexto">
          <a:extLst>
            <a:ext uri="{FF2B5EF4-FFF2-40B4-BE49-F238E27FC236}">
              <a16:creationId xmlns:a16="http://schemas.microsoft.com/office/drawing/2014/main" xmlns="" id="{00000000-0008-0000-2000-00007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67" name="190 CuadroTexto">
          <a:extLst>
            <a:ext uri="{FF2B5EF4-FFF2-40B4-BE49-F238E27FC236}">
              <a16:creationId xmlns:a16="http://schemas.microsoft.com/office/drawing/2014/main" xmlns="" id="{00000000-0008-0000-2000-00007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68" name="191 CuadroTexto">
          <a:extLst>
            <a:ext uri="{FF2B5EF4-FFF2-40B4-BE49-F238E27FC236}">
              <a16:creationId xmlns:a16="http://schemas.microsoft.com/office/drawing/2014/main" xmlns="" id="{00000000-0008-0000-2000-00008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69" name="192 CuadroTexto">
          <a:extLst>
            <a:ext uri="{FF2B5EF4-FFF2-40B4-BE49-F238E27FC236}">
              <a16:creationId xmlns:a16="http://schemas.microsoft.com/office/drawing/2014/main" xmlns="" id="{00000000-0008-0000-2000-00008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70" name="193 CuadroTexto">
          <a:extLst>
            <a:ext uri="{FF2B5EF4-FFF2-40B4-BE49-F238E27FC236}">
              <a16:creationId xmlns:a16="http://schemas.microsoft.com/office/drawing/2014/main" xmlns="" id="{00000000-0008-0000-2000-00008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71" name="194 CuadroTexto">
          <a:extLst>
            <a:ext uri="{FF2B5EF4-FFF2-40B4-BE49-F238E27FC236}">
              <a16:creationId xmlns:a16="http://schemas.microsoft.com/office/drawing/2014/main" xmlns="" id="{00000000-0008-0000-2000-00008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72" name="195 CuadroTexto">
          <a:extLst>
            <a:ext uri="{FF2B5EF4-FFF2-40B4-BE49-F238E27FC236}">
              <a16:creationId xmlns:a16="http://schemas.microsoft.com/office/drawing/2014/main" xmlns="" id="{00000000-0008-0000-2000-00008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73" name="196 CuadroTexto">
          <a:extLst>
            <a:ext uri="{FF2B5EF4-FFF2-40B4-BE49-F238E27FC236}">
              <a16:creationId xmlns:a16="http://schemas.microsoft.com/office/drawing/2014/main" xmlns="" id="{00000000-0008-0000-2000-00008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74" name="197 CuadroTexto">
          <a:extLst>
            <a:ext uri="{FF2B5EF4-FFF2-40B4-BE49-F238E27FC236}">
              <a16:creationId xmlns:a16="http://schemas.microsoft.com/office/drawing/2014/main" xmlns="" id="{00000000-0008-0000-2000-00008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75" name="198 CuadroTexto">
          <a:extLst>
            <a:ext uri="{FF2B5EF4-FFF2-40B4-BE49-F238E27FC236}">
              <a16:creationId xmlns:a16="http://schemas.microsoft.com/office/drawing/2014/main" xmlns="" id="{00000000-0008-0000-2000-00008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76" name="199 CuadroTexto">
          <a:extLst>
            <a:ext uri="{FF2B5EF4-FFF2-40B4-BE49-F238E27FC236}">
              <a16:creationId xmlns:a16="http://schemas.microsoft.com/office/drawing/2014/main" xmlns="" id="{00000000-0008-0000-2000-00008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77" name="200 CuadroTexto">
          <a:extLst>
            <a:ext uri="{FF2B5EF4-FFF2-40B4-BE49-F238E27FC236}">
              <a16:creationId xmlns:a16="http://schemas.microsoft.com/office/drawing/2014/main" xmlns="" id="{00000000-0008-0000-2000-00008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78" name="201 CuadroTexto">
          <a:extLst>
            <a:ext uri="{FF2B5EF4-FFF2-40B4-BE49-F238E27FC236}">
              <a16:creationId xmlns:a16="http://schemas.microsoft.com/office/drawing/2014/main" xmlns="" id="{00000000-0008-0000-2000-00008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79" name="202 CuadroTexto">
          <a:extLst>
            <a:ext uri="{FF2B5EF4-FFF2-40B4-BE49-F238E27FC236}">
              <a16:creationId xmlns:a16="http://schemas.microsoft.com/office/drawing/2014/main" xmlns="" id="{00000000-0008-0000-2000-00008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80" name="203 CuadroTexto">
          <a:extLst>
            <a:ext uri="{FF2B5EF4-FFF2-40B4-BE49-F238E27FC236}">
              <a16:creationId xmlns:a16="http://schemas.microsoft.com/office/drawing/2014/main" xmlns="" id="{00000000-0008-0000-2000-00008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81" name="204 CuadroTexto">
          <a:extLst>
            <a:ext uri="{FF2B5EF4-FFF2-40B4-BE49-F238E27FC236}">
              <a16:creationId xmlns:a16="http://schemas.microsoft.com/office/drawing/2014/main" xmlns="" id="{00000000-0008-0000-2000-00008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82" name="205 CuadroTexto">
          <a:extLst>
            <a:ext uri="{FF2B5EF4-FFF2-40B4-BE49-F238E27FC236}">
              <a16:creationId xmlns:a16="http://schemas.microsoft.com/office/drawing/2014/main" xmlns="" id="{00000000-0008-0000-2000-00008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83" name="206 CuadroTexto">
          <a:extLst>
            <a:ext uri="{FF2B5EF4-FFF2-40B4-BE49-F238E27FC236}">
              <a16:creationId xmlns:a16="http://schemas.microsoft.com/office/drawing/2014/main" xmlns="" id="{00000000-0008-0000-2000-00008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84" name="207 CuadroTexto">
          <a:extLst>
            <a:ext uri="{FF2B5EF4-FFF2-40B4-BE49-F238E27FC236}">
              <a16:creationId xmlns:a16="http://schemas.microsoft.com/office/drawing/2014/main" xmlns="" id="{00000000-0008-0000-2000-00009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85" name="208 CuadroTexto">
          <a:extLst>
            <a:ext uri="{FF2B5EF4-FFF2-40B4-BE49-F238E27FC236}">
              <a16:creationId xmlns:a16="http://schemas.microsoft.com/office/drawing/2014/main" xmlns="" id="{00000000-0008-0000-2000-00009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86" name="209 CuadroTexto">
          <a:extLst>
            <a:ext uri="{FF2B5EF4-FFF2-40B4-BE49-F238E27FC236}">
              <a16:creationId xmlns:a16="http://schemas.microsoft.com/office/drawing/2014/main" xmlns="" id="{00000000-0008-0000-2000-00009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87" name="210 CuadroTexto">
          <a:extLst>
            <a:ext uri="{FF2B5EF4-FFF2-40B4-BE49-F238E27FC236}">
              <a16:creationId xmlns:a16="http://schemas.microsoft.com/office/drawing/2014/main" xmlns="" id="{00000000-0008-0000-2000-00009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88" name="211 CuadroTexto">
          <a:extLst>
            <a:ext uri="{FF2B5EF4-FFF2-40B4-BE49-F238E27FC236}">
              <a16:creationId xmlns:a16="http://schemas.microsoft.com/office/drawing/2014/main" xmlns="" id="{00000000-0008-0000-2000-00009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89" name="212 CuadroTexto">
          <a:extLst>
            <a:ext uri="{FF2B5EF4-FFF2-40B4-BE49-F238E27FC236}">
              <a16:creationId xmlns:a16="http://schemas.microsoft.com/office/drawing/2014/main" xmlns="" id="{00000000-0008-0000-2000-00009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90" name="213 CuadroTexto">
          <a:extLst>
            <a:ext uri="{FF2B5EF4-FFF2-40B4-BE49-F238E27FC236}">
              <a16:creationId xmlns:a16="http://schemas.microsoft.com/office/drawing/2014/main" xmlns="" id="{00000000-0008-0000-2000-00009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91" name="214 CuadroTexto">
          <a:extLst>
            <a:ext uri="{FF2B5EF4-FFF2-40B4-BE49-F238E27FC236}">
              <a16:creationId xmlns:a16="http://schemas.microsoft.com/office/drawing/2014/main" xmlns="" id="{00000000-0008-0000-2000-00009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92" name="215 CuadroTexto">
          <a:extLst>
            <a:ext uri="{FF2B5EF4-FFF2-40B4-BE49-F238E27FC236}">
              <a16:creationId xmlns:a16="http://schemas.microsoft.com/office/drawing/2014/main" xmlns="" id="{00000000-0008-0000-2000-00009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93" name="216 CuadroTexto">
          <a:extLst>
            <a:ext uri="{FF2B5EF4-FFF2-40B4-BE49-F238E27FC236}">
              <a16:creationId xmlns:a16="http://schemas.microsoft.com/office/drawing/2014/main" xmlns="" id="{00000000-0008-0000-2000-00009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94" name="217 CuadroTexto">
          <a:extLst>
            <a:ext uri="{FF2B5EF4-FFF2-40B4-BE49-F238E27FC236}">
              <a16:creationId xmlns:a16="http://schemas.microsoft.com/office/drawing/2014/main" xmlns="" id="{00000000-0008-0000-2000-00009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95" name="218 CuadroTexto">
          <a:extLst>
            <a:ext uri="{FF2B5EF4-FFF2-40B4-BE49-F238E27FC236}">
              <a16:creationId xmlns:a16="http://schemas.microsoft.com/office/drawing/2014/main" xmlns="" id="{00000000-0008-0000-2000-00009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96" name="219 CuadroTexto">
          <a:extLst>
            <a:ext uri="{FF2B5EF4-FFF2-40B4-BE49-F238E27FC236}">
              <a16:creationId xmlns:a16="http://schemas.microsoft.com/office/drawing/2014/main" xmlns="" id="{00000000-0008-0000-2000-00009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97" name="220 CuadroTexto">
          <a:extLst>
            <a:ext uri="{FF2B5EF4-FFF2-40B4-BE49-F238E27FC236}">
              <a16:creationId xmlns:a16="http://schemas.microsoft.com/office/drawing/2014/main" xmlns="" id="{00000000-0008-0000-2000-00009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98" name="221 CuadroTexto">
          <a:extLst>
            <a:ext uri="{FF2B5EF4-FFF2-40B4-BE49-F238E27FC236}">
              <a16:creationId xmlns:a16="http://schemas.microsoft.com/office/drawing/2014/main" xmlns="" id="{00000000-0008-0000-2000-00009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99" name="222 CuadroTexto">
          <a:extLst>
            <a:ext uri="{FF2B5EF4-FFF2-40B4-BE49-F238E27FC236}">
              <a16:creationId xmlns:a16="http://schemas.microsoft.com/office/drawing/2014/main" xmlns="" id="{00000000-0008-0000-2000-00009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00" name="223 CuadroTexto">
          <a:extLst>
            <a:ext uri="{FF2B5EF4-FFF2-40B4-BE49-F238E27FC236}">
              <a16:creationId xmlns:a16="http://schemas.microsoft.com/office/drawing/2014/main" xmlns="" id="{00000000-0008-0000-2000-0000A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01" name="224 CuadroTexto">
          <a:extLst>
            <a:ext uri="{FF2B5EF4-FFF2-40B4-BE49-F238E27FC236}">
              <a16:creationId xmlns:a16="http://schemas.microsoft.com/office/drawing/2014/main" xmlns="" id="{00000000-0008-0000-2000-0000A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02" name="225 CuadroTexto">
          <a:extLst>
            <a:ext uri="{FF2B5EF4-FFF2-40B4-BE49-F238E27FC236}">
              <a16:creationId xmlns:a16="http://schemas.microsoft.com/office/drawing/2014/main" xmlns="" id="{00000000-0008-0000-2000-0000A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03" name="226 CuadroTexto">
          <a:extLst>
            <a:ext uri="{FF2B5EF4-FFF2-40B4-BE49-F238E27FC236}">
              <a16:creationId xmlns:a16="http://schemas.microsoft.com/office/drawing/2014/main" xmlns="" id="{00000000-0008-0000-2000-0000A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04" name="227 CuadroTexto">
          <a:extLst>
            <a:ext uri="{FF2B5EF4-FFF2-40B4-BE49-F238E27FC236}">
              <a16:creationId xmlns:a16="http://schemas.microsoft.com/office/drawing/2014/main" xmlns="" id="{00000000-0008-0000-2000-0000A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05" name="228 CuadroTexto">
          <a:extLst>
            <a:ext uri="{FF2B5EF4-FFF2-40B4-BE49-F238E27FC236}">
              <a16:creationId xmlns:a16="http://schemas.microsoft.com/office/drawing/2014/main" xmlns="" id="{00000000-0008-0000-2000-0000A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06" name="229 CuadroTexto">
          <a:extLst>
            <a:ext uri="{FF2B5EF4-FFF2-40B4-BE49-F238E27FC236}">
              <a16:creationId xmlns:a16="http://schemas.microsoft.com/office/drawing/2014/main" xmlns="" id="{00000000-0008-0000-2000-0000A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07" name="230 CuadroTexto">
          <a:extLst>
            <a:ext uri="{FF2B5EF4-FFF2-40B4-BE49-F238E27FC236}">
              <a16:creationId xmlns:a16="http://schemas.microsoft.com/office/drawing/2014/main" xmlns="" id="{00000000-0008-0000-2000-0000A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08" name="231 CuadroTexto">
          <a:extLst>
            <a:ext uri="{FF2B5EF4-FFF2-40B4-BE49-F238E27FC236}">
              <a16:creationId xmlns:a16="http://schemas.microsoft.com/office/drawing/2014/main" xmlns="" id="{00000000-0008-0000-2000-0000A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09" name="232 CuadroTexto">
          <a:extLst>
            <a:ext uri="{FF2B5EF4-FFF2-40B4-BE49-F238E27FC236}">
              <a16:creationId xmlns:a16="http://schemas.microsoft.com/office/drawing/2014/main" xmlns="" id="{00000000-0008-0000-2000-0000A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10" name="233 CuadroTexto">
          <a:extLst>
            <a:ext uri="{FF2B5EF4-FFF2-40B4-BE49-F238E27FC236}">
              <a16:creationId xmlns:a16="http://schemas.microsoft.com/office/drawing/2014/main" xmlns="" id="{00000000-0008-0000-2000-0000A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11" name="234 CuadroTexto">
          <a:extLst>
            <a:ext uri="{FF2B5EF4-FFF2-40B4-BE49-F238E27FC236}">
              <a16:creationId xmlns:a16="http://schemas.microsoft.com/office/drawing/2014/main" xmlns="" id="{00000000-0008-0000-2000-0000A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12" name="235 CuadroTexto">
          <a:extLst>
            <a:ext uri="{FF2B5EF4-FFF2-40B4-BE49-F238E27FC236}">
              <a16:creationId xmlns:a16="http://schemas.microsoft.com/office/drawing/2014/main" xmlns="" id="{00000000-0008-0000-2000-0000A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13" name="236 CuadroTexto">
          <a:extLst>
            <a:ext uri="{FF2B5EF4-FFF2-40B4-BE49-F238E27FC236}">
              <a16:creationId xmlns:a16="http://schemas.microsoft.com/office/drawing/2014/main" xmlns="" id="{00000000-0008-0000-2000-0000A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14" name="237 CuadroTexto">
          <a:extLst>
            <a:ext uri="{FF2B5EF4-FFF2-40B4-BE49-F238E27FC236}">
              <a16:creationId xmlns:a16="http://schemas.microsoft.com/office/drawing/2014/main" xmlns="" id="{00000000-0008-0000-2000-0000A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15" name="238 CuadroTexto">
          <a:extLst>
            <a:ext uri="{FF2B5EF4-FFF2-40B4-BE49-F238E27FC236}">
              <a16:creationId xmlns:a16="http://schemas.microsoft.com/office/drawing/2014/main" xmlns="" id="{00000000-0008-0000-2000-0000A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16" name="239 CuadroTexto">
          <a:extLst>
            <a:ext uri="{FF2B5EF4-FFF2-40B4-BE49-F238E27FC236}">
              <a16:creationId xmlns:a16="http://schemas.microsoft.com/office/drawing/2014/main" xmlns="" id="{00000000-0008-0000-2000-0000B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17" name="240 CuadroTexto">
          <a:extLst>
            <a:ext uri="{FF2B5EF4-FFF2-40B4-BE49-F238E27FC236}">
              <a16:creationId xmlns:a16="http://schemas.microsoft.com/office/drawing/2014/main" xmlns="" id="{00000000-0008-0000-2000-0000B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18" name="241 CuadroTexto">
          <a:extLst>
            <a:ext uri="{FF2B5EF4-FFF2-40B4-BE49-F238E27FC236}">
              <a16:creationId xmlns:a16="http://schemas.microsoft.com/office/drawing/2014/main" xmlns="" id="{00000000-0008-0000-2000-0000B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19" name="242 CuadroTexto">
          <a:extLst>
            <a:ext uri="{FF2B5EF4-FFF2-40B4-BE49-F238E27FC236}">
              <a16:creationId xmlns:a16="http://schemas.microsoft.com/office/drawing/2014/main" xmlns="" id="{00000000-0008-0000-2000-0000B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20" name="243 CuadroTexto">
          <a:extLst>
            <a:ext uri="{FF2B5EF4-FFF2-40B4-BE49-F238E27FC236}">
              <a16:creationId xmlns:a16="http://schemas.microsoft.com/office/drawing/2014/main" xmlns="" id="{00000000-0008-0000-2000-0000B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21" name="244 CuadroTexto">
          <a:extLst>
            <a:ext uri="{FF2B5EF4-FFF2-40B4-BE49-F238E27FC236}">
              <a16:creationId xmlns:a16="http://schemas.microsoft.com/office/drawing/2014/main" xmlns="" id="{00000000-0008-0000-2000-0000B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22" name="245 CuadroTexto">
          <a:extLst>
            <a:ext uri="{FF2B5EF4-FFF2-40B4-BE49-F238E27FC236}">
              <a16:creationId xmlns:a16="http://schemas.microsoft.com/office/drawing/2014/main" xmlns="" id="{00000000-0008-0000-2000-0000B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23" name="246 CuadroTexto">
          <a:extLst>
            <a:ext uri="{FF2B5EF4-FFF2-40B4-BE49-F238E27FC236}">
              <a16:creationId xmlns:a16="http://schemas.microsoft.com/office/drawing/2014/main" xmlns="" id="{00000000-0008-0000-2000-0000B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24" name="247 CuadroTexto">
          <a:extLst>
            <a:ext uri="{FF2B5EF4-FFF2-40B4-BE49-F238E27FC236}">
              <a16:creationId xmlns:a16="http://schemas.microsoft.com/office/drawing/2014/main" xmlns="" id="{00000000-0008-0000-2000-0000B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25" name="248 CuadroTexto">
          <a:extLst>
            <a:ext uri="{FF2B5EF4-FFF2-40B4-BE49-F238E27FC236}">
              <a16:creationId xmlns:a16="http://schemas.microsoft.com/office/drawing/2014/main" xmlns="" id="{00000000-0008-0000-2000-0000B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26" name="249 CuadroTexto">
          <a:extLst>
            <a:ext uri="{FF2B5EF4-FFF2-40B4-BE49-F238E27FC236}">
              <a16:creationId xmlns:a16="http://schemas.microsoft.com/office/drawing/2014/main" xmlns="" id="{00000000-0008-0000-2000-0000B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27" name="250 CuadroTexto">
          <a:extLst>
            <a:ext uri="{FF2B5EF4-FFF2-40B4-BE49-F238E27FC236}">
              <a16:creationId xmlns:a16="http://schemas.microsoft.com/office/drawing/2014/main" xmlns="" id="{00000000-0008-0000-2000-0000B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28" name="251 CuadroTexto">
          <a:extLst>
            <a:ext uri="{FF2B5EF4-FFF2-40B4-BE49-F238E27FC236}">
              <a16:creationId xmlns:a16="http://schemas.microsoft.com/office/drawing/2014/main" xmlns="" id="{00000000-0008-0000-2000-0000B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29" name="252 CuadroTexto">
          <a:extLst>
            <a:ext uri="{FF2B5EF4-FFF2-40B4-BE49-F238E27FC236}">
              <a16:creationId xmlns:a16="http://schemas.microsoft.com/office/drawing/2014/main" xmlns="" id="{00000000-0008-0000-2000-0000B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30" name="253 CuadroTexto">
          <a:extLst>
            <a:ext uri="{FF2B5EF4-FFF2-40B4-BE49-F238E27FC236}">
              <a16:creationId xmlns:a16="http://schemas.microsoft.com/office/drawing/2014/main" xmlns="" id="{00000000-0008-0000-2000-0000B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31" name="254 CuadroTexto">
          <a:extLst>
            <a:ext uri="{FF2B5EF4-FFF2-40B4-BE49-F238E27FC236}">
              <a16:creationId xmlns:a16="http://schemas.microsoft.com/office/drawing/2014/main" xmlns="" id="{00000000-0008-0000-2000-0000B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32" name="255 CuadroTexto">
          <a:extLst>
            <a:ext uri="{FF2B5EF4-FFF2-40B4-BE49-F238E27FC236}">
              <a16:creationId xmlns:a16="http://schemas.microsoft.com/office/drawing/2014/main" xmlns="" id="{00000000-0008-0000-2000-0000C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33" name="256 CuadroTexto">
          <a:extLst>
            <a:ext uri="{FF2B5EF4-FFF2-40B4-BE49-F238E27FC236}">
              <a16:creationId xmlns:a16="http://schemas.microsoft.com/office/drawing/2014/main" xmlns="" id="{00000000-0008-0000-2000-0000C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34" name="257 CuadroTexto">
          <a:extLst>
            <a:ext uri="{FF2B5EF4-FFF2-40B4-BE49-F238E27FC236}">
              <a16:creationId xmlns:a16="http://schemas.microsoft.com/office/drawing/2014/main" xmlns="" id="{00000000-0008-0000-2000-0000C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35" name="258 CuadroTexto">
          <a:extLst>
            <a:ext uri="{FF2B5EF4-FFF2-40B4-BE49-F238E27FC236}">
              <a16:creationId xmlns:a16="http://schemas.microsoft.com/office/drawing/2014/main" xmlns="" id="{00000000-0008-0000-2000-0000C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36" name="259 CuadroTexto">
          <a:extLst>
            <a:ext uri="{FF2B5EF4-FFF2-40B4-BE49-F238E27FC236}">
              <a16:creationId xmlns:a16="http://schemas.microsoft.com/office/drawing/2014/main" xmlns="" id="{00000000-0008-0000-2000-0000C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37" name="260 CuadroTexto">
          <a:extLst>
            <a:ext uri="{FF2B5EF4-FFF2-40B4-BE49-F238E27FC236}">
              <a16:creationId xmlns:a16="http://schemas.microsoft.com/office/drawing/2014/main" xmlns="" id="{00000000-0008-0000-2000-0000C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38" name="261 CuadroTexto">
          <a:extLst>
            <a:ext uri="{FF2B5EF4-FFF2-40B4-BE49-F238E27FC236}">
              <a16:creationId xmlns:a16="http://schemas.microsoft.com/office/drawing/2014/main" xmlns="" id="{00000000-0008-0000-2000-0000C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39" name="262 CuadroTexto">
          <a:extLst>
            <a:ext uri="{FF2B5EF4-FFF2-40B4-BE49-F238E27FC236}">
              <a16:creationId xmlns:a16="http://schemas.microsoft.com/office/drawing/2014/main" xmlns="" id="{00000000-0008-0000-2000-0000C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40" name="263 CuadroTexto">
          <a:extLst>
            <a:ext uri="{FF2B5EF4-FFF2-40B4-BE49-F238E27FC236}">
              <a16:creationId xmlns:a16="http://schemas.microsoft.com/office/drawing/2014/main" xmlns="" id="{00000000-0008-0000-2000-0000C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41" name="264 CuadroTexto">
          <a:extLst>
            <a:ext uri="{FF2B5EF4-FFF2-40B4-BE49-F238E27FC236}">
              <a16:creationId xmlns:a16="http://schemas.microsoft.com/office/drawing/2014/main" xmlns="" id="{00000000-0008-0000-2000-0000C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42" name="265 CuadroTexto">
          <a:extLst>
            <a:ext uri="{FF2B5EF4-FFF2-40B4-BE49-F238E27FC236}">
              <a16:creationId xmlns:a16="http://schemas.microsoft.com/office/drawing/2014/main" xmlns="" id="{00000000-0008-0000-2000-0000C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43" name="266 CuadroTexto">
          <a:extLst>
            <a:ext uri="{FF2B5EF4-FFF2-40B4-BE49-F238E27FC236}">
              <a16:creationId xmlns:a16="http://schemas.microsoft.com/office/drawing/2014/main" xmlns="" id="{00000000-0008-0000-2000-0000C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44" name="267 CuadroTexto">
          <a:extLst>
            <a:ext uri="{FF2B5EF4-FFF2-40B4-BE49-F238E27FC236}">
              <a16:creationId xmlns:a16="http://schemas.microsoft.com/office/drawing/2014/main" xmlns="" id="{00000000-0008-0000-2000-0000C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45" name="268 CuadroTexto">
          <a:extLst>
            <a:ext uri="{FF2B5EF4-FFF2-40B4-BE49-F238E27FC236}">
              <a16:creationId xmlns:a16="http://schemas.microsoft.com/office/drawing/2014/main" xmlns="" id="{00000000-0008-0000-2000-0000CD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46" name="269 CuadroTexto">
          <a:extLst>
            <a:ext uri="{FF2B5EF4-FFF2-40B4-BE49-F238E27FC236}">
              <a16:creationId xmlns:a16="http://schemas.microsoft.com/office/drawing/2014/main" xmlns="" id="{00000000-0008-0000-2000-0000CE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47" name="270 CuadroTexto">
          <a:extLst>
            <a:ext uri="{FF2B5EF4-FFF2-40B4-BE49-F238E27FC236}">
              <a16:creationId xmlns:a16="http://schemas.microsoft.com/office/drawing/2014/main" xmlns="" id="{00000000-0008-0000-2000-0000CF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48" name="271 CuadroTexto">
          <a:extLst>
            <a:ext uri="{FF2B5EF4-FFF2-40B4-BE49-F238E27FC236}">
              <a16:creationId xmlns:a16="http://schemas.microsoft.com/office/drawing/2014/main" xmlns="" id="{00000000-0008-0000-2000-0000D0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49" name="272 CuadroTexto">
          <a:extLst>
            <a:ext uri="{FF2B5EF4-FFF2-40B4-BE49-F238E27FC236}">
              <a16:creationId xmlns:a16="http://schemas.microsoft.com/office/drawing/2014/main" xmlns="" id="{00000000-0008-0000-2000-0000D1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50" name="273 CuadroTexto">
          <a:extLst>
            <a:ext uri="{FF2B5EF4-FFF2-40B4-BE49-F238E27FC236}">
              <a16:creationId xmlns:a16="http://schemas.microsoft.com/office/drawing/2014/main" xmlns="" id="{00000000-0008-0000-2000-0000D2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51" name="274 CuadroTexto">
          <a:extLst>
            <a:ext uri="{FF2B5EF4-FFF2-40B4-BE49-F238E27FC236}">
              <a16:creationId xmlns:a16="http://schemas.microsoft.com/office/drawing/2014/main" xmlns="" id="{00000000-0008-0000-2000-0000D3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52" name="275 CuadroTexto">
          <a:extLst>
            <a:ext uri="{FF2B5EF4-FFF2-40B4-BE49-F238E27FC236}">
              <a16:creationId xmlns:a16="http://schemas.microsoft.com/office/drawing/2014/main" xmlns="" id="{00000000-0008-0000-2000-0000D4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53" name="276 CuadroTexto">
          <a:extLst>
            <a:ext uri="{FF2B5EF4-FFF2-40B4-BE49-F238E27FC236}">
              <a16:creationId xmlns:a16="http://schemas.microsoft.com/office/drawing/2014/main" xmlns="" id="{00000000-0008-0000-2000-0000D5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54" name="277 CuadroTexto">
          <a:extLst>
            <a:ext uri="{FF2B5EF4-FFF2-40B4-BE49-F238E27FC236}">
              <a16:creationId xmlns:a16="http://schemas.microsoft.com/office/drawing/2014/main" xmlns="" id="{00000000-0008-0000-2000-0000D6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55" name="278 CuadroTexto">
          <a:extLst>
            <a:ext uri="{FF2B5EF4-FFF2-40B4-BE49-F238E27FC236}">
              <a16:creationId xmlns:a16="http://schemas.microsoft.com/office/drawing/2014/main" xmlns="" id="{00000000-0008-0000-2000-0000D7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56" name="279 CuadroTexto">
          <a:extLst>
            <a:ext uri="{FF2B5EF4-FFF2-40B4-BE49-F238E27FC236}">
              <a16:creationId xmlns:a16="http://schemas.microsoft.com/office/drawing/2014/main" xmlns="" id="{00000000-0008-0000-2000-0000D8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57" name="280 CuadroTexto">
          <a:extLst>
            <a:ext uri="{FF2B5EF4-FFF2-40B4-BE49-F238E27FC236}">
              <a16:creationId xmlns:a16="http://schemas.microsoft.com/office/drawing/2014/main" xmlns="" id="{00000000-0008-0000-2000-0000D9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58" name="281 CuadroTexto">
          <a:extLst>
            <a:ext uri="{FF2B5EF4-FFF2-40B4-BE49-F238E27FC236}">
              <a16:creationId xmlns:a16="http://schemas.microsoft.com/office/drawing/2014/main" xmlns="" id="{00000000-0008-0000-2000-0000DA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59" name="282 CuadroTexto">
          <a:extLst>
            <a:ext uri="{FF2B5EF4-FFF2-40B4-BE49-F238E27FC236}">
              <a16:creationId xmlns:a16="http://schemas.microsoft.com/office/drawing/2014/main" xmlns="" id="{00000000-0008-0000-2000-0000DB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60" name="283 CuadroTexto">
          <a:extLst>
            <a:ext uri="{FF2B5EF4-FFF2-40B4-BE49-F238E27FC236}">
              <a16:creationId xmlns:a16="http://schemas.microsoft.com/office/drawing/2014/main" xmlns="" id="{00000000-0008-0000-2000-0000DC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61" name="284 CuadroTexto">
          <a:extLst>
            <a:ext uri="{FF2B5EF4-FFF2-40B4-BE49-F238E27FC236}">
              <a16:creationId xmlns:a16="http://schemas.microsoft.com/office/drawing/2014/main" xmlns="" id="{00000000-0008-0000-2000-0000DD0F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62" name="285 CuadroTexto">
          <a:extLst>
            <a:ext uri="{FF2B5EF4-FFF2-40B4-BE49-F238E27FC236}">
              <a16:creationId xmlns:a16="http://schemas.microsoft.com/office/drawing/2014/main" xmlns="" id="{00000000-0008-0000-2000-0000D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63" name="286 CuadroTexto">
          <a:extLst>
            <a:ext uri="{FF2B5EF4-FFF2-40B4-BE49-F238E27FC236}">
              <a16:creationId xmlns:a16="http://schemas.microsoft.com/office/drawing/2014/main" xmlns="" id="{00000000-0008-0000-2000-0000D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64" name="287 CuadroTexto">
          <a:extLst>
            <a:ext uri="{FF2B5EF4-FFF2-40B4-BE49-F238E27FC236}">
              <a16:creationId xmlns:a16="http://schemas.microsoft.com/office/drawing/2014/main" xmlns="" id="{00000000-0008-0000-2000-0000E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65" name="288 CuadroTexto">
          <a:extLst>
            <a:ext uri="{FF2B5EF4-FFF2-40B4-BE49-F238E27FC236}">
              <a16:creationId xmlns:a16="http://schemas.microsoft.com/office/drawing/2014/main" xmlns="" id="{00000000-0008-0000-2000-0000E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66" name="289 CuadroTexto">
          <a:extLst>
            <a:ext uri="{FF2B5EF4-FFF2-40B4-BE49-F238E27FC236}">
              <a16:creationId xmlns:a16="http://schemas.microsoft.com/office/drawing/2014/main" xmlns="" id="{00000000-0008-0000-2000-0000E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67" name="290 CuadroTexto">
          <a:extLst>
            <a:ext uri="{FF2B5EF4-FFF2-40B4-BE49-F238E27FC236}">
              <a16:creationId xmlns:a16="http://schemas.microsoft.com/office/drawing/2014/main" xmlns="" id="{00000000-0008-0000-2000-0000E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68" name="291 CuadroTexto">
          <a:extLst>
            <a:ext uri="{FF2B5EF4-FFF2-40B4-BE49-F238E27FC236}">
              <a16:creationId xmlns:a16="http://schemas.microsoft.com/office/drawing/2014/main" xmlns="" id="{00000000-0008-0000-2000-0000E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69" name="292 CuadroTexto">
          <a:extLst>
            <a:ext uri="{FF2B5EF4-FFF2-40B4-BE49-F238E27FC236}">
              <a16:creationId xmlns:a16="http://schemas.microsoft.com/office/drawing/2014/main" xmlns="" id="{00000000-0008-0000-2000-0000E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70" name="293 CuadroTexto">
          <a:extLst>
            <a:ext uri="{FF2B5EF4-FFF2-40B4-BE49-F238E27FC236}">
              <a16:creationId xmlns:a16="http://schemas.microsoft.com/office/drawing/2014/main" xmlns="" id="{00000000-0008-0000-2000-0000E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71" name="294 CuadroTexto">
          <a:extLst>
            <a:ext uri="{FF2B5EF4-FFF2-40B4-BE49-F238E27FC236}">
              <a16:creationId xmlns:a16="http://schemas.microsoft.com/office/drawing/2014/main" xmlns="" id="{00000000-0008-0000-2000-0000E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72" name="295 CuadroTexto">
          <a:extLst>
            <a:ext uri="{FF2B5EF4-FFF2-40B4-BE49-F238E27FC236}">
              <a16:creationId xmlns:a16="http://schemas.microsoft.com/office/drawing/2014/main" xmlns="" id="{00000000-0008-0000-2000-0000E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73" name="296 CuadroTexto">
          <a:extLst>
            <a:ext uri="{FF2B5EF4-FFF2-40B4-BE49-F238E27FC236}">
              <a16:creationId xmlns:a16="http://schemas.microsoft.com/office/drawing/2014/main" xmlns="" id="{00000000-0008-0000-2000-0000E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74" name="1 CuadroTexto">
          <a:extLst>
            <a:ext uri="{FF2B5EF4-FFF2-40B4-BE49-F238E27FC236}">
              <a16:creationId xmlns:a16="http://schemas.microsoft.com/office/drawing/2014/main" xmlns="" id="{00000000-0008-0000-2000-0000E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75" name="2 CuadroTexto">
          <a:extLst>
            <a:ext uri="{FF2B5EF4-FFF2-40B4-BE49-F238E27FC236}">
              <a16:creationId xmlns:a16="http://schemas.microsoft.com/office/drawing/2014/main" xmlns="" id="{00000000-0008-0000-2000-0000E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76" name="3 CuadroTexto">
          <a:extLst>
            <a:ext uri="{FF2B5EF4-FFF2-40B4-BE49-F238E27FC236}">
              <a16:creationId xmlns:a16="http://schemas.microsoft.com/office/drawing/2014/main" xmlns="" id="{00000000-0008-0000-2000-0000E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77" name="4 CuadroTexto">
          <a:extLst>
            <a:ext uri="{FF2B5EF4-FFF2-40B4-BE49-F238E27FC236}">
              <a16:creationId xmlns:a16="http://schemas.microsoft.com/office/drawing/2014/main" xmlns="" id="{00000000-0008-0000-2000-0000E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78" name="5 CuadroTexto">
          <a:extLst>
            <a:ext uri="{FF2B5EF4-FFF2-40B4-BE49-F238E27FC236}">
              <a16:creationId xmlns:a16="http://schemas.microsoft.com/office/drawing/2014/main" xmlns="" id="{00000000-0008-0000-2000-0000E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79" name="6 CuadroTexto">
          <a:extLst>
            <a:ext uri="{FF2B5EF4-FFF2-40B4-BE49-F238E27FC236}">
              <a16:creationId xmlns:a16="http://schemas.microsoft.com/office/drawing/2014/main" xmlns="" id="{00000000-0008-0000-2000-0000E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80" name="7 CuadroTexto">
          <a:extLst>
            <a:ext uri="{FF2B5EF4-FFF2-40B4-BE49-F238E27FC236}">
              <a16:creationId xmlns:a16="http://schemas.microsoft.com/office/drawing/2014/main" xmlns="" id="{00000000-0008-0000-2000-0000F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81" name="8 CuadroTexto">
          <a:extLst>
            <a:ext uri="{FF2B5EF4-FFF2-40B4-BE49-F238E27FC236}">
              <a16:creationId xmlns:a16="http://schemas.microsoft.com/office/drawing/2014/main" xmlns="" id="{00000000-0008-0000-2000-0000F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82" name="9 CuadroTexto">
          <a:extLst>
            <a:ext uri="{FF2B5EF4-FFF2-40B4-BE49-F238E27FC236}">
              <a16:creationId xmlns:a16="http://schemas.microsoft.com/office/drawing/2014/main" xmlns="" id="{00000000-0008-0000-2000-0000F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83" name="10 CuadroTexto">
          <a:extLst>
            <a:ext uri="{FF2B5EF4-FFF2-40B4-BE49-F238E27FC236}">
              <a16:creationId xmlns:a16="http://schemas.microsoft.com/office/drawing/2014/main" xmlns="" id="{00000000-0008-0000-2000-0000F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84" name="11 CuadroTexto">
          <a:extLst>
            <a:ext uri="{FF2B5EF4-FFF2-40B4-BE49-F238E27FC236}">
              <a16:creationId xmlns:a16="http://schemas.microsoft.com/office/drawing/2014/main" xmlns="" id="{00000000-0008-0000-2000-0000F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85" name="12 CuadroTexto">
          <a:extLst>
            <a:ext uri="{FF2B5EF4-FFF2-40B4-BE49-F238E27FC236}">
              <a16:creationId xmlns:a16="http://schemas.microsoft.com/office/drawing/2014/main" xmlns="" id="{00000000-0008-0000-2000-0000F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86" name="13 CuadroTexto">
          <a:extLst>
            <a:ext uri="{FF2B5EF4-FFF2-40B4-BE49-F238E27FC236}">
              <a16:creationId xmlns:a16="http://schemas.microsoft.com/office/drawing/2014/main" xmlns="" id="{00000000-0008-0000-2000-0000F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87" name="14 CuadroTexto">
          <a:extLst>
            <a:ext uri="{FF2B5EF4-FFF2-40B4-BE49-F238E27FC236}">
              <a16:creationId xmlns:a16="http://schemas.microsoft.com/office/drawing/2014/main" xmlns="" id="{00000000-0008-0000-2000-0000F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88" name="15 CuadroTexto">
          <a:extLst>
            <a:ext uri="{FF2B5EF4-FFF2-40B4-BE49-F238E27FC236}">
              <a16:creationId xmlns:a16="http://schemas.microsoft.com/office/drawing/2014/main" xmlns="" id="{00000000-0008-0000-2000-0000F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89" name="16 CuadroTexto">
          <a:extLst>
            <a:ext uri="{FF2B5EF4-FFF2-40B4-BE49-F238E27FC236}">
              <a16:creationId xmlns:a16="http://schemas.microsoft.com/office/drawing/2014/main" xmlns="" id="{00000000-0008-0000-2000-0000F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90" name="18 CuadroTexto">
          <a:extLst>
            <a:ext uri="{FF2B5EF4-FFF2-40B4-BE49-F238E27FC236}">
              <a16:creationId xmlns:a16="http://schemas.microsoft.com/office/drawing/2014/main" xmlns="" id="{00000000-0008-0000-2000-0000F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91" name="19 CuadroTexto">
          <a:extLst>
            <a:ext uri="{FF2B5EF4-FFF2-40B4-BE49-F238E27FC236}">
              <a16:creationId xmlns:a16="http://schemas.microsoft.com/office/drawing/2014/main" xmlns="" id="{00000000-0008-0000-2000-0000F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92" name="20 CuadroTexto">
          <a:extLst>
            <a:ext uri="{FF2B5EF4-FFF2-40B4-BE49-F238E27FC236}">
              <a16:creationId xmlns:a16="http://schemas.microsoft.com/office/drawing/2014/main" xmlns="" id="{00000000-0008-0000-2000-0000F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93" name="21 CuadroTexto">
          <a:extLst>
            <a:ext uri="{FF2B5EF4-FFF2-40B4-BE49-F238E27FC236}">
              <a16:creationId xmlns:a16="http://schemas.microsoft.com/office/drawing/2014/main" xmlns="" id="{00000000-0008-0000-2000-0000F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94" name="22 CuadroTexto">
          <a:extLst>
            <a:ext uri="{FF2B5EF4-FFF2-40B4-BE49-F238E27FC236}">
              <a16:creationId xmlns:a16="http://schemas.microsoft.com/office/drawing/2014/main" xmlns="" id="{00000000-0008-0000-2000-0000F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95" name="23 CuadroTexto">
          <a:extLst>
            <a:ext uri="{FF2B5EF4-FFF2-40B4-BE49-F238E27FC236}">
              <a16:creationId xmlns:a16="http://schemas.microsoft.com/office/drawing/2014/main" xmlns="" id="{00000000-0008-0000-2000-0000F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96" name="24 CuadroTexto">
          <a:extLst>
            <a:ext uri="{FF2B5EF4-FFF2-40B4-BE49-F238E27FC236}">
              <a16:creationId xmlns:a16="http://schemas.microsoft.com/office/drawing/2014/main" xmlns="" id="{00000000-0008-0000-2000-00000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97" name="25 CuadroTexto">
          <a:extLst>
            <a:ext uri="{FF2B5EF4-FFF2-40B4-BE49-F238E27FC236}">
              <a16:creationId xmlns:a16="http://schemas.microsoft.com/office/drawing/2014/main" xmlns="" id="{00000000-0008-0000-2000-00000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98" name="26 CuadroTexto">
          <a:extLst>
            <a:ext uri="{FF2B5EF4-FFF2-40B4-BE49-F238E27FC236}">
              <a16:creationId xmlns:a16="http://schemas.microsoft.com/office/drawing/2014/main" xmlns="" id="{00000000-0008-0000-2000-00000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99" name="27 CuadroTexto">
          <a:extLst>
            <a:ext uri="{FF2B5EF4-FFF2-40B4-BE49-F238E27FC236}">
              <a16:creationId xmlns:a16="http://schemas.microsoft.com/office/drawing/2014/main" xmlns="" id="{00000000-0008-0000-2000-00000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00" name="28 CuadroTexto">
          <a:extLst>
            <a:ext uri="{FF2B5EF4-FFF2-40B4-BE49-F238E27FC236}">
              <a16:creationId xmlns:a16="http://schemas.microsoft.com/office/drawing/2014/main" xmlns="" id="{00000000-0008-0000-2000-00000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01" name="29 CuadroTexto">
          <a:extLst>
            <a:ext uri="{FF2B5EF4-FFF2-40B4-BE49-F238E27FC236}">
              <a16:creationId xmlns:a16="http://schemas.microsoft.com/office/drawing/2014/main" xmlns="" id="{00000000-0008-0000-2000-00000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02" name="30 CuadroTexto">
          <a:extLst>
            <a:ext uri="{FF2B5EF4-FFF2-40B4-BE49-F238E27FC236}">
              <a16:creationId xmlns:a16="http://schemas.microsoft.com/office/drawing/2014/main" xmlns="" id="{00000000-0008-0000-2000-00000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03" name="31 CuadroTexto">
          <a:extLst>
            <a:ext uri="{FF2B5EF4-FFF2-40B4-BE49-F238E27FC236}">
              <a16:creationId xmlns:a16="http://schemas.microsoft.com/office/drawing/2014/main" xmlns="" id="{00000000-0008-0000-2000-00000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04" name="32 CuadroTexto">
          <a:extLst>
            <a:ext uri="{FF2B5EF4-FFF2-40B4-BE49-F238E27FC236}">
              <a16:creationId xmlns:a16="http://schemas.microsoft.com/office/drawing/2014/main" xmlns="" id="{00000000-0008-0000-2000-00000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05" name="33 CuadroTexto">
          <a:extLst>
            <a:ext uri="{FF2B5EF4-FFF2-40B4-BE49-F238E27FC236}">
              <a16:creationId xmlns:a16="http://schemas.microsoft.com/office/drawing/2014/main" xmlns="" id="{00000000-0008-0000-2000-00000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06" name="34 CuadroTexto">
          <a:extLst>
            <a:ext uri="{FF2B5EF4-FFF2-40B4-BE49-F238E27FC236}">
              <a16:creationId xmlns:a16="http://schemas.microsoft.com/office/drawing/2014/main" xmlns="" id="{00000000-0008-0000-2000-00000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07" name="35 CuadroTexto">
          <a:extLst>
            <a:ext uri="{FF2B5EF4-FFF2-40B4-BE49-F238E27FC236}">
              <a16:creationId xmlns:a16="http://schemas.microsoft.com/office/drawing/2014/main" xmlns="" id="{00000000-0008-0000-2000-00000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08" name="36 CuadroTexto">
          <a:extLst>
            <a:ext uri="{FF2B5EF4-FFF2-40B4-BE49-F238E27FC236}">
              <a16:creationId xmlns:a16="http://schemas.microsoft.com/office/drawing/2014/main" xmlns="" id="{00000000-0008-0000-2000-00000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09" name="37 CuadroTexto">
          <a:extLst>
            <a:ext uri="{FF2B5EF4-FFF2-40B4-BE49-F238E27FC236}">
              <a16:creationId xmlns:a16="http://schemas.microsoft.com/office/drawing/2014/main" xmlns="" id="{00000000-0008-0000-2000-00000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10" name="38 CuadroTexto">
          <a:extLst>
            <a:ext uri="{FF2B5EF4-FFF2-40B4-BE49-F238E27FC236}">
              <a16:creationId xmlns:a16="http://schemas.microsoft.com/office/drawing/2014/main" xmlns="" id="{00000000-0008-0000-2000-00000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11" name="39 CuadroTexto">
          <a:extLst>
            <a:ext uri="{FF2B5EF4-FFF2-40B4-BE49-F238E27FC236}">
              <a16:creationId xmlns:a16="http://schemas.microsoft.com/office/drawing/2014/main" xmlns="" id="{00000000-0008-0000-2000-00000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12" name="40 CuadroTexto">
          <a:extLst>
            <a:ext uri="{FF2B5EF4-FFF2-40B4-BE49-F238E27FC236}">
              <a16:creationId xmlns:a16="http://schemas.microsoft.com/office/drawing/2014/main" xmlns="" id="{00000000-0008-0000-2000-00001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13" name="41 CuadroTexto">
          <a:extLst>
            <a:ext uri="{FF2B5EF4-FFF2-40B4-BE49-F238E27FC236}">
              <a16:creationId xmlns:a16="http://schemas.microsoft.com/office/drawing/2014/main" xmlns="" id="{00000000-0008-0000-2000-00001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14" name="42 CuadroTexto">
          <a:extLst>
            <a:ext uri="{FF2B5EF4-FFF2-40B4-BE49-F238E27FC236}">
              <a16:creationId xmlns:a16="http://schemas.microsoft.com/office/drawing/2014/main" xmlns="" id="{00000000-0008-0000-2000-00001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15" name="43 CuadroTexto">
          <a:extLst>
            <a:ext uri="{FF2B5EF4-FFF2-40B4-BE49-F238E27FC236}">
              <a16:creationId xmlns:a16="http://schemas.microsoft.com/office/drawing/2014/main" xmlns="" id="{00000000-0008-0000-2000-00001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16" name="44 CuadroTexto">
          <a:extLst>
            <a:ext uri="{FF2B5EF4-FFF2-40B4-BE49-F238E27FC236}">
              <a16:creationId xmlns:a16="http://schemas.microsoft.com/office/drawing/2014/main" xmlns="" id="{00000000-0008-0000-2000-00001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17" name="45 CuadroTexto">
          <a:extLst>
            <a:ext uri="{FF2B5EF4-FFF2-40B4-BE49-F238E27FC236}">
              <a16:creationId xmlns:a16="http://schemas.microsoft.com/office/drawing/2014/main" xmlns="" id="{00000000-0008-0000-2000-00001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18" name="46 CuadroTexto">
          <a:extLst>
            <a:ext uri="{FF2B5EF4-FFF2-40B4-BE49-F238E27FC236}">
              <a16:creationId xmlns:a16="http://schemas.microsoft.com/office/drawing/2014/main" xmlns="" id="{00000000-0008-0000-2000-00001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19" name="47 CuadroTexto">
          <a:extLst>
            <a:ext uri="{FF2B5EF4-FFF2-40B4-BE49-F238E27FC236}">
              <a16:creationId xmlns:a16="http://schemas.microsoft.com/office/drawing/2014/main" xmlns="" id="{00000000-0008-0000-2000-00001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20" name="48 CuadroTexto">
          <a:extLst>
            <a:ext uri="{FF2B5EF4-FFF2-40B4-BE49-F238E27FC236}">
              <a16:creationId xmlns:a16="http://schemas.microsoft.com/office/drawing/2014/main" xmlns="" id="{00000000-0008-0000-2000-00001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21" name="49 CuadroTexto">
          <a:extLst>
            <a:ext uri="{FF2B5EF4-FFF2-40B4-BE49-F238E27FC236}">
              <a16:creationId xmlns:a16="http://schemas.microsoft.com/office/drawing/2014/main" xmlns="" id="{00000000-0008-0000-2000-00001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22" name="50 CuadroTexto">
          <a:extLst>
            <a:ext uri="{FF2B5EF4-FFF2-40B4-BE49-F238E27FC236}">
              <a16:creationId xmlns:a16="http://schemas.microsoft.com/office/drawing/2014/main" xmlns="" id="{00000000-0008-0000-2000-00001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23" name="51 CuadroTexto">
          <a:extLst>
            <a:ext uri="{FF2B5EF4-FFF2-40B4-BE49-F238E27FC236}">
              <a16:creationId xmlns:a16="http://schemas.microsoft.com/office/drawing/2014/main" xmlns="" id="{00000000-0008-0000-2000-00001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24" name="52 CuadroTexto">
          <a:extLst>
            <a:ext uri="{FF2B5EF4-FFF2-40B4-BE49-F238E27FC236}">
              <a16:creationId xmlns:a16="http://schemas.microsoft.com/office/drawing/2014/main" xmlns="" id="{00000000-0008-0000-2000-00001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25" name="53 CuadroTexto">
          <a:extLst>
            <a:ext uri="{FF2B5EF4-FFF2-40B4-BE49-F238E27FC236}">
              <a16:creationId xmlns:a16="http://schemas.microsoft.com/office/drawing/2014/main" xmlns="" id="{00000000-0008-0000-2000-00001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26" name="54 CuadroTexto">
          <a:extLst>
            <a:ext uri="{FF2B5EF4-FFF2-40B4-BE49-F238E27FC236}">
              <a16:creationId xmlns:a16="http://schemas.microsoft.com/office/drawing/2014/main" xmlns="" id="{00000000-0008-0000-2000-00001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27" name="55 CuadroTexto">
          <a:extLst>
            <a:ext uri="{FF2B5EF4-FFF2-40B4-BE49-F238E27FC236}">
              <a16:creationId xmlns:a16="http://schemas.microsoft.com/office/drawing/2014/main" xmlns="" id="{00000000-0008-0000-2000-00001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28" name="56 CuadroTexto">
          <a:extLst>
            <a:ext uri="{FF2B5EF4-FFF2-40B4-BE49-F238E27FC236}">
              <a16:creationId xmlns:a16="http://schemas.microsoft.com/office/drawing/2014/main" xmlns="" id="{00000000-0008-0000-2000-00002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29" name="57 CuadroTexto">
          <a:extLst>
            <a:ext uri="{FF2B5EF4-FFF2-40B4-BE49-F238E27FC236}">
              <a16:creationId xmlns:a16="http://schemas.microsoft.com/office/drawing/2014/main" xmlns="" id="{00000000-0008-0000-2000-00002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30" name="58 CuadroTexto">
          <a:extLst>
            <a:ext uri="{FF2B5EF4-FFF2-40B4-BE49-F238E27FC236}">
              <a16:creationId xmlns:a16="http://schemas.microsoft.com/office/drawing/2014/main" xmlns="" id="{00000000-0008-0000-2000-00002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31" name="59 CuadroTexto">
          <a:extLst>
            <a:ext uri="{FF2B5EF4-FFF2-40B4-BE49-F238E27FC236}">
              <a16:creationId xmlns:a16="http://schemas.microsoft.com/office/drawing/2014/main" xmlns="" id="{00000000-0008-0000-2000-00002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32" name="60 CuadroTexto">
          <a:extLst>
            <a:ext uri="{FF2B5EF4-FFF2-40B4-BE49-F238E27FC236}">
              <a16:creationId xmlns:a16="http://schemas.microsoft.com/office/drawing/2014/main" xmlns="" id="{00000000-0008-0000-2000-00002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33" name="61 CuadroTexto">
          <a:extLst>
            <a:ext uri="{FF2B5EF4-FFF2-40B4-BE49-F238E27FC236}">
              <a16:creationId xmlns:a16="http://schemas.microsoft.com/office/drawing/2014/main" xmlns="" id="{00000000-0008-0000-2000-00002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34" name="62 CuadroTexto">
          <a:extLst>
            <a:ext uri="{FF2B5EF4-FFF2-40B4-BE49-F238E27FC236}">
              <a16:creationId xmlns:a16="http://schemas.microsoft.com/office/drawing/2014/main" xmlns="" id="{00000000-0008-0000-2000-00002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35" name="63 CuadroTexto">
          <a:extLst>
            <a:ext uri="{FF2B5EF4-FFF2-40B4-BE49-F238E27FC236}">
              <a16:creationId xmlns:a16="http://schemas.microsoft.com/office/drawing/2014/main" xmlns="" id="{00000000-0008-0000-2000-00002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36" name="64 CuadroTexto">
          <a:extLst>
            <a:ext uri="{FF2B5EF4-FFF2-40B4-BE49-F238E27FC236}">
              <a16:creationId xmlns:a16="http://schemas.microsoft.com/office/drawing/2014/main" xmlns="" id="{00000000-0008-0000-2000-00002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37" name="65 CuadroTexto">
          <a:extLst>
            <a:ext uri="{FF2B5EF4-FFF2-40B4-BE49-F238E27FC236}">
              <a16:creationId xmlns:a16="http://schemas.microsoft.com/office/drawing/2014/main" xmlns="" id="{00000000-0008-0000-2000-00002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38" name="66 CuadroTexto">
          <a:extLst>
            <a:ext uri="{FF2B5EF4-FFF2-40B4-BE49-F238E27FC236}">
              <a16:creationId xmlns:a16="http://schemas.microsoft.com/office/drawing/2014/main" xmlns="" id="{00000000-0008-0000-2000-00002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39" name="67 CuadroTexto">
          <a:extLst>
            <a:ext uri="{FF2B5EF4-FFF2-40B4-BE49-F238E27FC236}">
              <a16:creationId xmlns:a16="http://schemas.microsoft.com/office/drawing/2014/main" xmlns="" id="{00000000-0008-0000-2000-00002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40" name="68 CuadroTexto">
          <a:extLst>
            <a:ext uri="{FF2B5EF4-FFF2-40B4-BE49-F238E27FC236}">
              <a16:creationId xmlns:a16="http://schemas.microsoft.com/office/drawing/2014/main" xmlns="" id="{00000000-0008-0000-2000-00002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41" name="69 CuadroTexto">
          <a:extLst>
            <a:ext uri="{FF2B5EF4-FFF2-40B4-BE49-F238E27FC236}">
              <a16:creationId xmlns:a16="http://schemas.microsoft.com/office/drawing/2014/main" xmlns="" id="{00000000-0008-0000-2000-00002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42" name="70 CuadroTexto">
          <a:extLst>
            <a:ext uri="{FF2B5EF4-FFF2-40B4-BE49-F238E27FC236}">
              <a16:creationId xmlns:a16="http://schemas.microsoft.com/office/drawing/2014/main" xmlns="" id="{00000000-0008-0000-2000-00002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43" name="71 CuadroTexto">
          <a:extLst>
            <a:ext uri="{FF2B5EF4-FFF2-40B4-BE49-F238E27FC236}">
              <a16:creationId xmlns:a16="http://schemas.microsoft.com/office/drawing/2014/main" xmlns="" id="{00000000-0008-0000-2000-00002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44" name="72 CuadroTexto">
          <a:extLst>
            <a:ext uri="{FF2B5EF4-FFF2-40B4-BE49-F238E27FC236}">
              <a16:creationId xmlns:a16="http://schemas.microsoft.com/office/drawing/2014/main" xmlns="" id="{00000000-0008-0000-2000-00003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45" name="73 CuadroTexto">
          <a:extLst>
            <a:ext uri="{FF2B5EF4-FFF2-40B4-BE49-F238E27FC236}">
              <a16:creationId xmlns:a16="http://schemas.microsoft.com/office/drawing/2014/main" xmlns="" id="{00000000-0008-0000-2000-00003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46" name="74 CuadroTexto">
          <a:extLst>
            <a:ext uri="{FF2B5EF4-FFF2-40B4-BE49-F238E27FC236}">
              <a16:creationId xmlns:a16="http://schemas.microsoft.com/office/drawing/2014/main" xmlns="" id="{00000000-0008-0000-2000-00003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47" name="75 CuadroTexto">
          <a:extLst>
            <a:ext uri="{FF2B5EF4-FFF2-40B4-BE49-F238E27FC236}">
              <a16:creationId xmlns:a16="http://schemas.microsoft.com/office/drawing/2014/main" xmlns="" id="{00000000-0008-0000-2000-00003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48" name="76 CuadroTexto">
          <a:extLst>
            <a:ext uri="{FF2B5EF4-FFF2-40B4-BE49-F238E27FC236}">
              <a16:creationId xmlns:a16="http://schemas.microsoft.com/office/drawing/2014/main" xmlns="" id="{00000000-0008-0000-2000-00003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49" name="77 CuadroTexto">
          <a:extLst>
            <a:ext uri="{FF2B5EF4-FFF2-40B4-BE49-F238E27FC236}">
              <a16:creationId xmlns:a16="http://schemas.microsoft.com/office/drawing/2014/main" xmlns="" id="{00000000-0008-0000-2000-00003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50" name="78 CuadroTexto">
          <a:extLst>
            <a:ext uri="{FF2B5EF4-FFF2-40B4-BE49-F238E27FC236}">
              <a16:creationId xmlns:a16="http://schemas.microsoft.com/office/drawing/2014/main" xmlns="" id="{00000000-0008-0000-2000-00003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51" name="79 CuadroTexto">
          <a:extLst>
            <a:ext uri="{FF2B5EF4-FFF2-40B4-BE49-F238E27FC236}">
              <a16:creationId xmlns:a16="http://schemas.microsoft.com/office/drawing/2014/main" xmlns="" id="{00000000-0008-0000-2000-00003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52" name="80 CuadroTexto">
          <a:extLst>
            <a:ext uri="{FF2B5EF4-FFF2-40B4-BE49-F238E27FC236}">
              <a16:creationId xmlns:a16="http://schemas.microsoft.com/office/drawing/2014/main" xmlns="" id="{00000000-0008-0000-2000-00003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53" name="81 CuadroTexto">
          <a:extLst>
            <a:ext uri="{FF2B5EF4-FFF2-40B4-BE49-F238E27FC236}">
              <a16:creationId xmlns:a16="http://schemas.microsoft.com/office/drawing/2014/main" xmlns="" id="{00000000-0008-0000-2000-00003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54" name="82 CuadroTexto">
          <a:extLst>
            <a:ext uri="{FF2B5EF4-FFF2-40B4-BE49-F238E27FC236}">
              <a16:creationId xmlns:a16="http://schemas.microsoft.com/office/drawing/2014/main" xmlns="" id="{00000000-0008-0000-2000-00003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55" name="83 CuadroTexto">
          <a:extLst>
            <a:ext uri="{FF2B5EF4-FFF2-40B4-BE49-F238E27FC236}">
              <a16:creationId xmlns:a16="http://schemas.microsoft.com/office/drawing/2014/main" xmlns="" id="{00000000-0008-0000-2000-00003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56" name="84 CuadroTexto">
          <a:extLst>
            <a:ext uri="{FF2B5EF4-FFF2-40B4-BE49-F238E27FC236}">
              <a16:creationId xmlns:a16="http://schemas.microsoft.com/office/drawing/2014/main" xmlns="" id="{00000000-0008-0000-2000-00003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57" name="85 CuadroTexto">
          <a:extLst>
            <a:ext uri="{FF2B5EF4-FFF2-40B4-BE49-F238E27FC236}">
              <a16:creationId xmlns:a16="http://schemas.microsoft.com/office/drawing/2014/main" xmlns="" id="{00000000-0008-0000-2000-00003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58" name="86 CuadroTexto">
          <a:extLst>
            <a:ext uri="{FF2B5EF4-FFF2-40B4-BE49-F238E27FC236}">
              <a16:creationId xmlns:a16="http://schemas.microsoft.com/office/drawing/2014/main" xmlns="" id="{00000000-0008-0000-2000-00003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59" name="87 CuadroTexto">
          <a:extLst>
            <a:ext uri="{FF2B5EF4-FFF2-40B4-BE49-F238E27FC236}">
              <a16:creationId xmlns:a16="http://schemas.microsoft.com/office/drawing/2014/main" xmlns="" id="{00000000-0008-0000-2000-00003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60" name="88 CuadroTexto">
          <a:extLst>
            <a:ext uri="{FF2B5EF4-FFF2-40B4-BE49-F238E27FC236}">
              <a16:creationId xmlns:a16="http://schemas.microsoft.com/office/drawing/2014/main" xmlns="" id="{00000000-0008-0000-2000-00004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61" name="89 CuadroTexto">
          <a:extLst>
            <a:ext uri="{FF2B5EF4-FFF2-40B4-BE49-F238E27FC236}">
              <a16:creationId xmlns:a16="http://schemas.microsoft.com/office/drawing/2014/main" xmlns="" id="{00000000-0008-0000-2000-00004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62" name="102 CuadroTexto">
          <a:extLst>
            <a:ext uri="{FF2B5EF4-FFF2-40B4-BE49-F238E27FC236}">
              <a16:creationId xmlns:a16="http://schemas.microsoft.com/office/drawing/2014/main" xmlns="" id="{00000000-0008-0000-2000-00004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63" name="103 CuadroTexto">
          <a:extLst>
            <a:ext uri="{FF2B5EF4-FFF2-40B4-BE49-F238E27FC236}">
              <a16:creationId xmlns:a16="http://schemas.microsoft.com/office/drawing/2014/main" xmlns="" id="{00000000-0008-0000-2000-00004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64" name="104 CuadroTexto">
          <a:extLst>
            <a:ext uri="{FF2B5EF4-FFF2-40B4-BE49-F238E27FC236}">
              <a16:creationId xmlns:a16="http://schemas.microsoft.com/office/drawing/2014/main" xmlns="" id="{00000000-0008-0000-2000-00004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65" name="105 CuadroTexto">
          <a:extLst>
            <a:ext uri="{FF2B5EF4-FFF2-40B4-BE49-F238E27FC236}">
              <a16:creationId xmlns:a16="http://schemas.microsoft.com/office/drawing/2014/main" xmlns="" id="{00000000-0008-0000-2000-00004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66" name="106 CuadroTexto">
          <a:extLst>
            <a:ext uri="{FF2B5EF4-FFF2-40B4-BE49-F238E27FC236}">
              <a16:creationId xmlns:a16="http://schemas.microsoft.com/office/drawing/2014/main" xmlns="" id="{00000000-0008-0000-2000-00004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67" name="107 CuadroTexto">
          <a:extLst>
            <a:ext uri="{FF2B5EF4-FFF2-40B4-BE49-F238E27FC236}">
              <a16:creationId xmlns:a16="http://schemas.microsoft.com/office/drawing/2014/main" xmlns="" id="{00000000-0008-0000-2000-00004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68" name="108 CuadroTexto">
          <a:extLst>
            <a:ext uri="{FF2B5EF4-FFF2-40B4-BE49-F238E27FC236}">
              <a16:creationId xmlns:a16="http://schemas.microsoft.com/office/drawing/2014/main" xmlns="" id="{00000000-0008-0000-2000-00004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69" name="109 CuadroTexto">
          <a:extLst>
            <a:ext uri="{FF2B5EF4-FFF2-40B4-BE49-F238E27FC236}">
              <a16:creationId xmlns:a16="http://schemas.microsoft.com/office/drawing/2014/main" xmlns="" id="{00000000-0008-0000-2000-00004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70" name="110 CuadroTexto">
          <a:extLst>
            <a:ext uri="{FF2B5EF4-FFF2-40B4-BE49-F238E27FC236}">
              <a16:creationId xmlns:a16="http://schemas.microsoft.com/office/drawing/2014/main" xmlns="" id="{00000000-0008-0000-2000-00004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71" name="111 CuadroTexto">
          <a:extLst>
            <a:ext uri="{FF2B5EF4-FFF2-40B4-BE49-F238E27FC236}">
              <a16:creationId xmlns:a16="http://schemas.microsoft.com/office/drawing/2014/main" xmlns="" id="{00000000-0008-0000-2000-00004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72" name="112 CuadroTexto">
          <a:extLst>
            <a:ext uri="{FF2B5EF4-FFF2-40B4-BE49-F238E27FC236}">
              <a16:creationId xmlns:a16="http://schemas.microsoft.com/office/drawing/2014/main" xmlns="" id="{00000000-0008-0000-2000-00004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73" name="113 CuadroTexto">
          <a:extLst>
            <a:ext uri="{FF2B5EF4-FFF2-40B4-BE49-F238E27FC236}">
              <a16:creationId xmlns:a16="http://schemas.microsoft.com/office/drawing/2014/main" xmlns="" id="{00000000-0008-0000-2000-00004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74" name="114 CuadroTexto">
          <a:extLst>
            <a:ext uri="{FF2B5EF4-FFF2-40B4-BE49-F238E27FC236}">
              <a16:creationId xmlns:a16="http://schemas.microsoft.com/office/drawing/2014/main" xmlns="" id="{00000000-0008-0000-2000-00004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75" name="115 CuadroTexto">
          <a:extLst>
            <a:ext uri="{FF2B5EF4-FFF2-40B4-BE49-F238E27FC236}">
              <a16:creationId xmlns:a16="http://schemas.microsoft.com/office/drawing/2014/main" xmlns="" id="{00000000-0008-0000-2000-00004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76" name="116 CuadroTexto">
          <a:extLst>
            <a:ext uri="{FF2B5EF4-FFF2-40B4-BE49-F238E27FC236}">
              <a16:creationId xmlns:a16="http://schemas.microsoft.com/office/drawing/2014/main" xmlns="" id="{00000000-0008-0000-2000-00005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77" name="117 CuadroTexto">
          <a:extLst>
            <a:ext uri="{FF2B5EF4-FFF2-40B4-BE49-F238E27FC236}">
              <a16:creationId xmlns:a16="http://schemas.microsoft.com/office/drawing/2014/main" xmlns="" id="{00000000-0008-0000-2000-00005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78" name="126 CuadroTexto">
          <a:extLst>
            <a:ext uri="{FF2B5EF4-FFF2-40B4-BE49-F238E27FC236}">
              <a16:creationId xmlns:a16="http://schemas.microsoft.com/office/drawing/2014/main" xmlns="" id="{00000000-0008-0000-2000-00005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79" name="127 CuadroTexto">
          <a:extLst>
            <a:ext uri="{FF2B5EF4-FFF2-40B4-BE49-F238E27FC236}">
              <a16:creationId xmlns:a16="http://schemas.microsoft.com/office/drawing/2014/main" xmlns="" id="{00000000-0008-0000-2000-00005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80" name="128 CuadroTexto">
          <a:extLst>
            <a:ext uri="{FF2B5EF4-FFF2-40B4-BE49-F238E27FC236}">
              <a16:creationId xmlns:a16="http://schemas.microsoft.com/office/drawing/2014/main" xmlns="" id="{00000000-0008-0000-2000-00005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81" name="129 CuadroTexto">
          <a:extLst>
            <a:ext uri="{FF2B5EF4-FFF2-40B4-BE49-F238E27FC236}">
              <a16:creationId xmlns:a16="http://schemas.microsoft.com/office/drawing/2014/main" xmlns="" id="{00000000-0008-0000-2000-00005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82" name="130 CuadroTexto">
          <a:extLst>
            <a:ext uri="{FF2B5EF4-FFF2-40B4-BE49-F238E27FC236}">
              <a16:creationId xmlns:a16="http://schemas.microsoft.com/office/drawing/2014/main" xmlns="" id="{00000000-0008-0000-2000-00005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83" name="131 CuadroTexto">
          <a:extLst>
            <a:ext uri="{FF2B5EF4-FFF2-40B4-BE49-F238E27FC236}">
              <a16:creationId xmlns:a16="http://schemas.microsoft.com/office/drawing/2014/main" xmlns="" id="{00000000-0008-0000-2000-00005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84" name="132 CuadroTexto">
          <a:extLst>
            <a:ext uri="{FF2B5EF4-FFF2-40B4-BE49-F238E27FC236}">
              <a16:creationId xmlns:a16="http://schemas.microsoft.com/office/drawing/2014/main" xmlns="" id="{00000000-0008-0000-2000-00005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85" name="133 CuadroTexto">
          <a:extLst>
            <a:ext uri="{FF2B5EF4-FFF2-40B4-BE49-F238E27FC236}">
              <a16:creationId xmlns:a16="http://schemas.microsoft.com/office/drawing/2014/main" xmlns="" id="{00000000-0008-0000-2000-00005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86" name="134 CuadroTexto">
          <a:extLst>
            <a:ext uri="{FF2B5EF4-FFF2-40B4-BE49-F238E27FC236}">
              <a16:creationId xmlns:a16="http://schemas.microsoft.com/office/drawing/2014/main" xmlns="" id="{00000000-0008-0000-2000-00005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87" name="135 CuadroTexto">
          <a:extLst>
            <a:ext uri="{FF2B5EF4-FFF2-40B4-BE49-F238E27FC236}">
              <a16:creationId xmlns:a16="http://schemas.microsoft.com/office/drawing/2014/main" xmlns="" id="{00000000-0008-0000-2000-00005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88" name="136 CuadroTexto">
          <a:extLst>
            <a:ext uri="{FF2B5EF4-FFF2-40B4-BE49-F238E27FC236}">
              <a16:creationId xmlns:a16="http://schemas.microsoft.com/office/drawing/2014/main" xmlns="" id="{00000000-0008-0000-2000-00005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89" name="137 CuadroTexto">
          <a:extLst>
            <a:ext uri="{FF2B5EF4-FFF2-40B4-BE49-F238E27FC236}">
              <a16:creationId xmlns:a16="http://schemas.microsoft.com/office/drawing/2014/main" xmlns="" id="{00000000-0008-0000-2000-00005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90" name="138 CuadroTexto">
          <a:extLst>
            <a:ext uri="{FF2B5EF4-FFF2-40B4-BE49-F238E27FC236}">
              <a16:creationId xmlns:a16="http://schemas.microsoft.com/office/drawing/2014/main" xmlns="" id="{00000000-0008-0000-2000-00005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91" name="139 CuadroTexto">
          <a:extLst>
            <a:ext uri="{FF2B5EF4-FFF2-40B4-BE49-F238E27FC236}">
              <a16:creationId xmlns:a16="http://schemas.microsoft.com/office/drawing/2014/main" xmlns="" id="{00000000-0008-0000-2000-00005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92" name="140 CuadroTexto">
          <a:extLst>
            <a:ext uri="{FF2B5EF4-FFF2-40B4-BE49-F238E27FC236}">
              <a16:creationId xmlns:a16="http://schemas.microsoft.com/office/drawing/2014/main" xmlns="" id="{00000000-0008-0000-2000-00006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93" name="141 CuadroTexto">
          <a:extLst>
            <a:ext uri="{FF2B5EF4-FFF2-40B4-BE49-F238E27FC236}">
              <a16:creationId xmlns:a16="http://schemas.microsoft.com/office/drawing/2014/main" xmlns="" id="{00000000-0008-0000-2000-00006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94" name="142 CuadroTexto">
          <a:extLst>
            <a:ext uri="{FF2B5EF4-FFF2-40B4-BE49-F238E27FC236}">
              <a16:creationId xmlns:a16="http://schemas.microsoft.com/office/drawing/2014/main" xmlns="" id="{00000000-0008-0000-2000-00006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95" name="306 CuadroTexto">
          <a:extLst>
            <a:ext uri="{FF2B5EF4-FFF2-40B4-BE49-F238E27FC236}">
              <a16:creationId xmlns:a16="http://schemas.microsoft.com/office/drawing/2014/main" xmlns="" id="{00000000-0008-0000-2000-00006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96" name="307 CuadroTexto">
          <a:extLst>
            <a:ext uri="{FF2B5EF4-FFF2-40B4-BE49-F238E27FC236}">
              <a16:creationId xmlns:a16="http://schemas.microsoft.com/office/drawing/2014/main" xmlns="" id="{00000000-0008-0000-2000-00006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97" name="308 CuadroTexto">
          <a:extLst>
            <a:ext uri="{FF2B5EF4-FFF2-40B4-BE49-F238E27FC236}">
              <a16:creationId xmlns:a16="http://schemas.microsoft.com/office/drawing/2014/main" xmlns="" id="{00000000-0008-0000-2000-00006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98" name="309 CuadroTexto">
          <a:extLst>
            <a:ext uri="{FF2B5EF4-FFF2-40B4-BE49-F238E27FC236}">
              <a16:creationId xmlns:a16="http://schemas.microsoft.com/office/drawing/2014/main" xmlns="" id="{00000000-0008-0000-2000-00006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199" name="310 CuadroTexto">
          <a:extLst>
            <a:ext uri="{FF2B5EF4-FFF2-40B4-BE49-F238E27FC236}">
              <a16:creationId xmlns:a16="http://schemas.microsoft.com/office/drawing/2014/main" xmlns="" id="{00000000-0008-0000-2000-00006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00" name="311 CuadroTexto">
          <a:extLst>
            <a:ext uri="{FF2B5EF4-FFF2-40B4-BE49-F238E27FC236}">
              <a16:creationId xmlns:a16="http://schemas.microsoft.com/office/drawing/2014/main" xmlns="" id="{00000000-0008-0000-2000-00006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01" name="312 CuadroTexto">
          <a:extLst>
            <a:ext uri="{FF2B5EF4-FFF2-40B4-BE49-F238E27FC236}">
              <a16:creationId xmlns:a16="http://schemas.microsoft.com/office/drawing/2014/main" xmlns="" id="{00000000-0008-0000-2000-00006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02" name="313 CuadroTexto">
          <a:extLst>
            <a:ext uri="{FF2B5EF4-FFF2-40B4-BE49-F238E27FC236}">
              <a16:creationId xmlns:a16="http://schemas.microsoft.com/office/drawing/2014/main" xmlns="" id="{00000000-0008-0000-2000-00006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03" name="314 CuadroTexto">
          <a:extLst>
            <a:ext uri="{FF2B5EF4-FFF2-40B4-BE49-F238E27FC236}">
              <a16:creationId xmlns:a16="http://schemas.microsoft.com/office/drawing/2014/main" xmlns="" id="{00000000-0008-0000-2000-00006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04" name="315 CuadroTexto">
          <a:extLst>
            <a:ext uri="{FF2B5EF4-FFF2-40B4-BE49-F238E27FC236}">
              <a16:creationId xmlns:a16="http://schemas.microsoft.com/office/drawing/2014/main" xmlns="" id="{00000000-0008-0000-2000-00006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05" name="316 CuadroTexto">
          <a:extLst>
            <a:ext uri="{FF2B5EF4-FFF2-40B4-BE49-F238E27FC236}">
              <a16:creationId xmlns:a16="http://schemas.microsoft.com/office/drawing/2014/main" xmlns="" id="{00000000-0008-0000-2000-00006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06" name="317 CuadroTexto">
          <a:extLst>
            <a:ext uri="{FF2B5EF4-FFF2-40B4-BE49-F238E27FC236}">
              <a16:creationId xmlns:a16="http://schemas.microsoft.com/office/drawing/2014/main" xmlns="" id="{00000000-0008-0000-2000-00006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07" name="318 CuadroTexto">
          <a:extLst>
            <a:ext uri="{FF2B5EF4-FFF2-40B4-BE49-F238E27FC236}">
              <a16:creationId xmlns:a16="http://schemas.microsoft.com/office/drawing/2014/main" xmlns="" id="{00000000-0008-0000-2000-00006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08" name="319 CuadroTexto">
          <a:extLst>
            <a:ext uri="{FF2B5EF4-FFF2-40B4-BE49-F238E27FC236}">
              <a16:creationId xmlns:a16="http://schemas.microsoft.com/office/drawing/2014/main" xmlns="" id="{00000000-0008-0000-2000-00007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09" name="320 CuadroTexto">
          <a:extLst>
            <a:ext uri="{FF2B5EF4-FFF2-40B4-BE49-F238E27FC236}">
              <a16:creationId xmlns:a16="http://schemas.microsoft.com/office/drawing/2014/main" xmlns="" id="{00000000-0008-0000-2000-00007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10" name="321 CuadroTexto">
          <a:extLst>
            <a:ext uri="{FF2B5EF4-FFF2-40B4-BE49-F238E27FC236}">
              <a16:creationId xmlns:a16="http://schemas.microsoft.com/office/drawing/2014/main" xmlns="" id="{00000000-0008-0000-2000-00007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11" name="322 CuadroTexto">
          <a:extLst>
            <a:ext uri="{FF2B5EF4-FFF2-40B4-BE49-F238E27FC236}">
              <a16:creationId xmlns:a16="http://schemas.microsoft.com/office/drawing/2014/main" xmlns="" id="{00000000-0008-0000-2000-00007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12" name="323 CuadroTexto">
          <a:extLst>
            <a:ext uri="{FF2B5EF4-FFF2-40B4-BE49-F238E27FC236}">
              <a16:creationId xmlns:a16="http://schemas.microsoft.com/office/drawing/2014/main" xmlns="" id="{00000000-0008-0000-2000-00007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13" name="324 CuadroTexto">
          <a:extLst>
            <a:ext uri="{FF2B5EF4-FFF2-40B4-BE49-F238E27FC236}">
              <a16:creationId xmlns:a16="http://schemas.microsoft.com/office/drawing/2014/main" xmlns="" id="{00000000-0008-0000-2000-00007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14" name="325 CuadroTexto">
          <a:extLst>
            <a:ext uri="{FF2B5EF4-FFF2-40B4-BE49-F238E27FC236}">
              <a16:creationId xmlns:a16="http://schemas.microsoft.com/office/drawing/2014/main" xmlns="" id="{00000000-0008-0000-2000-00007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15" name="326 CuadroTexto">
          <a:extLst>
            <a:ext uri="{FF2B5EF4-FFF2-40B4-BE49-F238E27FC236}">
              <a16:creationId xmlns:a16="http://schemas.microsoft.com/office/drawing/2014/main" xmlns="" id="{00000000-0008-0000-2000-00007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16" name="327 CuadroTexto">
          <a:extLst>
            <a:ext uri="{FF2B5EF4-FFF2-40B4-BE49-F238E27FC236}">
              <a16:creationId xmlns:a16="http://schemas.microsoft.com/office/drawing/2014/main" xmlns="" id="{00000000-0008-0000-2000-00007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17" name="328 CuadroTexto">
          <a:extLst>
            <a:ext uri="{FF2B5EF4-FFF2-40B4-BE49-F238E27FC236}">
              <a16:creationId xmlns:a16="http://schemas.microsoft.com/office/drawing/2014/main" xmlns="" id="{00000000-0008-0000-2000-00007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18" name="329 CuadroTexto">
          <a:extLst>
            <a:ext uri="{FF2B5EF4-FFF2-40B4-BE49-F238E27FC236}">
              <a16:creationId xmlns:a16="http://schemas.microsoft.com/office/drawing/2014/main" xmlns="" id="{00000000-0008-0000-2000-00007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19" name="330 CuadroTexto">
          <a:extLst>
            <a:ext uri="{FF2B5EF4-FFF2-40B4-BE49-F238E27FC236}">
              <a16:creationId xmlns:a16="http://schemas.microsoft.com/office/drawing/2014/main" xmlns="" id="{00000000-0008-0000-2000-00007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20" name="331 CuadroTexto">
          <a:extLst>
            <a:ext uri="{FF2B5EF4-FFF2-40B4-BE49-F238E27FC236}">
              <a16:creationId xmlns:a16="http://schemas.microsoft.com/office/drawing/2014/main" xmlns="" id="{00000000-0008-0000-2000-00007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21" name="332 CuadroTexto">
          <a:extLst>
            <a:ext uri="{FF2B5EF4-FFF2-40B4-BE49-F238E27FC236}">
              <a16:creationId xmlns:a16="http://schemas.microsoft.com/office/drawing/2014/main" xmlns="" id="{00000000-0008-0000-2000-00007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22" name="333 CuadroTexto">
          <a:extLst>
            <a:ext uri="{FF2B5EF4-FFF2-40B4-BE49-F238E27FC236}">
              <a16:creationId xmlns:a16="http://schemas.microsoft.com/office/drawing/2014/main" xmlns="" id="{00000000-0008-0000-2000-00007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23" name="334 CuadroTexto">
          <a:extLst>
            <a:ext uri="{FF2B5EF4-FFF2-40B4-BE49-F238E27FC236}">
              <a16:creationId xmlns:a16="http://schemas.microsoft.com/office/drawing/2014/main" xmlns="" id="{00000000-0008-0000-2000-00007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24" name="335 CuadroTexto">
          <a:extLst>
            <a:ext uri="{FF2B5EF4-FFF2-40B4-BE49-F238E27FC236}">
              <a16:creationId xmlns:a16="http://schemas.microsoft.com/office/drawing/2014/main" xmlns="" id="{00000000-0008-0000-2000-00008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25" name="336 CuadroTexto">
          <a:extLst>
            <a:ext uri="{FF2B5EF4-FFF2-40B4-BE49-F238E27FC236}">
              <a16:creationId xmlns:a16="http://schemas.microsoft.com/office/drawing/2014/main" xmlns="" id="{00000000-0008-0000-2000-00008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26" name="337 CuadroTexto">
          <a:extLst>
            <a:ext uri="{FF2B5EF4-FFF2-40B4-BE49-F238E27FC236}">
              <a16:creationId xmlns:a16="http://schemas.microsoft.com/office/drawing/2014/main" xmlns="" id="{00000000-0008-0000-2000-00008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27" name="338 CuadroTexto">
          <a:extLst>
            <a:ext uri="{FF2B5EF4-FFF2-40B4-BE49-F238E27FC236}">
              <a16:creationId xmlns:a16="http://schemas.microsoft.com/office/drawing/2014/main" xmlns="" id="{00000000-0008-0000-2000-00008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28" name="339 CuadroTexto">
          <a:extLst>
            <a:ext uri="{FF2B5EF4-FFF2-40B4-BE49-F238E27FC236}">
              <a16:creationId xmlns:a16="http://schemas.microsoft.com/office/drawing/2014/main" xmlns="" id="{00000000-0008-0000-2000-00008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29" name="340 CuadroTexto">
          <a:extLst>
            <a:ext uri="{FF2B5EF4-FFF2-40B4-BE49-F238E27FC236}">
              <a16:creationId xmlns:a16="http://schemas.microsoft.com/office/drawing/2014/main" xmlns="" id="{00000000-0008-0000-2000-00008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30" name="341 CuadroTexto">
          <a:extLst>
            <a:ext uri="{FF2B5EF4-FFF2-40B4-BE49-F238E27FC236}">
              <a16:creationId xmlns:a16="http://schemas.microsoft.com/office/drawing/2014/main" xmlns="" id="{00000000-0008-0000-2000-00008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31" name="342 CuadroTexto">
          <a:extLst>
            <a:ext uri="{FF2B5EF4-FFF2-40B4-BE49-F238E27FC236}">
              <a16:creationId xmlns:a16="http://schemas.microsoft.com/office/drawing/2014/main" xmlns="" id="{00000000-0008-0000-2000-00008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32" name="343 CuadroTexto">
          <a:extLst>
            <a:ext uri="{FF2B5EF4-FFF2-40B4-BE49-F238E27FC236}">
              <a16:creationId xmlns:a16="http://schemas.microsoft.com/office/drawing/2014/main" xmlns="" id="{00000000-0008-0000-2000-00008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33" name="344 CuadroTexto">
          <a:extLst>
            <a:ext uri="{FF2B5EF4-FFF2-40B4-BE49-F238E27FC236}">
              <a16:creationId xmlns:a16="http://schemas.microsoft.com/office/drawing/2014/main" xmlns="" id="{00000000-0008-0000-2000-00008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34" name="345 CuadroTexto">
          <a:extLst>
            <a:ext uri="{FF2B5EF4-FFF2-40B4-BE49-F238E27FC236}">
              <a16:creationId xmlns:a16="http://schemas.microsoft.com/office/drawing/2014/main" xmlns="" id="{00000000-0008-0000-2000-00008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35" name="346 CuadroTexto">
          <a:extLst>
            <a:ext uri="{FF2B5EF4-FFF2-40B4-BE49-F238E27FC236}">
              <a16:creationId xmlns:a16="http://schemas.microsoft.com/office/drawing/2014/main" xmlns="" id="{00000000-0008-0000-2000-00008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36" name="347 CuadroTexto">
          <a:extLst>
            <a:ext uri="{FF2B5EF4-FFF2-40B4-BE49-F238E27FC236}">
              <a16:creationId xmlns:a16="http://schemas.microsoft.com/office/drawing/2014/main" xmlns="" id="{00000000-0008-0000-2000-00008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37" name="348 CuadroTexto">
          <a:extLst>
            <a:ext uri="{FF2B5EF4-FFF2-40B4-BE49-F238E27FC236}">
              <a16:creationId xmlns:a16="http://schemas.microsoft.com/office/drawing/2014/main" xmlns="" id="{00000000-0008-0000-2000-00008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38" name="349 CuadroTexto">
          <a:extLst>
            <a:ext uri="{FF2B5EF4-FFF2-40B4-BE49-F238E27FC236}">
              <a16:creationId xmlns:a16="http://schemas.microsoft.com/office/drawing/2014/main" xmlns="" id="{00000000-0008-0000-2000-00008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39" name="350 CuadroTexto">
          <a:extLst>
            <a:ext uri="{FF2B5EF4-FFF2-40B4-BE49-F238E27FC236}">
              <a16:creationId xmlns:a16="http://schemas.microsoft.com/office/drawing/2014/main" xmlns="" id="{00000000-0008-0000-2000-00008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40" name="351 CuadroTexto">
          <a:extLst>
            <a:ext uri="{FF2B5EF4-FFF2-40B4-BE49-F238E27FC236}">
              <a16:creationId xmlns:a16="http://schemas.microsoft.com/office/drawing/2014/main" xmlns="" id="{00000000-0008-0000-2000-00009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41" name="352 CuadroTexto">
          <a:extLst>
            <a:ext uri="{FF2B5EF4-FFF2-40B4-BE49-F238E27FC236}">
              <a16:creationId xmlns:a16="http://schemas.microsoft.com/office/drawing/2014/main" xmlns="" id="{00000000-0008-0000-2000-00009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42" name="353 CuadroTexto">
          <a:extLst>
            <a:ext uri="{FF2B5EF4-FFF2-40B4-BE49-F238E27FC236}">
              <a16:creationId xmlns:a16="http://schemas.microsoft.com/office/drawing/2014/main" xmlns="" id="{00000000-0008-0000-2000-00009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43" name="354 CuadroTexto">
          <a:extLst>
            <a:ext uri="{FF2B5EF4-FFF2-40B4-BE49-F238E27FC236}">
              <a16:creationId xmlns:a16="http://schemas.microsoft.com/office/drawing/2014/main" xmlns="" id="{00000000-0008-0000-2000-00009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44" name="355 CuadroTexto">
          <a:extLst>
            <a:ext uri="{FF2B5EF4-FFF2-40B4-BE49-F238E27FC236}">
              <a16:creationId xmlns:a16="http://schemas.microsoft.com/office/drawing/2014/main" xmlns="" id="{00000000-0008-0000-2000-00009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45" name="356 CuadroTexto">
          <a:extLst>
            <a:ext uri="{FF2B5EF4-FFF2-40B4-BE49-F238E27FC236}">
              <a16:creationId xmlns:a16="http://schemas.microsoft.com/office/drawing/2014/main" xmlns="" id="{00000000-0008-0000-2000-00009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46" name="357 CuadroTexto">
          <a:extLst>
            <a:ext uri="{FF2B5EF4-FFF2-40B4-BE49-F238E27FC236}">
              <a16:creationId xmlns:a16="http://schemas.microsoft.com/office/drawing/2014/main" xmlns="" id="{00000000-0008-0000-2000-00009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47" name="358 CuadroTexto">
          <a:extLst>
            <a:ext uri="{FF2B5EF4-FFF2-40B4-BE49-F238E27FC236}">
              <a16:creationId xmlns:a16="http://schemas.microsoft.com/office/drawing/2014/main" xmlns="" id="{00000000-0008-0000-2000-00009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48" name="359 CuadroTexto">
          <a:extLst>
            <a:ext uri="{FF2B5EF4-FFF2-40B4-BE49-F238E27FC236}">
              <a16:creationId xmlns:a16="http://schemas.microsoft.com/office/drawing/2014/main" xmlns="" id="{00000000-0008-0000-2000-00009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49" name="360 CuadroTexto">
          <a:extLst>
            <a:ext uri="{FF2B5EF4-FFF2-40B4-BE49-F238E27FC236}">
              <a16:creationId xmlns:a16="http://schemas.microsoft.com/office/drawing/2014/main" xmlns="" id="{00000000-0008-0000-2000-00009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50" name="361 CuadroTexto">
          <a:extLst>
            <a:ext uri="{FF2B5EF4-FFF2-40B4-BE49-F238E27FC236}">
              <a16:creationId xmlns:a16="http://schemas.microsoft.com/office/drawing/2014/main" xmlns="" id="{00000000-0008-0000-2000-00009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51" name="362 CuadroTexto">
          <a:extLst>
            <a:ext uri="{FF2B5EF4-FFF2-40B4-BE49-F238E27FC236}">
              <a16:creationId xmlns:a16="http://schemas.microsoft.com/office/drawing/2014/main" xmlns="" id="{00000000-0008-0000-2000-00009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52" name="363 CuadroTexto">
          <a:extLst>
            <a:ext uri="{FF2B5EF4-FFF2-40B4-BE49-F238E27FC236}">
              <a16:creationId xmlns:a16="http://schemas.microsoft.com/office/drawing/2014/main" xmlns="" id="{00000000-0008-0000-2000-00009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53" name="364 CuadroTexto">
          <a:extLst>
            <a:ext uri="{FF2B5EF4-FFF2-40B4-BE49-F238E27FC236}">
              <a16:creationId xmlns:a16="http://schemas.microsoft.com/office/drawing/2014/main" xmlns="" id="{00000000-0008-0000-2000-00009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54" name="365 CuadroTexto">
          <a:extLst>
            <a:ext uri="{FF2B5EF4-FFF2-40B4-BE49-F238E27FC236}">
              <a16:creationId xmlns:a16="http://schemas.microsoft.com/office/drawing/2014/main" xmlns="" id="{00000000-0008-0000-2000-00009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55" name="366 CuadroTexto">
          <a:extLst>
            <a:ext uri="{FF2B5EF4-FFF2-40B4-BE49-F238E27FC236}">
              <a16:creationId xmlns:a16="http://schemas.microsoft.com/office/drawing/2014/main" xmlns="" id="{00000000-0008-0000-2000-00009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56" name="367 CuadroTexto">
          <a:extLst>
            <a:ext uri="{FF2B5EF4-FFF2-40B4-BE49-F238E27FC236}">
              <a16:creationId xmlns:a16="http://schemas.microsoft.com/office/drawing/2014/main" xmlns="" id="{00000000-0008-0000-2000-0000A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57" name="368 CuadroTexto">
          <a:extLst>
            <a:ext uri="{FF2B5EF4-FFF2-40B4-BE49-F238E27FC236}">
              <a16:creationId xmlns:a16="http://schemas.microsoft.com/office/drawing/2014/main" xmlns="" id="{00000000-0008-0000-2000-0000A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58" name="369 CuadroTexto">
          <a:extLst>
            <a:ext uri="{FF2B5EF4-FFF2-40B4-BE49-F238E27FC236}">
              <a16:creationId xmlns:a16="http://schemas.microsoft.com/office/drawing/2014/main" xmlns="" id="{00000000-0008-0000-2000-0000A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59" name="370 CuadroTexto">
          <a:extLst>
            <a:ext uri="{FF2B5EF4-FFF2-40B4-BE49-F238E27FC236}">
              <a16:creationId xmlns:a16="http://schemas.microsoft.com/office/drawing/2014/main" xmlns="" id="{00000000-0008-0000-2000-0000A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60" name="371 CuadroTexto">
          <a:extLst>
            <a:ext uri="{FF2B5EF4-FFF2-40B4-BE49-F238E27FC236}">
              <a16:creationId xmlns:a16="http://schemas.microsoft.com/office/drawing/2014/main" xmlns="" id="{00000000-0008-0000-2000-0000A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61" name="372 CuadroTexto">
          <a:extLst>
            <a:ext uri="{FF2B5EF4-FFF2-40B4-BE49-F238E27FC236}">
              <a16:creationId xmlns:a16="http://schemas.microsoft.com/office/drawing/2014/main" xmlns="" id="{00000000-0008-0000-2000-0000A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62" name="373 CuadroTexto">
          <a:extLst>
            <a:ext uri="{FF2B5EF4-FFF2-40B4-BE49-F238E27FC236}">
              <a16:creationId xmlns:a16="http://schemas.microsoft.com/office/drawing/2014/main" xmlns="" id="{00000000-0008-0000-2000-0000A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63" name="374 CuadroTexto">
          <a:extLst>
            <a:ext uri="{FF2B5EF4-FFF2-40B4-BE49-F238E27FC236}">
              <a16:creationId xmlns:a16="http://schemas.microsoft.com/office/drawing/2014/main" xmlns="" id="{00000000-0008-0000-2000-0000A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64" name="375 CuadroTexto">
          <a:extLst>
            <a:ext uri="{FF2B5EF4-FFF2-40B4-BE49-F238E27FC236}">
              <a16:creationId xmlns:a16="http://schemas.microsoft.com/office/drawing/2014/main" xmlns="" id="{00000000-0008-0000-2000-0000A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65" name="376 CuadroTexto">
          <a:extLst>
            <a:ext uri="{FF2B5EF4-FFF2-40B4-BE49-F238E27FC236}">
              <a16:creationId xmlns:a16="http://schemas.microsoft.com/office/drawing/2014/main" xmlns="" id="{00000000-0008-0000-2000-0000A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66" name="377 CuadroTexto">
          <a:extLst>
            <a:ext uri="{FF2B5EF4-FFF2-40B4-BE49-F238E27FC236}">
              <a16:creationId xmlns:a16="http://schemas.microsoft.com/office/drawing/2014/main" xmlns="" id="{00000000-0008-0000-2000-0000A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67" name="378 CuadroTexto">
          <a:extLst>
            <a:ext uri="{FF2B5EF4-FFF2-40B4-BE49-F238E27FC236}">
              <a16:creationId xmlns:a16="http://schemas.microsoft.com/office/drawing/2014/main" xmlns="" id="{00000000-0008-0000-2000-0000A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68" name="379 CuadroTexto">
          <a:extLst>
            <a:ext uri="{FF2B5EF4-FFF2-40B4-BE49-F238E27FC236}">
              <a16:creationId xmlns:a16="http://schemas.microsoft.com/office/drawing/2014/main" xmlns="" id="{00000000-0008-0000-2000-0000A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69" name="380 CuadroTexto">
          <a:extLst>
            <a:ext uri="{FF2B5EF4-FFF2-40B4-BE49-F238E27FC236}">
              <a16:creationId xmlns:a16="http://schemas.microsoft.com/office/drawing/2014/main" xmlns="" id="{00000000-0008-0000-2000-0000A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70" name="381 CuadroTexto">
          <a:extLst>
            <a:ext uri="{FF2B5EF4-FFF2-40B4-BE49-F238E27FC236}">
              <a16:creationId xmlns:a16="http://schemas.microsoft.com/office/drawing/2014/main" xmlns="" id="{00000000-0008-0000-2000-0000A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71" name="382 CuadroTexto">
          <a:extLst>
            <a:ext uri="{FF2B5EF4-FFF2-40B4-BE49-F238E27FC236}">
              <a16:creationId xmlns:a16="http://schemas.microsoft.com/office/drawing/2014/main" xmlns="" id="{00000000-0008-0000-2000-0000A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72" name="383 CuadroTexto">
          <a:extLst>
            <a:ext uri="{FF2B5EF4-FFF2-40B4-BE49-F238E27FC236}">
              <a16:creationId xmlns:a16="http://schemas.microsoft.com/office/drawing/2014/main" xmlns="" id="{00000000-0008-0000-2000-0000B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73" name="384 CuadroTexto">
          <a:extLst>
            <a:ext uri="{FF2B5EF4-FFF2-40B4-BE49-F238E27FC236}">
              <a16:creationId xmlns:a16="http://schemas.microsoft.com/office/drawing/2014/main" xmlns="" id="{00000000-0008-0000-2000-0000B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74" name="385 CuadroTexto">
          <a:extLst>
            <a:ext uri="{FF2B5EF4-FFF2-40B4-BE49-F238E27FC236}">
              <a16:creationId xmlns:a16="http://schemas.microsoft.com/office/drawing/2014/main" xmlns="" id="{00000000-0008-0000-2000-0000B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75" name="386 CuadroTexto">
          <a:extLst>
            <a:ext uri="{FF2B5EF4-FFF2-40B4-BE49-F238E27FC236}">
              <a16:creationId xmlns:a16="http://schemas.microsoft.com/office/drawing/2014/main" xmlns="" id="{00000000-0008-0000-2000-0000B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76" name="387 CuadroTexto">
          <a:extLst>
            <a:ext uri="{FF2B5EF4-FFF2-40B4-BE49-F238E27FC236}">
              <a16:creationId xmlns:a16="http://schemas.microsoft.com/office/drawing/2014/main" xmlns="" id="{00000000-0008-0000-2000-0000B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77" name="388 CuadroTexto">
          <a:extLst>
            <a:ext uri="{FF2B5EF4-FFF2-40B4-BE49-F238E27FC236}">
              <a16:creationId xmlns:a16="http://schemas.microsoft.com/office/drawing/2014/main" xmlns="" id="{00000000-0008-0000-2000-0000B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78" name="389 CuadroTexto">
          <a:extLst>
            <a:ext uri="{FF2B5EF4-FFF2-40B4-BE49-F238E27FC236}">
              <a16:creationId xmlns:a16="http://schemas.microsoft.com/office/drawing/2014/main" xmlns="" id="{00000000-0008-0000-2000-0000B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79" name="390 CuadroTexto">
          <a:extLst>
            <a:ext uri="{FF2B5EF4-FFF2-40B4-BE49-F238E27FC236}">
              <a16:creationId xmlns:a16="http://schemas.microsoft.com/office/drawing/2014/main" xmlns="" id="{00000000-0008-0000-2000-0000B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80" name="391 CuadroTexto">
          <a:extLst>
            <a:ext uri="{FF2B5EF4-FFF2-40B4-BE49-F238E27FC236}">
              <a16:creationId xmlns:a16="http://schemas.microsoft.com/office/drawing/2014/main" xmlns="" id="{00000000-0008-0000-2000-0000B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81" name="392 CuadroTexto">
          <a:extLst>
            <a:ext uri="{FF2B5EF4-FFF2-40B4-BE49-F238E27FC236}">
              <a16:creationId xmlns:a16="http://schemas.microsoft.com/office/drawing/2014/main" xmlns="" id="{00000000-0008-0000-2000-0000B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82" name="393 CuadroTexto">
          <a:extLst>
            <a:ext uri="{FF2B5EF4-FFF2-40B4-BE49-F238E27FC236}">
              <a16:creationId xmlns:a16="http://schemas.microsoft.com/office/drawing/2014/main" xmlns="" id="{00000000-0008-0000-2000-0000B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83" name="394 CuadroTexto">
          <a:extLst>
            <a:ext uri="{FF2B5EF4-FFF2-40B4-BE49-F238E27FC236}">
              <a16:creationId xmlns:a16="http://schemas.microsoft.com/office/drawing/2014/main" xmlns="" id="{00000000-0008-0000-2000-0000B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84" name="395 CuadroTexto">
          <a:extLst>
            <a:ext uri="{FF2B5EF4-FFF2-40B4-BE49-F238E27FC236}">
              <a16:creationId xmlns:a16="http://schemas.microsoft.com/office/drawing/2014/main" xmlns="" id="{00000000-0008-0000-2000-0000B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85" name="396 CuadroTexto">
          <a:extLst>
            <a:ext uri="{FF2B5EF4-FFF2-40B4-BE49-F238E27FC236}">
              <a16:creationId xmlns:a16="http://schemas.microsoft.com/office/drawing/2014/main" xmlns="" id="{00000000-0008-0000-2000-0000B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86" name="397 CuadroTexto">
          <a:extLst>
            <a:ext uri="{FF2B5EF4-FFF2-40B4-BE49-F238E27FC236}">
              <a16:creationId xmlns:a16="http://schemas.microsoft.com/office/drawing/2014/main" xmlns="" id="{00000000-0008-0000-2000-0000B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87" name="398 CuadroTexto">
          <a:extLst>
            <a:ext uri="{FF2B5EF4-FFF2-40B4-BE49-F238E27FC236}">
              <a16:creationId xmlns:a16="http://schemas.microsoft.com/office/drawing/2014/main" xmlns="" id="{00000000-0008-0000-2000-0000B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88" name="399 CuadroTexto">
          <a:extLst>
            <a:ext uri="{FF2B5EF4-FFF2-40B4-BE49-F238E27FC236}">
              <a16:creationId xmlns:a16="http://schemas.microsoft.com/office/drawing/2014/main" xmlns="" id="{00000000-0008-0000-2000-0000C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89" name="400 CuadroTexto">
          <a:extLst>
            <a:ext uri="{FF2B5EF4-FFF2-40B4-BE49-F238E27FC236}">
              <a16:creationId xmlns:a16="http://schemas.microsoft.com/office/drawing/2014/main" xmlns="" id="{00000000-0008-0000-2000-0000C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90" name="401 CuadroTexto">
          <a:extLst>
            <a:ext uri="{FF2B5EF4-FFF2-40B4-BE49-F238E27FC236}">
              <a16:creationId xmlns:a16="http://schemas.microsoft.com/office/drawing/2014/main" xmlns="" id="{00000000-0008-0000-2000-0000C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91" name="402 CuadroTexto">
          <a:extLst>
            <a:ext uri="{FF2B5EF4-FFF2-40B4-BE49-F238E27FC236}">
              <a16:creationId xmlns:a16="http://schemas.microsoft.com/office/drawing/2014/main" xmlns="" id="{00000000-0008-0000-2000-0000C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92" name="403 CuadroTexto">
          <a:extLst>
            <a:ext uri="{FF2B5EF4-FFF2-40B4-BE49-F238E27FC236}">
              <a16:creationId xmlns:a16="http://schemas.microsoft.com/office/drawing/2014/main" xmlns="" id="{00000000-0008-0000-2000-0000C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93" name="404 CuadroTexto">
          <a:extLst>
            <a:ext uri="{FF2B5EF4-FFF2-40B4-BE49-F238E27FC236}">
              <a16:creationId xmlns:a16="http://schemas.microsoft.com/office/drawing/2014/main" xmlns="" id="{00000000-0008-0000-2000-0000C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94" name="405 CuadroTexto">
          <a:extLst>
            <a:ext uri="{FF2B5EF4-FFF2-40B4-BE49-F238E27FC236}">
              <a16:creationId xmlns:a16="http://schemas.microsoft.com/office/drawing/2014/main" xmlns="" id="{00000000-0008-0000-2000-0000C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95" name="406 CuadroTexto">
          <a:extLst>
            <a:ext uri="{FF2B5EF4-FFF2-40B4-BE49-F238E27FC236}">
              <a16:creationId xmlns:a16="http://schemas.microsoft.com/office/drawing/2014/main" xmlns="" id="{00000000-0008-0000-2000-0000C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96" name="407 CuadroTexto">
          <a:extLst>
            <a:ext uri="{FF2B5EF4-FFF2-40B4-BE49-F238E27FC236}">
              <a16:creationId xmlns:a16="http://schemas.microsoft.com/office/drawing/2014/main" xmlns="" id="{00000000-0008-0000-2000-0000C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97" name="408 CuadroTexto">
          <a:extLst>
            <a:ext uri="{FF2B5EF4-FFF2-40B4-BE49-F238E27FC236}">
              <a16:creationId xmlns:a16="http://schemas.microsoft.com/office/drawing/2014/main" xmlns="" id="{00000000-0008-0000-2000-0000C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98" name="409 CuadroTexto">
          <a:extLst>
            <a:ext uri="{FF2B5EF4-FFF2-40B4-BE49-F238E27FC236}">
              <a16:creationId xmlns:a16="http://schemas.microsoft.com/office/drawing/2014/main" xmlns="" id="{00000000-0008-0000-2000-0000C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299" name="410 CuadroTexto">
          <a:extLst>
            <a:ext uri="{FF2B5EF4-FFF2-40B4-BE49-F238E27FC236}">
              <a16:creationId xmlns:a16="http://schemas.microsoft.com/office/drawing/2014/main" xmlns="" id="{00000000-0008-0000-2000-0000C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00" name="411 CuadroTexto">
          <a:extLst>
            <a:ext uri="{FF2B5EF4-FFF2-40B4-BE49-F238E27FC236}">
              <a16:creationId xmlns:a16="http://schemas.microsoft.com/office/drawing/2014/main" xmlns="" id="{00000000-0008-0000-2000-0000C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01" name="412 CuadroTexto">
          <a:extLst>
            <a:ext uri="{FF2B5EF4-FFF2-40B4-BE49-F238E27FC236}">
              <a16:creationId xmlns:a16="http://schemas.microsoft.com/office/drawing/2014/main" xmlns="" id="{00000000-0008-0000-2000-0000C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02" name="413 CuadroTexto">
          <a:extLst>
            <a:ext uri="{FF2B5EF4-FFF2-40B4-BE49-F238E27FC236}">
              <a16:creationId xmlns:a16="http://schemas.microsoft.com/office/drawing/2014/main" xmlns="" id="{00000000-0008-0000-2000-0000C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03" name="414 CuadroTexto">
          <a:extLst>
            <a:ext uri="{FF2B5EF4-FFF2-40B4-BE49-F238E27FC236}">
              <a16:creationId xmlns:a16="http://schemas.microsoft.com/office/drawing/2014/main" xmlns="" id="{00000000-0008-0000-2000-0000C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04" name="415 CuadroTexto">
          <a:extLst>
            <a:ext uri="{FF2B5EF4-FFF2-40B4-BE49-F238E27FC236}">
              <a16:creationId xmlns:a16="http://schemas.microsoft.com/office/drawing/2014/main" xmlns="" id="{00000000-0008-0000-2000-0000D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05" name="416 CuadroTexto">
          <a:extLst>
            <a:ext uri="{FF2B5EF4-FFF2-40B4-BE49-F238E27FC236}">
              <a16:creationId xmlns:a16="http://schemas.microsoft.com/office/drawing/2014/main" xmlns="" id="{00000000-0008-0000-2000-0000D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06" name="417 CuadroTexto">
          <a:extLst>
            <a:ext uri="{FF2B5EF4-FFF2-40B4-BE49-F238E27FC236}">
              <a16:creationId xmlns:a16="http://schemas.microsoft.com/office/drawing/2014/main" xmlns="" id="{00000000-0008-0000-2000-0000D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07" name="418 CuadroTexto">
          <a:extLst>
            <a:ext uri="{FF2B5EF4-FFF2-40B4-BE49-F238E27FC236}">
              <a16:creationId xmlns:a16="http://schemas.microsoft.com/office/drawing/2014/main" xmlns="" id="{00000000-0008-0000-2000-0000D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08" name="419 CuadroTexto">
          <a:extLst>
            <a:ext uri="{FF2B5EF4-FFF2-40B4-BE49-F238E27FC236}">
              <a16:creationId xmlns:a16="http://schemas.microsoft.com/office/drawing/2014/main" xmlns="" id="{00000000-0008-0000-2000-0000D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09" name="420 CuadroTexto">
          <a:extLst>
            <a:ext uri="{FF2B5EF4-FFF2-40B4-BE49-F238E27FC236}">
              <a16:creationId xmlns:a16="http://schemas.microsoft.com/office/drawing/2014/main" xmlns="" id="{00000000-0008-0000-2000-0000D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10" name="421 CuadroTexto">
          <a:extLst>
            <a:ext uri="{FF2B5EF4-FFF2-40B4-BE49-F238E27FC236}">
              <a16:creationId xmlns:a16="http://schemas.microsoft.com/office/drawing/2014/main" xmlns="" id="{00000000-0008-0000-2000-0000D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11" name="422 CuadroTexto">
          <a:extLst>
            <a:ext uri="{FF2B5EF4-FFF2-40B4-BE49-F238E27FC236}">
              <a16:creationId xmlns:a16="http://schemas.microsoft.com/office/drawing/2014/main" xmlns="" id="{00000000-0008-0000-2000-0000D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12" name="423 CuadroTexto">
          <a:extLst>
            <a:ext uri="{FF2B5EF4-FFF2-40B4-BE49-F238E27FC236}">
              <a16:creationId xmlns:a16="http://schemas.microsoft.com/office/drawing/2014/main" xmlns="" id="{00000000-0008-0000-2000-0000D8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13" name="424 CuadroTexto">
          <a:extLst>
            <a:ext uri="{FF2B5EF4-FFF2-40B4-BE49-F238E27FC236}">
              <a16:creationId xmlns:a16="http://schemas.microsoft.com/office/drawing/2014/main" xmlns="" id="{00000000-0008-0000-2000-0000D9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14" name="425 CuadroTexto">
          <a:extLst>
            <a:ext uri="{FF2B5EF4-FFF2-40B4-BE49-F238E27FC236}">
              <a16:creationId xmlns:a16="http://schemas.microsoft.com/office/drawing/2014/main" xmlns="" id="{00000000-0008-0000-2000-0000DA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15" name="426 CuadroTexto">
          <a:extLst>
            <a:ext uri="{FF2B5EF4-FFF2-40B4-BE49-F238E27FC236}">
              <a16:creationId xmlns:a16="http://schemas.microsoft.com/office/drawing/2014/main" xmlns="" id="{00000000-0008-0000-2000-0000DB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16" name="427 CuadroTexto">
          <a:extLst>
            <a:ext uri="{FF2B5EF4-FFF2-40B4-BE49-F238E27FC236}">
              <a16:creationId xmlns:a16="http://schemas.microsoft.com/office/drawing/2014/main" xmlns="" id="{00000000-0008-0000-2000-0000DC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17" name="428 CuadroTexto">
          <a:extLst>
            <a:ext uri="{FF2B5EF4-FFF2-40B4-BE49-F238E27FC236}">
              <a16:creationId xmlns:a16="http://schemas.microsoft.com/office/drawing/2014/main" xmlns="" id="{00000000-0008-0000-2000-0000DD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18" name="429 CuadroTexto">
          <a:extLst>
            <a:ext uri="{FF2B5EF4-FFF2-40B4-BE49-F238E27FC236}">
              <a16:creationId xmlns:a16="http://schemas.microsoft.com/office/drawing/2014/main" xmlns="" id="{00000000-0008-0000-2000-0000DE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19" name="430 CuadroTexto">
          <a:extLst>
            <a:ext uri="{FF2B5EF4-FFF2-40B4-BE49-F238E27FC236}">
              <a16:creationId xmlns:a16="http://schemas.microsoft.com/office/drawing/2014/main" xmlns="" id="{00000000-0008-0000-2000-0000DF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20" name="431 CuadroTexto">
          <a:extLst>
            <a:ext uri="{FF2B5EF4-FFF2-40B4-BE49-F238E27FC236}">
              <a16:creationId xmlns:a16="http://schemas.microsoft.com/office/drawing/2014/main" xmlns="" id="{00000000-0008-0000-2000-0000E0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21" name="432 CuadroTexto">
          <a:extLst>
            <a:ext uri="{FF2B5EF4-FFF2-40B4-BE49-F238E27FC236}">
              <a16:creationId xmlns:a16="http://schemas.microsoft.com/office/drawing/2014/main" xmlns="" id="{00000000-0008-0000-2000-0000E1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22" name="433 CuadroTexto">
          <a:extLst>
            <a:ext uri="{FF2B5EF4-FFF2-40B4-BE49-F238E27FC236}">
              <a16:creationId xmlns:a16="http://schemas.microsoft.com/office/drawing/2014/main" xmlns="" id="{00000000-0008-0000-2000-0000E2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23" name="434 CuadroTexto">
          <a:extLst>
            <a:ext uri="{FF2B5EF4-FFF2-40B4-BE49-F238E27FC236}">
              <a16:creationId xmlns:a16="http://schemas.microsoft.com/office/drawing/2014/main" xmlns="" id="{00000000-0008-0000-2000-0000E3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24" name="435 CuadroTexto">
          <a:extLst>
            <a:ext uri="{FF2B5EF4-FFF2-40B4-BE49-F238E27FC236}">
              <a16:creationId xmlns:a16="http://schemas.microsoft.com/office/drawing/2014/main" xmlns="" id="{00000000-0008-0000-2000-0000E4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25" name="436 CuadroTexto">
          <a:extLst>
            <a:ext uri="{FF2B5EF4-FFF2-40B4-BE49-F238E27FC236}">
              <a16:creationId xmlns:a16="http://schemas.microsoft.com/office/drawing/2014/main" xmlns="" id="{00000000-0008-0000-2000-0000E5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26" name="437 CuadroTexto">
          <a:extLst>
            <a:ext uri="{FF2B5EF4-FFF2-40B4-BE49-F238E27FC236}">
              <a16:creationId xmlns:a16="http://schemas.microsoft.com/office/drawing/2014/main" xmlns="" id="{00000000-0008-0000-2000-0000E6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27" name="438 CuadroTexto">
          <a:extLst>
            <a:ext uri="{FF2B5EF4-FFF2-40B4-BE49-F238E27FC236}">
              <a16:creationId xmlns:a16="http://schemas.microsoft.com/office/drawing/2014/main" xmlns="" id="{00000000-0008-0000-2000-0000E7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28" name="439 CuadroTexto">
          <a:extLst>
            <a:ext uri="{FF2B5EF4-FFF2-40B4-BE49-F238E27FC236}">
              <a16:creationId xmlns:a16="http://schemas.microsoft.com/office/drawing/2014/main" xmlns="" id="{00000000-0008-0000-2000-0000E8100000}"/>
            </a:ext>
          </a:extLst>
        </xdr:cNvPr>
        <xdr:cNvSpPr txBox="1"/>
      </xdr:nvSpPr>
      <xdr:spPr>
        <a:xfrm>
          <a:off x="1009650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29" name="440 CuadroTexto">
          <a:extLst>
            <a:ext uri="{FF2B5EF4-FFF2-40B4-BE49-F238E27FC236}">
              <a16:creationId xmlns:a16="http://schemas.microsoft.com/office/drawing/2014/main" xmlns="" id="{00000000-0008-0000-2000-0000E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30" name="441 CuadroTexto">
          <a:extLst>
            <a:ext uri="{FF2B5EF4-FFF2-40B4-BE49-F238E27FC236}">
              <a16:creationId xmlns:a16="http://schemas.microsoft.com/office/drawing/2014/main" xmlns="" id="{00000000-0008-0000-2000-0000E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31" name="442 CuadroTexto">
          <a:extLst>
            <a:ext uri="{FF2B5EF4-FFF2-40B4-BE49-F238E27FC236}">
              <a16:creationId xmlns:a16="http://schemas.microsoft.com/office/drawing/2014/main" xmlns="" id="{00000000-0008-0000-2000-0000E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32" name="443 CuadroTexto">
          <a:extLst>
            <a:ext uri="{FF2B5EF4-FFF2-40B4-BE49-F238E27FC236}">
              <a16:creationId xmlns:a16="http://schemas.microsoft.com/office/drawing/2014/main" xmlns="" id="{00000000-0008-0000-2000-0000E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33" name="444 CuadroTexto">
          <a:extLst>
            <a:ext uri="{FF2B5EF4-FFF2-40B4-BE49-F238E27FC236}">
              <a16:creationId xmlns:a16="http://schemas.microsoft.com/office/drawing/2014/main" xmlns="" id="{00000000-0008-0000-2000-0000E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34" name="445 CuadroTexto">
          <a:extLst>
            <a:ext uri="{FF2B5EF4-FFF2-40B4-BE49-F238E27FC236}">
              <a16:creationId xmlns:a16="http://schemas.microsoft.com/office/drawing/2014/main" xmlns="" id="{00000000-0008-0000-2000-0000E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35" name="446 CuadroTexto">
          <a:extLst>
            <a:ext uri="{FF2B5EF4-FFF2-40B4-BE49-F238E27FC236}">
              <a16:creationId xmlns:a16="http://schemas.microsoft.com/office/drawing/2014/main" xmlns="" id="{00000000-0008-0000-2000-0000E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36" name="447 CuadroTexto">
          <a:extLst>
            <a:ext uri="{FF2B5EF4-FFF2-40B4-BE49-F238E27FC236}">
              <a16:creationId xmlns:a16="http://schemas.microsoft.com/office/drawing/2014/main" xmlns="" id="{00000000-0008-0000-2000-0000F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37" name="448 CuadroTexto">
          <a:extLst>
            <a:ext uri="{FF2B5EF4-FFF2-40B4-BE49-F238E27FC236}">
              <a16:creationId xmlns:a16="http://schemas.microsoft.com/office/drawing/2014/main" xmlns="" id="{00000000-0008-0000-2000-0000F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38" name="449 CuadroTexto">
          <a:extLst>
            <a:ext uri="{FF2B5EF4-FFF2-40B4-BE49-F238E27FC236}">
              <a16:creationId xmlns:a16="http://schemas.microsoft.com/office/drawing/2014/main" xmlns="" id="{00000000-0008-0000-2000-0000F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39" name="450 CuadroTexto">
          <a:extLst>
            <a:ext uri="{FF2B5EF4-FFF2-40B4-BE49-F238E27FC236}">
              <a16:creationId xmlns:a16="http://schemas.microsoft.com/office/drawing/2014/main" xmlns="" id="{00000000-0008-0000-2000-0000F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40" name="451 CuadroTexto">
          <a:extLst>
            <a:ext uri="{FF2B5EF4-FFF2-40B4-BE49-F238E27FC236}">
              <a16:creationId xmlns:a16="http://schemas.microsoft.com/office/drawing/2014/main" xmlns="" id="{00000000-0008-0000-2000-0000F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41" name="17 CuadroTexto">
          <a:extLst>
            <a:ext uri="{FF2B5EF4-FFF2-40B4-BE49-F238E27FC236}">
              <a16:creationId xmlns:a16="http://schemas.microsoft.com/office/drawing/2014/main" xmlns="" id="{00000000-0008-0000-2000-0000F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42" name="90 CuadroTexto">
          <a:extLst>
            <a:ext uri="{FF2B5EF4-FFF2-40B4-BE49-F238E27FC236}">
              <a16:creationId xmlns:a16="http://schemas.microsoft.com/office/drawing/2014/main" xmlns="" id="{00000000-0008-0000-2000-0000F6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43" name="91 CuadroTexto">
          <a:extLst>
            <a:ext uri="{FF2B5EF4-FFF2-40B4-BE49-F238E27FC236}">
              <a16:creationId xmlns:a16="http://schemas.microsoft.com/office/drawing/2014/main" xmlns="" id="{00000000-0008-0000-2000-0000F7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44" name="92 CuadroTexto">
          <a:extLst>
            <a:ext uri="{FF2B5EF4-FFF2-40B4-BE49-F238E27FC236}">
              <a16:creationId xmlns:a16="http://schemas.microsoft.com/office/drawing/2014/main" xmlns="" id="{00000000-0008-0000-2000-0000F8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45" name="93 CuadroTexto">
          <a:extLst>
            <a:ext uri="{FF2B5EF4-FFF2-40B4-BE49-F238E27FC236}">
              <a16:creationId xmlns:a16="http://schemas.microsoft.com/office/drawing/2014/main" xmlns="" id="{00000000-0008-0000-2000-0000F9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46" name="94 CuadroTexto">
          <a:extLst>
            <a:ext uri="{FF2B5EF4-FFF2-40B4-BE49-F238E27FC236}">
              <a16:creationId xmlns:a16="http://schemas.microsoft.com/office/drawing/2014/main" xmlns="" id="{00000000-0008-0000-2000-0000FA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47" name="95 CuadroTexto">
          <a:extLst>
            <a:ext uri="{FF2B5EF4-FFF2-40B4-BE49-F238E27FC236}">
              <a16:creationId xmlns:a16="http://schemas.microsoft.com/office/drawing/2014/main" xmlns="" id="{00000000-0008-0000-2000-0000FB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48" name="96 CuadroTexto">
          <a:extLst>
            <a:ext uri="{FF2B5EF4-FFF2-40B4-BE49-F238E27FC236}">
              <a16:creationId xmlns:a16="http://schemas.microsoft.com/office/drawing/2014/main" xmlns="" id="{00000000-0008-0000-2000-0000FC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49" name="97 CuadroTexto">
          <a:extLst>
            <a:ext uri="{FF2B5EF4-FFF2-40B4-BE49-F238E27FC236}">
              <a16:creationId xmlns:a16="http://schemas.microsoft.com/office/drawing/2014/main" xmlns="" id="{00000000-0008-0000-2000-0000FD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50" name="98 CuadroTexto">
          <a:extLst>
            <a:ext uri="{FF2B5EF4-FFF2-40B4-BE49-F238E27FC236}">
              <a16:creationId xmlns:a16="http://schemas.microsoft.com/office/drawing/2014/main" xmlns="" id="{00000000-0008-0000-2000-0000FE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51" name="99 CuadroTexto">
          <a:extLst>
            <a:ext uri="{FF2B5EF4-FFF2-40B4-BE49-F238E27FC236}">
              <a16:creationId xmlns:a16="http://schemas.microsoft.com/office/drawing/2014/main" xmlns="" id="{00000000-0008-0000-2000-0000FF10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52" name="100 CuadroTexto">
          <a:extLst>
            <a:ext uri="{FF2B5EF4-FFF2-40B4-BE49-F238E27FC236}">
              <a16:creationId xmlns:a16="http://schemas.microsoft.com/office/drawing/2014/main" xmlns="" id="{00000000-0008-0000-2000-000000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53" name="101 CuadroTexto">
          <a:extLst>
            <a:ext uri="{FF2B5EF4-FFF2-40B4-BE49-F238E27FC236}">
              <a16:creationId xmlns:a16="http://schemas.microsoft.com/office/drawing/2014/main" xmlns="" id="{00000000-0008-0000-2000-000001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54" name="118 CuadroTexto">
          <a:extLst>
            <a:ext uri="{FF2B5EF4-FFF2-40B4-BE49-F238E27FC236}">
              <a16:creationId xmlns:a16="http://schemas.microsoft.com/office/drawing/2014/main" xmlns="" id="{00000000-0008-0000-2000-00000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55" name="119 CuadroTexto">
          <a:extLst>
            <a:ext uri="{FF2B5EF4-FFF2-40B4-BE49-F238E27FC236}">
              <a16:creationId xmlns:a16="http://schemas.microsoft.com/office/drawing/2014/main" xmlns="" id="{00000000-0008-0000-2000-00000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56" name="120 CuadroTexto">
          <a:extLst>
            <a:ext uri="{FF2B5EF4-FFF2-40B4-BE49-F238E27FC236}">
              <a16:creationId xmlns:a16="http://schemas.microsoft.com/office/drawing/2014/main" xmlns="" id="{00000000-0008-0000-2000-00000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57" name="121 CuadroTexto">
          <a:extLst>
            <a:ext uri="{FF2B5EF4-FFF2-40B4-BE49-F238E27FC236}">
              <a16:creationId xmlns:a16="http://schemas.microsoft.com/office/drawing/2014/main" xmlns="" id="{00000000-0008-0000-2000-00000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58" name="122 CuadroTexto">
          <a:extLst>
            <a:ext uri="{FF2B5EF4-FFF2-40B4-BE49-F238E27FC236}">
              <a16:creationId xmlns:a16="http://schemas.microsoft.com/office/drawing/2014/main" xmlns="" id="{00000000-0008-0000-2000-00000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59" name="123 CuadroTexto">
          <a:extLst>
            <a:ext uri="{FF2B5EF4-FFF2-40B4-BE49-F238E27FC236}">
              <a16:creationId xmlns:a16="http://schemas.microsoft.com/office/drawing/2014/main" xmlns="" id="{00000000-0008-0000-2000-00000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60" name="124 CuadroTexto">
          <a:extLst>
            <a:ext uri="{FF2B5EF4-FFF2-40B4-BE49-F238E27FC236}">
              <a16:creationId xmlns:a16="http://schemas.microsoft.com/office/drawing/2014/main" xmlns="" id="{00000000-0008-0000-2000-00000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61" name="125 CuadroTexto">
          <a:extLst>
            <a:ext uri="{FF2B5EF4-FFF2-40B4-BE49-F238E27FC236}">
              <a16:creationId xmlns:a16="http://schemas.microsoft.com/office/drawing/2014/main" xmlns="" id="{00000000-0008-0000-2000-00000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62" name="143 CuadroTexto">
          <a:extLst>
            <a:ext uri="{FF2B5EF4-FFF2-40B4-BE49-F238E27FC236}">
              <a16:creationId xmlns:a16="http://schemas.microsoft.com/office/drawing/2014/main" xmlns="" id="{00000000-0008-0000-2000-00000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63" name="144 CuadroTexto">
          <a:extLst>
            <a:ext uri="{FF2B5EF4-FFF2-40B4-BE49-F238E27FC236}">
              <a16:creationId xmlns:a16="http://schemas.microsoft.com/office/drawing/2014/main" xmlns="" id="{00000000-0008-0000-2000-00000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64" name="145 CuadroTexto">
          <a:extLst>
            <a:ext uri="{FF2B5EF4-FFF2-40B4-BE49-F238E27FC236}">
              <a16:creationId xmlns:a16="http://schemas.microsoft.com/office/drawing/2014/main" xmlns="" id="{00000000-0008-0000-2000-00000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65" name="146 CuadroTexto">
          <a:extLst>
            <a:ext uri="{FF2B5EF4-FFF2-40B4-BE49-F238E27FC236}">
              <a16:creationId xmlns:a16="http://schemas.microsoft.com/office/drawing/2014/main" xmlns="" id="{00000000-0008-0000-2000-00000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66" name="147 CuadroTexto">
          <a:extLst>
            <a:ext uri="{FF2B5EF4-FFF2-40B4-BE49-F238E27FC236}">
              <a16:creationId xmlns:a16="http://schemas.microsoft.com/office/drawing/2014/main" xmlns="" id="{00000000-0008-0000-2000-00000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67" name="148 CuadroTexto">
          <a:extLst>
            <a:ext uri="{FF2B5EF4-FFF2-40B4-BE49-F238E27FC236}">
              <a16:creationId xmlns:a16="http://schemas.microsoft.com/office/drawing/2014/main" xmlns="" id="{00000000-0008-0000-2000-00000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68" name="149 CuadroTexto">
          <a:extLst>
            <a:ext uri="{FF2B5EF4-FFF2-40B4-BE49-F238E27FC236}">
              <a16:creationId xmlns:a16="http://schemas.microsoft.com/office/drawing/2014/main" xmlns="" id="{00000000-0008-0000-2000-00001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69" name="150 CuadroTexto">
          <a:extLst>
            <a:ext uri="{FF2B5EF4-FFF2-40B4-BE49-F238E27FC236}">
              <a16:creationId xmlns:a16="http://schemas.microsoft.com/office/drawing/2014/main" xmlns="" id="{00000000-0008-0000-2000-00001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70" name="151 CuadroTexto">
          <a:extLst>
            <a:ext uri="{FF2B5EF4-FFF2-40B4-BE49-F238E27FC236}">
              <a16:creationId xmlns:a16="http://schemas.microsoft.com/office/drawing/2014/main" xmlns="" id="{00000000-0008-0000-2000-00001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71" name="152 CuadroTexto">
          <a:extLst>
            <a:ext uri="{FF2B5EF4-FFF2-40B4-BE49-F238E27FC236}">
              <a16:creationId xmlns:a16="http://schemas.microsoft.com/office/drawing/2014/main" xmlns="" id="{00000000-0008-0000-2000-00001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72" name="153 CuadroTexto">
          <a:extLst>
            <a:ext uri="{FF2B5EF4-FFF2-40B4-BE49-F238E27FC236}">
              <a16:creationId xmlns:a16="http://schemas.microsoft.com/office/drawing/2014/main" xmlns="" id="{00000000-0008-0000-2000-00001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73" name="154 CuadroTexto">
          <a:extLst>
            <a:ext uri="{FF2B5EF4-FFF2-40B4-BE49-F238E27FC236}">
              <a16:creationId xmlns:a16="http://schemas.microsoft.com/office/drawing/2014/main" xmlns="" id="{00000000-0008-0000-2000-00001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74" name="155 CuadroTexto">
          <a:extLst>
            <a:ext uri="{FF2B5EF4-FFF2-40B4-BE49-F238E27FC236}">
              <a16:creationId xmlns:a16="http://schemas.microsoft.com/office/drawing/2014/main" xmlns="" id="{00000000-0008-0000-2000-00001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75" name="156 CuadroTexto">
          <a:extLst>
            <a:ext uri="{FF2B5EF4-FFF2-40B4-BE49-F238E27FC236}">
              <a16:creationId xmlns:a16="http://schemas.microsoft.com/office/drawing/2014/main" xmlns="" id="{00000000-0008-0000-2000-00001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76" name="157 CuadroTexto">
          <a:extLst>
            <a:ext uri="{FF2B5EF4-FFF2-40B4-BE49-F238E27FC236}">
              <a16:creationId xmlns:a16="http://schemas.microsoft.com/office/drawing/2014/main" xmlns="" id="{00000000-0008-0000-2000-00001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77" name="158 CuadroTexto">
          <a:extLst>
            <a:ext uri="{FF2B5EF4-FFF2-40B4-BE49-F238E27FC236}">
              <a16:creationId xmlns:a16="http://schemas.microsoft.com/office/drawing/2014/main" xmlns="" id="{00000000-0008-0000-2000-00001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78" name="159 CuadroTexto">
          <a:extLst>
            <a:ext uri="{FF2B5EF4-FFF2-40B4-BE49-F238E27FC236}">
              <a16:creationId xmlns:a16="http://schemas.microsoft.com/office/drawing/2014/main" xmlns="" id="{00000000-0008-0000-2000-00001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79" name="160 CuadroTexto">
          <a:extLst>
            <a:ext uri="{FF2B5EF4-FFF2-40B4-BE49-F238E27FC236}">
              <a16:creationId xmlns:a16="http://schemas.microsoft.com/office/drawing/2014/main" xmlns="" id="{00000000-0008-0000-2000-00001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80" name="161 CuadroTexto">
          <a:extLst>
            <a:ext uri="{FF2B5EF4-FFF2-40B4-BE49-F238E27FC236}">
              <a16:creationId xmlns:a16="http://schemas.microsoft.com/office/drawing/2014/main" xmlns="" id="{00000000-0008-0000-2000-00001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81" name="162 CuadroTexto">
          <a:extLst>
            <a:ext uri="{FF2B5EF4-FFF2-40B4-BE49-F238E27FC236}">
              <a16:creationId xmlns:a16="http://schemas.microsoft.com/office/drawing/2014/main" xmlns="" id="{00000000-0008-0000-2000-00001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82" name="163 CuadroTexto">
          <a:extLst>
            <a:ext uri="{FF2B5EF4-FFF2-40B4-BE49-F238E27FC236}">
              <a16:creationId xmlns:a16="http://schemas.microsoft.com/office/drawing/2014/main" xmlns="" id="{00000000-0008-0000-2000-00001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83" name="164 CuadroTexto">
          <a:extLst>
            <a:ext uri="{FF2B5EF4-FFF2-40B4-BE49-F238E27FC236}">
              <a16:creationId xmlns:a16="http://schemas.microsoft.com/office/drawing/2014/main" xmlns="" id="{00000000-0008-0000-2000-00001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84" name="165 CuadroTexto">
          <a:extLst>
            <a:ext uri="{FF2B5EF4-FFF2-40B4-BE49-F238E27FC236}">
              <a16:creationId xmlns:a16="http://schemas.microsoft.com/office/drawing/2014/main" xmlns="" id="{00000000-0008-0000-2000-00002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85" name="166 CuadroTexto">
          <a:extLst>
            <a:ext uri="{FF2B5EF4-FFF2-40B4-BE49-F238E27FC236}">
              <a16:creationId xmlns:a16="http://schemas.microsoft.com/office/drawing/2014/main" xmlns="" id="{00000000-0008-0000-2000-00002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86" name="167 CuadroTexto">
          <a:extLst>
            <a:ext uri="{FF2B5EF4-FFF2-40B4-BE49-F238E27FC236}">
              <a16:creationId xmlns:a16="http://schemas.microsoft.com/office/drawing/2014/main" xmlns="" id="{00000000-0008-0000-2000-00002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87" name="168 CuadroTexto">
          <a:extLst>
            <a:ext uri="{FF2B5EF4-FFF2-40B4-BE49-F238E27FC236}">
              <a16:creationId xmlns:a16="http://schemas.microsoft.com/office/drawing/2014/main" xmlns="" id="{00000000-0008-0000-2000-00002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88" name="169 CuadroTexto">
          <a:extLst>
            <a:ext uri="{FF2B5EF4-FFF2-40B4-BE49-F238E27FC236}">
              <a16:creationId xmlns:a16="http://schemas.microsoft.com/office/drawing/2014/main" xmlns="" id="{00000000-0008-0000-2000-00002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89" name="170 CuadroTexto">
          <a:extLst>
            <a:ext uri="{FF2B5EF4-FFF2-40B4-BE49-F238E27FC236}">
              <a16:creationId xmlns:a16="http://schemas.microsoft.com/office/drawing/2014/main" xmlns="" id="{00000000-0008-0000-2000-00002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90" name="171 CuadroTexto">
          <a:extLst>
            <a:ext uri="{FF2B5EF4-FFF2-40B4-BE49-F238E27FC236}">
              <a16:creationId xmlns:a16="http://schemas.microsoft.com/office/drawing/2014/main" xmlns="" id="{00000000-0008-0000-2000-00002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91" name="172 CuadroTexto">
          <a:extLst>
            <a:ext uri="{FF2B5EF4-FFF2-40B4-BE49-F238E27FC236}">
              <a16:creationId xmlns:a16="http://schemas.microsoft.com/office/drawing/2014/main" xmlns="" id="{00000000-0008-0000-2000-00002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92" name="173 CuadroTexto">
          <a:extLst>
            <a:ext uri="{FF2B5EF4-FFF2-40B4-BE49-F238E27FC236}">
              <a16:creationId xmlns:a16="http://schemas.microsoft.com/office/drawing/2014/main" xmlns="" id="{00000000-0008-0000-2000-00002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93" name="174 CuadroTexto">
          <a:extLst>
            <a:ext uri="{FF2B5EF4-FFF2-40B4-BE49-F238E27FC236}">
              <a16:creationId xmlns:a16="http://schemas.microsoft.com/office/drawing/2014/main" xmlns="" id="{00000000-0008-0000-2000-00002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94" name="175 CuadroTexto">
          <a:extLst>
            <a:ext uri="{FF2B5EF4-FFF2-40B4-BE49-F238E27FC236}">
              <a16:creationId xmlns:a16="http://schemas.microsoft.com/office/drawing/2014/main" xmlns="" id="{00000000-0008-0000-2000-00002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95" name="176 CuadroTexto">
          <a:extLst>
            <a:ext uri="{FF2B5EF4-FFF2-40B4-BE49-F238E27FC236}">
              <a16:creationId xmlns:a16="http://schemas.microsoft.com/office/drawing/2014/main" xmlns="" id="{00000000-0008-0000-2000-00002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96" name="177 CuadroTexto">
          <a:extLst>
            <a:ext uri="{FF2B5EF4-FFF2-40B4-BE49-F238E27FC236}">
              <a16:creationId xmlns:a16="http://schemas.microsoft.com/office/drawing/2014/main" xmlns="" id="{00000000-0008-0000-2000-00002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97" name="178 CuadroTexto">
          <a:extLst>
            <a:ext uri="{FF2B5EF4-FFF2-40B4-BE49-F238E27FC236}">
              <a16:creationId xmlns:a16="http://schemas.microsoft.com/office/drawing/2014/main" xmlns="" id="{00000000-0008-0000-2000-00002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98" name="179 CuadroTexto">
          <a:extLst>
            <a:ext uri="{FF2B5EF4-FFF2-40B4-BE49-F238E27FC236}">
              <a16:creationId xmlns:a16="http://schemas.microsoft.com/office/drawing/2014/main" xmlns="" id="{00000000-0008-0000-2000-00002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99" name="180 CuadroTexto">
          <a:extLst>
            <a:ext uri="{FF2B5EF4-FFF2-40B4-BE49-F238E27FC236}">
              <a16:creationId xmlns:a16="http://schemas.microsoft.com/office/drawing/2014/main" xmlns="" id="{00000000-0008-0000-2000-00002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00" name="181 CuadroTexto">
          <a:extLst>
            <a:ext uri="{FF2B5EF4-FFF2-40B4-BE49-F238E27FC236}">
              <a16:creationId xmlns:a16="http://schemas.microsoft.com/office/drawing/2014/main" xmlns="" id="{00000000-0008-0000-2000-00003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01" name="182 CuadroTexto">
          <a:extLst>
            <a:ext uri="{FF2B5EF4-FFF2-40B4-BE49-F238E27FC236}">
              <a16:creationId xmlns:a16="http://schemas.microsoft.com/office/drawing/2014/main" xmlns="" id="{00000000-0008-0000-2000-00003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02" name="183 CuadroTexto">
          <a:extLst>
            <a:ext uri="{FF2B5EF4-FFF2-40B4-BE49-F238E27FC236}">
              <a16:creationId xmlns:a16="http://schemas.microsoft.com/office/drawing/2014/main" xmlns="" id="{00000000-0008-0000-2000-00003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03" name="184 CuadroTexto">
          <a:extLst>
            <a:ext uri="{FF2B5EF4-FFF2-40B4-BE49-F238E27FC236}">
              <a16:creationId xmlns:a16="http://schemas.microsoft.com/office/drawing/2014/main" xmlns="" id="{00000000-0008-0000-2000-00003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04" name="185 CuadroTexto">
          <a:extLst>
            <a:ext uri="{FF2B5EF4-FFF2-40B4-BE49-F238E27FC236}">
              <a16:creationId xmlns:a16="http://schemas.microsoft.com/office/drawing/2014/main" xmlns="" id="{00000000-0008-0000-2000-00003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05" name="186 CuadroTexto">
          <a:extLst>
            <a:ext uri="{FF2B5EF4-FFF2-40B4-BE49-F238E27FC236}">
              <a16:creationId xmlns:a16="http://schemas.microsoft.com/office/drawing/2014/main" xmlns="" id="{00000000-0008-0000-2000-00003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06" name="187 CuadroTexto">
          <a:extLst>
            <a:ext uri="{FF2B5EF4-FFF2-40B4-BE49-F238E27FC236}">
              <a16:creationId xmlns:a16="http://schemas.microsoft.com/office/drawing/2014/main" xmlns="" id="{00000000-0008-0000-2000-00003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07" name="188 CuadroTexto">
          <a:extLst>
            <a:ext uri="{FF2B5EF4-FFF2-40B4-BE49-F238E27FC236}">
              <a16:creationId xmlns:a16="http://schemas.microsoft.com/office/drawing/2014/main" xmlns="" id="{00000000-0008-0000-2000-00003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08" name="189 CuadroTexto">
          <a:extLst>
            <a:ext uri="{FF2B5EF4-FFF2-40B4-BE49-F238E27FC236}">
              <a16:creationId xmlns:a16="http://schemas.microsoft.com/office/drawing/2014/main" xmlns="" id="{00000000-0008-0000-2000-00003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09" name="190 CuadroTexto">
          <a:extLst>
            <a:ext uri="{FF2B5EF4-FFF2-40B4-BE49-F238E27FC236}">
              <a16:creationId xmlns:a16="http://schemas.microsoft.com/office/drawing/2014/main" xmlns="" id="{00000000-0008-0000-2000-00003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10" name="191 CuadroTexto">
          <a:extLst>
            <a:ext uri="{FF2B5EF4-FFF2-40B4-BE49-F238E27FC236}">
              <a16:creationId xmlns:a16="http://schemas.microsoft.com/office/drawing/2014/main" xmlns="" id="{00000000-0008-0000-2000-00003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11" name="192 CuadroTexto">
          <a:extLst>
            <a:ext uri="{FF2B5EF4-FFF2-40B4-BE49-F238E27FC236}">
              <a16:creationId xmlns:a16="http://schemas.microsoft.com/office/drawing/2014/main" xmlns="" id="{00000000-0008-0000-2000-00003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12" name="193 CuadroTexto">
          <a:extLst>
            <a:ext uri="{FF2B5EF4-FFF2-40B4-BE49-F238E27FC236}">
              <a16:creationId xmlns:a16="http://schemas.microsoft.com/office/drawing/2014/main" xmlns="" id="{00000000-0008-0000-2000-00003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13" name="194 CuadroTexto">
          <a:extLst>
            <a:ext uri="{FF2B5EF4-FFF2-40B4-BE49-F238E27FC236}">
              <a16:creationId xmlns:a16="http://schemas.microsoft.com/office/drawing/2014/main" xmlns="" id="{00000000-0008-0000-2000-00003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14" name="195 CuadroTexto">
          <a:extLst>
            <a:ext uri="{FF2B5EF4-FFF2-40B4-BE49-F238E27FC236}">
              <a16:creationId xmlns:a16="http://schemas.microsoft.com/office/drawing/2014/main" xmlns="" id="{00000000-0008-0000-2000-00003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15" name="196 CuadroTexto">
          <a:extLst>
            <a:ext uri="{FF2B5EF4-FFF2-40B4-BE49-F238E27FC236}">
              <a16:creationId xmlns:a16="http://schemas.microsoft.com/office/drawing/2014/main" xmlns="" id="{00000000-0008-0000-2000-00003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16" name="197 CuadroTexto">
          <a:extLst>
            <a:ext uri="{FF2B5EF4-FFF2-40B4-BE49-F238E27FC236}">
              <a16:creationId xmlns:a16="http://schemas.microsoft.com/office/drawing/2014/main" xmlns="" id="{00000000-0008-0000-2000-00004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17" name="198 CuadroTexto">
          <a:extLst>
            <a:ext uri="{FF2B5EF4-FFF2-40B4-BE49-F238E27FC236}">
              <a16:creationId xmlns:a16="http://schemas.microsoft.com/office/drawing/2014/main" xmlns="" id="{00000000-0008-0000-2000-00004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18" name="199 CuadroTexto">
          <a:extLst>
            <a:ext uri="{FF2B5EF4-FFF2-40B4-BE49-F238E27FC236}">
              <a16:creationId xmlns:a16="http://schemas.microsoft.com/office/drawing/2014/main" xmlns="" id="{00000000-0008-0000-2000-00004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19" name="200 CuadroTexto">
          <a:extLst>
            <a:ext uri="{FF2B5EF4-FFF2-40B4-BE49-F238E27FC236}">
              <a16:creationId xmlns:a16="http://schemas.microsoft.com/office/drawing/2014/main" xmlns="" id="{00000000-0008-0000-2000-00004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20" name="201 CuadroTexto">
          <a:extLst>
            <a:ext uri="{FF2B5EF4-FFF2-40B4-BE49-F238E27FC236}">
              <a16:creationId xmlns:a16="http://schemas.microsoft.com/office/drawing/2014/main" xmlns="" id="{00000000-0008-0000-2000-00004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21" name="202 CuadroTexto">
          <a:extLst>
            <a:ext uri="{FF2B5EF4-FFF2-40B4-BE49-F238E27FC236}">
              <a16:creationId xmlns:a16="http://schemas.microsoft.com/office/drawing/2014/main" xmlns="" id="{00000000-0008-0000-2000-00004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22" name="203 CuadroTexto">
          <a:extLst>
            <a:ext uri="{FF2B5EF4-FFF2-40B4-BE49-F238E27FC236}">
              <a16:creationId xmlns:a16="http://schemas.microsoft.com/office/drawing/2014/main" xmlns="" id="{00000000-0008-0000-2000-00004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23" name="204 CuadroTexto">
          <a:extLst>
            <a:ext uri="{FF2B5EF4-FFF2-40B4-BE49-F238E27FC236}">
              <a16:creationId xmlns:a16="http://schemas.microsoft.com/office/drawing/2014/main" xmlns="" id="{00000000-0008-0000-2000-00004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24" name="205 CuadroTexto">
          <a:extLst>
            <a:ext uri="{FF2B5EF4-FFF2-40B4-BE49-F238E27FC236}">
              <a16:creationId xmlns:a16="http://schemas.microsoft.com/office/drawing/2014/main" xmlns="" id="{00000000-0008-0000-2000-00004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25" name="206 CuadroTexto">
          <a:extLst>
            <a:ext uri="{FF2B5EF4-FFF2-40B4-BE49-F238E27FC236}">
              <a16:creationId xmlns:a16="http://schemas.microsoft.com/office/drawing/2014/main" xmlns="" id="{00000000-0008-0000-2000-00004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26" name="207 CuadroTexto">
          <a:extLst>
            <a:ext uri="{FF2B5EF4-FFF2-40B4-BE49-F238E27FC236}">
              <a16:creationId xmlns:a16="http://schemas.microsoft.com/office/drawing/2014/main" xmlns="" id="{00000000-0008-0000-2000-00004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27" name="208 CuadroTexto">
          <a:extLst>
            <a:ext uri="{FF2B5EF4-FFF2-40B4-BE49-F238E27FC236}">
              <a16:creationId xmlns:a16="http://schemas.microsoft.com/office/drawing/2014/main" xmlns="" id="{00000000-0008-0000-2000-00004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28" name="209 CuadroTexto">
          <a:extLst>
            <a:ext uri="{FF2B5EF4-FFF2-40B4-BE49-F238E27FC236}">
              <a16:creationId xmlns:a16="http://schemas.microsoft.com/office/drawing/2014/main" xmlns="" id="{00000000-0008-0000-2000-00004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29" name="210 CuadroTexto">
          <a:extLst>
            <a:ext uri="{FF2B5EF4-FFF2-40B4-BE49-F238E27FC236}">
              <a16:creationId xmlns:a16="http://schemas.microsoft.com/office/drawing/2014/main" xmlns="" id="{00000000-0008-0000-2000-00004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30" name="211 CuadroTexto">
          <a:extLst>
            <a:ext uri="{FF2B5EF4-FFF2-40B4-BE49-F238E27FC236}">
              <a16:creationId xmlns:a16="http://schemas.microsoft.com/office/drawing/2014/main" xmlns="" id="{00000000-0008-0000-2000-00004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31" name="212 CuadroTexto">
          <a:extLst>
            <a:ext uri="{FF2B5EF4-FFF2-40B4-BE49-F238E27FC236}">
              <a16:creationId xmlns:a16="http://schemas.microsoft.com/office/drawing/2014/main" xmlns="" id="{00000000-0008-0000-2000-00004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32" name="213 CuadroTexto">
          <a:extLst>
            <a:ext uri="{FF2B5EF4-FFF2-40B4-BE49-F238E27FC236}">
              <a16:creationId xmlns:a16="http://schemas.microsoft.com/office/drawing/2014/main" xmlns="" id="{00000000-0008-0000-2000-00005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33" name="214 CuadroTexto">
          <a:extLst>
            <a:ext uri="{FF2B5EF4-FFF2-40B4-BE49-F238E27FC236}">
              <a16:creationId xmlns:a16="http://schemas.microsoft.com/office/drawing/2014/main" xmlns="" id="{00000000-0008-0000-2000-00005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34" name="215 CuadroTexto">
          <a:extLst>
            <a:ext uri="{FF2B5EF4-FFF2-40B4-BE49-F238E27FC236}">
              <a16:creationId xmlns:a16="http://schemas.microsoft.com/office/drawing/2014/main" xmlns="" id="{00000000-0008-0000-2000-00005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35" name="216 CuadroTexto">
          <a:extLst>
            <a:ext uri="{FF2B5EF4-FFF2-40B4-BE49-F238E27FC236}">
              <a16:creationId xmlns:a16="http://schemas.microsoft.com/office/drawing/2014/main" xmlns="" id="{00000000-0008-0000-2000-00005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36" name="217 CuadroTexto">
          <a:extLst>
            <a:ext uri="{FF2B5EF4-FFF2-40B4-BE49-F238E27FC236}">
              <a16:creationId xmlns:a16="http://schemas.microsoft.com/office/drawing/2014/main" xmlns="" id="{00000000-0008-0000-2000-00005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37" name="218 CuadroTexto">
          <a:extLst>
            <a:ext uri="{FF2B5EF4-FFF2-40B4-BE49-F238E27FC236}">
              <a16:creationId xmlns:a16="http://schemas.microsoft.com/office/drawing/2014/main" xmlns="" id="{00000000-0008-0000-2000-00005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38" name="219 CuadroTexto">
          <a:extLst>
            <a:ext uri="{FF2B5EF4-FFF2-40B4-BE49-F238E27FC236}">
              <a16:creationId xmlns:a16="http://schemas.microsoft.com/office/drawing/2014/main" xmlns="" id="{00000000-0008-0000-2000-00005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39" name="220 CuadroTexto">
          <a:extLst>
            <a:ext uri="{FF2B5EF4-FFF2-40B4-BE49-F238E27FC236}">
              <a16:creationId xmlns:a16="http://schemas.microsoft.com/office/drawing/2014/main" xmlns="" id="{00000000-0008-0000-2000-00005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40" name="221 CuadroTexto">
          <a:extLst>
            <a:ext uri="{FF2B5EF4-FFF2-40B4-BE49-F238E27FC236}">
              <a16:creationId xmlns:a16="http://schemas.microsoft.com/office/drawing/2014/main" xmlns="" id="{00000000-0008-0000-2000-00005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41" name="222 CuadroTexto">
          <a:extLst>
            <a:ext uri="{FF2B5EF4-FFF2-40B4-BE49-F238E27FC236}">
              <a16:creationId xmlns:a16="http://schemas.microsoft.com/office/drawing/2014/main" xmlns="" id="{00000000-0008-0000-2000-00005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42" name="223 CuadroTexto">
          <a:extLst>
            <a:ext uri="{FF2B5EF4-FFF2-40B4-BE49-F238E27FC236}">
              <a16:creationId xmlns:a16="http://schemas.microsoft.com/office/drawing/2014/main" xmlns="" id="{00000000-0008-0000-2000-00005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43" name="224 CuadroTexto">
          <a:extLst>
            <a:ext uri="{FF2B5EF4-FFF2-40B4-BE49-F238E27FC236}">
              <a16:creationId xmlns:a16="http://schemas.microsoft.com/office/drawing/2014/main" xmlns="" id="{00000000-0008-0000-2000-00005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44" name="225 CuadroTexto">
          <a:extLst>
            <a:ext uri="{FF2B5EF4-FFF2-40B4-BE49-F238E27FC236}">
              <a16:creationId xmlns:a16="http://schemas.microsoft.com/office/drawing/2014/main" xmlns="" id="{00000000-0008-0000-2000-00005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45" name="226 CuadroTexto">
          <a:extLst>
            <a:ext uri="{FF2B5EF4-FFF2-40B4-BE49-F238E27FC236}">
              <a16:creationId xmlns:a16="http://schemas.microsoft.com/office/drawing/2014/main" xmlns="" id="{00000000-0008-0000-2000-00005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46" name="227 CuadroTexto">
          <a:extLst>
            <a:ext uri="{FF2B5EF4-FFF2-40B4-BE49-F238E27FC236}">
              <a16:creationId xmlns:a16="http://schemas.microsoft.com/office/drawing/2014/main" xmlns="" id="{00000000-0008-0000-2000-00005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47" name="228 CuadroTexto">
          <a:extLst>
            <a:ext uri="{FF2B5EF4-FFF2-40B4-BE49-F238E27FC236}">
              <a16:creationId xmlns:a16="http://schemas.microsoft.com/office/drawing/2014/main" xmlns="" id="{00000000-0008-0000-2000-00005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48" name="229 CuadroTexto">
          <a:extLst>
            <a:ext uri="{FF2B5EF4-FFF2-40B4-BE49-F238E27FC236}">
              <a16:creationId xmlns:a16="http://schemas.microsoft.com/office/drawing/2014/main" xmlns="" id="{00000000-0008-0000-2000-00006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49" name="230 CuadroTexto">
          <a:extLst>
            <a:ext uri="{FF2B5EF4-FFF2-40B4-BE49-F238E27FC236}">
              <a16:creationId xmlns:a16="http://schemas.microsoft.com/office/drawing/2014/main" xmlns="" id="{00000000-0008-0000-2000-00006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50" name="231 CuadroTexto">
          <a:extLst>
            <a:ext uri="{FF2B5EF4-FFF2-40B4-BE49-F238E27FC236}">
              <a16:creationId xmlns:a16="http://schemas.microsoft.com/office/drawing/2014/main" xmlns="" id="{00000000-0008-0000-2000-00006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51" name="232 CuadroTexto">
          <a:extLst>
            <a:ext uri="{FF2B5EF4-FFF2-40B4-BE49-F238E27FC236}">
              <a16:creationId xmlns:a16="http://schemas.microsoft.com/office/drawing/2014/main" xmlns="" id="{00000000-0008-0000-2000-00006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52" name="233 CuadroTexto">
          <a:extLst>
            <a:ext uri="{FF2B5EF4-FFF2-40B4-BE49-F238E27FC236}">
              <a16:creationId xmlns:a16="http://schemas.microsoft.com/office/drawing/2014/main" xmlns="" id="{00000000-0008-0000-2000-00006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53" name="234 CuadroTexto">
          <a:extLst>
            <a:ext uri="{FF2B5EF4-FFF2-40B4-BE49-F238E27FC236}">
              <a16:creationId xmlns:a16="http://schemas.microsoft.com/office/drawing/2014/main" xmlns="" id="{00000000-0008-0000-2000-00006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54" name="235 CuadroTexto">
          <a:extLst>
            <a:ext uri="{FF2B5EF4-FFF2-40B4-BE49-F238E27FC236}">
              <a16:creationId xmlns:a16="http://schemas.microsoft.com/office/drawing/2014/main" xmlns="" id="{00000000-0008-0000-2000-00006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55" name="236 CuadroTexto">
          <a:extLst>
            <a:ext uri="{FF2B5EF4-FFF2-40B4-BE49-F238E27FC236}">
              <a16:creationId xmlns:a16="http://schemas.microsoft.com/office/drawing/2014/main" xmlns="" id="{00000000-0008-0000-2000-00006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56" name="237 CuadroTexto">
          <a:extLst>
            <a:ext uri="{FF2B5EF4-FFF2-40B4-BE49-F238E27FC236}">
              <a16:creationId xmlns:a16="http://schemas.microsoft.com/office/drawing/2014/main" xmlns="" id="{00000000-0008-0000-2000-00006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57" name="238 CuadroTexto">
          <a:extLst>
            <a:ext uri="{FF2B5EF4-FFF2-40B4-BE49-F238E27FC236}">
              <a16:creationId xmlns:a16="http://schemas.microsoft.com/office/drawing/2014/main" xmlns="" id="{00000000-0008-0000-2000-00006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58" name="239 CuadroTexto">
          <a:extLst>
            <a:ext uri="{FF2B5EF4-FFF2-40B4-BE49-F238E27FC236}">
              <a16:creationId xmlns:a16="http://schemas.microsoft.com/office/drawing/2014/main" xmlns="" id="{00000000-0008-0000-2000-00006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59" name="240 CuadroTexto">
          <a:extLst>
            <a:ext uri="{FF2B5EF4-FFF2-40B4-BE49-F238E27FC236}">
              <a16:creationId xmlns:a16="http://schemas.microsoft.com/office/drawing/2014/main" xmlns="" id="{00000000-0008-0000-2000-00006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60" name="241 CuadroTexto">
          <a:extLst>
            <a:ext uri="{FF2B5EF4-FFF2-40B4-BE49-F238E27FC236}">
              <a16:creationId xmlns:a16="http://schemas.microsoft.com/office/drawing/2014/main" xmlns="" id="{00000000-0008-0000-2000-00006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61" name="242 CuadroTexto">
          <a:extLst>
            <a:ext uri="{FF2B5EF4-FFF2-40B4-BE49-F238E27FC236}">
              <a16:creationId xmlns:a16="http://schemas.microsoft.com/office/drawing/2014/main" xmlns="" id="{00000000-0008-0000-2000-00006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62" name="243 CuadroTexto">
          <a:extLst>
            <a:ext uri="{FF2B5EF4-FFF2-40B4-BE49-F238E27FC236}">
              <a16:creationId xmlns:a16="http://schemas.microsoft.com/office/drawing/2014/main" xmlns="" id="{00000000-0008-0000-2000-00006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63" name="244 CuadroTexto">
          <a:extLst>
            <a:ext uri="{FF2B5EF4-FFF2-40B4-BE49-F238E27FC236}">
              <a16:creationId xmlns:a16="http://schemas.microsoft.com/office/drawing/2014/main" xmlns="" id="{00000000-0008-0000-2000-00006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64" name="245 CuadroTexto">
          <a:extLst>
            <a:ext uri="{FF2B5EF4-FFF2-40B4-BE49-F238E27FC236}">
              <a16:creationId xmlns:a16="http://schemas.microsoft.com/office/drawing/2014/main" xmlns="" id="{00000000-0008-0000-2000-00007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65" name="246 CuadroTexto">
          <a:extLst>
            <a:ext uri="{FF2B5EF4-FFF2-40B4-BE49-F238E27FC236}">
              <a16:creationId xmlns:a16="http://schemas.microsoft.com/office/drawing/2014/main" xmlns="" id="{00000000-0008-0000-2000-00007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66" name="247 CuadroTexto">
          <a:extLst>
            <a:ext uri="{FF2B5EF4-FFF2-40B4-BE49-F238E27FC236}">
              <a16:creationId xmlns:a16="http://schemas.microsoft.com/office/drawing/2014/main" xmlns="" id="{00000000-0008-0000-2000-00007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67" name="248 CuadroTexto">
          <a:extLst>
            <a:ext uri="{FF2B5EF4-FFF2-40B4-BE49-F238E27FC236}">
              <a16:creationId xmlns:a16="http://schemas.microsoft.com/office/drawing/2014/main" xmlns="" id="{00000000-0008-0000-2000-00007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68" name="249 CuadroTexto">
          <a:extLst>
            <a:ext uri="{FF2B5EF4-FFF2-40B4-BE49-F238E27FC236}">
              <a16:creationId xmlns:a16="http://schemas.microsoft.com/office/drawing/2014/main" xmlns="" id="{00000000-0008-0000-2000-00007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69" name="250 CuadroTexto">
          <a:extLst>
            <a:ext uri="{FF2B5EF4-FFF2-40B4-BE49-F238E27FC236}">
              <a16:creationId xmlns:a16="http://schemas.microsoft.com/office/drawing/2014/main" xmlns="" id="{00000000-0008-0000-2000-00007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70" name="251 CuadroTexto">
          <a:extLst>
            <a:ext uri="{FF2B5EF4-FFF2-40B4-BE49-F238E27FC236}">
              <a16:creationId xmlns:a16="http://schemas.microsoft.com/office/drawing/2014/main" xmlns="" id="{00000000-0008-0000-2000-00007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71" name="252 CuadroTexto">
          <a:extLst>
            <a:ext uri="{FF2B5EF4-FFF2-40B4-BE49-F238E27FC236}">
              <a16:creationId xmlns:a16="http://schemas.microsoft.com/office/drawing/2014/main" xmlns="" id="{00000000-0008-0000-2000-00007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72" name="253 CuadroTexto">
          <a:extLst>
            <a:ext uri="{FF2B5EF4-FFF2-40B4-BE49-F238E27FC236}">
              <a16:creationId xmlns:a16="http://schemas.microsoft.com/office/drawing/2014/main" xmlns="" id="{00000000-0008-0000-2000-00007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73" name="254 CuadroTexto">
          <a:extLst>
            <a:ext uri="{FF2B5EF4-FFF2-40B4-BE49-F238E27FC236}">
              <a16:creationId xmlns:a16="http://schemas.microsoft.com/office/drawing/2014/main" xmlns="" id="{00000000-0008-0000-2000-00007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74" name="255 CuadroTexto">
          <a:extLst>
            <a:ext uri="{FF2B5EF4-FFF2-40B4-BE49-F238E27FC236}">
              <a16:creationId xmlns:a16="http://schemas.microsoft.com/office/drawing/2014/main" xmlns="" id="{00000000-0008-0000-2000-00007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75" name="256 CuadroTexto">
          <a:extLst>
            <a:ext uri="{FF2B5EF4-FFF2-40B4-BE49-F238E27FC236}">
              <a16:creationId xmlns:a16="http://schemas.microsoft.com/office/drawing/2014/main" xmlns="" id="{00000000-0008-0000-2000-00007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76" name="257 CuadroTexto">
          <a:extLst>
            <a:ext uri="{FF2B5EF4-FFF2-40B4-BE49-F238E27FC236}">
              <a16:creationId xmlns:a16="http://schemas.microsoft.com/office/drawing/2014/main" xmlns="" id="{00000000-0008-0000-2000-00007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77" name="258 CuadroTexto">
          <a:extLst>
            <a:ext uri="{FF2B5EF4-FFF2-40B4-BE49-F238E27FC236}">
              <a16:creationId xmlns:a16="http://schemas.microsoft.com/office/drawing/2014/main" xmlns="" id="{00000000-0008-0000-2000-00007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78" name="259 CuadroTexto">
          <a:extLst>
            <a:ext uri="{FF2B5EF4-FFF2-40B4-BE49-F238E27FC236}">
              <a16:creationId xmlns:a16="http://schemas.microsoft.com/office/drawing/2014/main" xmlns="" id="{00000000-0008-0000-2000-00007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79" name="260 CuadroTexto">
          <a:extLst>
            <a:ext uri="{FF2B5EF4-FFF2-40B4-BE49-F238E27FC236}">
              <a16:creationId xmlns:a16="http://schemas.microsoft.com/office/drawing/2014/main" xmlns="" id="{00000000-0008-0000-2000-00007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80" name="261 CuadroTexto">
          <a:extLst>
            <a:ext uri="{FF2B5EF4-FFF2-40B4-BE49-F238E27FC236}">
              <a16:creationId xmlns:a16="http://schemas.microsoft.com/office/drawing/2014/main" xmlns="" id="{00000000-0008-0000-2000-00008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81" name="262 CuadroTexto">
          <a:extLst>
            <a:ext uri="{FF2B5EF4-FFF2-40B4-BE49-F238E27FC236}">
              <a16:creationId xmlns:a16="http://schemas.microsoft.com/office/drawing/2014/main" xmlns="" id="{00000000-0008-0000-2000-00008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82" name="263 CuadroTexto">
          <a:extLst>
            <a:ext uri="{FF2B5EF4-FFF2-40B4-BE49-F238E27FC236}">
              <a16:creationId xmlns:a16="http://schemas.microsoft.com/office/drawing/2014/main" xmlns="" id="{00000000-0008-0000-2000-00008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83" name="264 CuadroTexto">
          <a:extLst>
            <a:ext uri="{FF2B5EF4-FFF2-40B4-BE49-F238E27FC236}">
              <a16:creationId xmlns:a16="http://schemas.microsoft.com/office/drawing/2014/main" xmlns="" id="{00000000-0008-0000-2000-00008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84" name="265 CuadroTexto">
          <a:extLst>
            <a:ext uri="{FF2B5EF4-FFF2-40B4-BE49-F238E27FC236}">
              <a16:creationId xmlns:a16="http://schemas.microsoft.com/office/drawing/2014/main" xmlns="" id="{00000000-0008-0000-2000-00008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85" name="266 CuadroTexto">
          <a:extLst>
            <a:ext uri="{FF2B5EF4-FFF2-40B4-BE49-F238E27FC236}">
              <a16:creationId xmlns:a16="http://schemas.microsoft.com/office/drawing/2014/main" xmlns="" id="{00000000-0008-0000-2000-00008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86" name="267 CuadroTexto">
          <a:extLst>
            <a:ext uri="{FF2B5EF4-FFF2-40B4-BE49-F238E27FC236}">
              <a16:creationId xmlns:a16="http://schemas.microsoft.com/office/drawing/2014/main" xmlns="" id="{00000000-0008-0000-2000-00008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87" name="268 CuadroTexto">
          <a:extLst>
            <a:ext uri="{FF2B5EF4-FFF2-40B4-BE49-F238E27FC236}">
              <a16:creationId xmlns:a16="http://schemas.microsoft.com/office/drawing/2014/main" xmlns="" id="{00000000-0008-0000-2000-000087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88" name="269 CuadroTexto">
          <a:extLst>
            <a:ext uri="{FF2B5EF4-FFF2-40B4-BE49-F238E27FC236}">
              <a16:creationId xmlns:a16="http://schemas.microsoft.com/office/drawing/2014/main" xmlns="" id="{00000000-0008-0000-2000-000088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89" name="270 CuadroTexto">
          <a:extLst>
            <a:ext uri="{FF2B5EF4-FFF2-40B4-BE49-F238E27FC236}">
              <a16:creationId xmlns:a16="http://schemas.microsoft.com/office/drawing/2014/main" xmlns="" id="{00000000-0008-0000-2000-000089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90" name="271 CuadroTexto">
          <a:extLst>
            <a:ext uri="{FF2B5EF4-FFF2-40B4-BE49-F238E27FC236}">
              <a16:creationId xmlns:a16="http://schemas.microsoft.com/office/drawing/2014/main" xmlns="" id="{00000000-0008-0000-2000-00008A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91" name="272 CuadroTexto">
          <a:extLst>
            <a:ext uri="{FF2B5EF4-FFF2-40B4-BE49-F238E27FC236}">
              <a16:creationId xmlns:a16="http://schemas.microsoft.com/office/drawing/2014/main" xmlns="" id="{00000000-0008-0000-2000-00008B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92" name="273 CuadroTexto">
          <a:extLst>
            <a:ext uri="{FF2B5EF4-FFF2-40B4-BE49-F238E27FC236}">
              <a16:creationId xmlns:a16="http://schemas.microsoft.com/office/drawing/2014/main" xmlns="" id="{00000000-0008-0000-2000-00008C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93" name="274 CuadroTexto">
          <a:extLst>
            <a:ext uri="{FF2B5EF4-FFF2-40B4-BE49-F238E27FC236}">
              <a16:creationId xmlns:a16="http://schemas.microsoft.com/office/drawing/2014/main" xmlns="" id="{00000000-0008-0000-2000-00008D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94" name="275 CuadroTexto">
          <a:extLst>
            <a:ext uri="{FF2B5EF4-FFF2-40B4-BE49-F238E27FC236}">
              <a16:creationId xmlns:a16="http://schemas.microsoft.com/office/drawing/2014/main" xmlns="" id="{00000000-0008-0000-2000-00008E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95" name="276 CuadroTexto">
          <a:extLst>
            <a:ext uri="{FF2B5EF4-FFF2-40B4-BE49-F238E27FC236}">
              <a16:creationId xmlns:a16="http://schemas.microsoft.com/office/drawing/2014/main" xmlns="" id="{00000000-0008-0000-2000-00008F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96" name="277 CuadroTexto">
          <a:extLst>
            <a:ext uri="{FF2B5EF4-FFF2-40B4-BE49-F238E27FC236}">
              <a16:creationId xmlns:a16="http://schemas.microsoft.com/office/drawing/2014/main" xmlns="" id="{00000000-0008-0000-2000-000090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97" name="278 CuadroTexto">
          <a:extLst>
            <a:ext uri="{FF2B5EF4-FFF2-40B4-BE49-F238E27FC236}">
              <a16:creationId xmlns:a16="http://schemas.microsoft.com/office/drawing/2014/main" xmlns="" id="{00000000-0008-0000-2000-000091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98" name="279 CuadroTexto">
          <a:extLst>
            <a:ext uri="{FF2B5EF4-FFF2-40B4-BE49-F238E27FC236}">
              <a16:creationId xmlns:a16="http://schemas.microsoft.com/office/drawing/2014/main" xmlns="" id="{00000000-0008-0000-2000-000092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499" name="280 CuadroTexto">
          <a:extLst>
            <a:ext uri="{FF2B5EF4-FFF2-40B4-BE49-F238E27FC236}">
              <a16:creationId xmlns:a16="http://schemas.microsoft.com/office/drawing/2014/main" xmlns="" id="{00000000-0008-0000-2000-000093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00" name="281 CuadroTexto">
          <a:extLst>
            <a:ext uri="{FF2B5EF4-FFF2-40B4-BE49-F238E27FC236}">
              <a16:creationId xmlns:a16="http://schemas.microsoft.com/office/drawing/2014/main" xmlns="" id="{00000000-0008-0000-2000-000094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01" name="282 CuadroTexto">
          <a:extLst>
            <a:ext uri="{FF2B5EF4-FFF2-40B4-BE49-F238E27FC236}">
              <a16:creationId xmlns:a16="http://schemas.microsoft.com/office/drawing/2014/main" xmlns="" id="{00000000-0008-0000-2000-000095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02" name="283 CuadroTexto">
          <a:extLst>
            <a:ext uri="{FF2B5EF4-FFF2-40B4-BE49-F238E27FC236}">
              <a16:creationId xmlns:a16="http://schemas.microsoft.com/office/drawing/2014/main" xmlns="" id="{00000000-0008-0000-2000-000096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03" name="284 CuadroTexto">
          <a:extLst>
            <a:ext uri="{FF2B5EF4-FFF2-40B4-BE49-F238E27FC236}">
              <a16:creationId xmlns:a16="http://schemas.microsoft.com/office/drawing/2014/main" xmlns="" id="{00000000-0008-0000-2000-000097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04" name="285 CuadroTexto">
          <a:extLst>
            <a:ext uri="{FF2B5EF4-FFF2-40B4-BE49-F238E27FC236}">
              <a16:creationId xmlns:a16="http://schemas.microsoft.com/office/drawing/2014/main" xmlns="" id="{00000000-0008-0000-2000-00009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05" name="286 CuadroTexto">
          <a:extLst>
            <a:ext uri="{FF2B5EF4-FFF2-40B4-BE49-F238E27FC236}">
              <a16:creationId xmlns:a16="http://schemas.microsoft.com/office/drawing/2014/main" xmlns="" id="{00000000-0008-0000-2000-00009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06" name="287 CuadroTexto">
          <a:extLst>
            <a:ext uri="{FF2B5EF4-FFF2-40B4-BE49-F238E27FC236}">
              <a16:creationId xmlns:a16="http://schemas.microsoft.com/office/drawing/2014/main" xmlns="" id="{00000000-0008-0000-2000-00009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07" name="288 CuadroTexto">
          <a:extLst>
            <a:ext uri="{FF2B5EF4-FFF2-40B4-BE49-F238E27FC236}">
              <a16:creationId xmlns:a16="http://schemas.microsoft.com/office/drawing/2014/main" xmlns="" id="{00000000-0008-0000-2000-00009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08" name="289 CuadroTexto">
          <a:extLst>
            <a:ext uri="{FF2B5EF4-FFF2-40B4-BE49-F238E27FC236}">
              <a16:creationId xmlns:a16="http://schemas.microsoft.com/office/drawing/2014/main" xmlns="" id="{00000000-0008-0000-2000-00009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09" name="290 CuadroTexto">
          <a:extLst>
            <a:ext uri="{FF2B5EF4-FFF2-40B4-BE49-F238E27FC236}">
              <a16:creationId xmlns:a16="http://schemas.microsoft.com/office/drawing/2014/main" xmlns="" id="{00000000-0008-0000-2000-00009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10" name="291 CuadroTexto">
          <a:extLst>
            <a:ext uri="{FF2B5EF4-FFF2-40B4-BE49-F238E27FC236}">
              <a16:creationId xmlns:a16="http://schemas.microsoft.com/office/drawing/2014/main" xmlns="" id="{00000000-0008-0000-2000-00009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11" name="292 CuadroTexto">
          <a:extLst>
            <a:ext uri="{FF2B5EF4-FFF2-40B4-BE49-F238E27FC236}">
              <a16:creationId xmlns:a16="http://schemas.microsoft.com/office/drawing/2014/main" xmlns="" id="{00000000-0008-0000-2000-00009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12" name="293 CuadroTexto">
          <a:extLst>
            <a:ext uri="{FF2B5EF4-FFF2-40B4-BE49-F238E27FC236}">
              <a16:creationId xmlns:a16="http://schemas.microsoft.com/office/drawing/2014/main" xmlns="" id="{00000000-0008-0000-2000-0000A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13" name="294 CuadroTexto">
          <a:extLst>
            <a:ext uri="{FF2B5EF4-FFF2-40B4-BE49-F238E27FC236}">
              <a16:creationId xmlns:a16="http://schemas.microsoft.com/office/drawing/2014/main" xmlns="" id="{00000000-0008-0000-2000-0000A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14" name="295 CuadroTexto">
          <a:extLst>
            <a:ext uri="{FF2B5EF4-FFF2-40B4-BE49-F238E27FC236}">
              <a16:creationId xmlns:a16="http://schemas.microsoft.com/office/drawing/2014/main" xmlns="" id="{00000000-0008-0000-2000-0000A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15" name="296 CuadroTexto">
          <a:extLst>
            <a:ext uri="{FF2B5EF4-FFF2-40B4-BE49-F238E27FC236}">
              <a16:creationId xmlns:a16="http://schemas.microsoft.com/office/drawing/2014/main" xmlns="" id="{00000000-0008-0000-2000-0000A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16" name="17 CuadroTexto">
          <a:extLst>
            <a:ext uri="{FF2B5EF4-FFF2-40B4-BE49-F238E27FC236}">
              <a16:creationId xmlns:a16="http://schemas.microsoft.com/office/drawing/2014/main" xmlns="" id="{00000000-0008-0000-2000-0000A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17" name="90 CuadroTexto">
          <a:extLst>
            <a:ext uri="{FF2B5EF4-FFF2-40B4-BE49-F238E27FC236}">
              <a16:creationId xmlns:a16="http://schemas.microsoft.com/office/drawing/2014/main" xmlns="" id="{00000000-0008-0000-2000-0000A5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18" name="91 CuadroTexto">
          <a:extLst>
            <a:ext uri="{FF2B5EF4-FFF2-40B4-BE49-F238E27FC236}">
              <a16:creationId xmlns:a16="http://schemas.microsoft.com/office/drawing/2014/main" xmlns="" id="{00000000-0008-0000-2000-0000A6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19" name="92 CuadroTexto">
          <a:extLst>
            <a:ext uri="{FF2B5EF4-FFF2-40B4-BE49-F238E27FC236}">
              <a16:creationId xmlns:a16="http://schemas.microsoft.com/office/drawing/2014/main" xmlns="" id="{00000000-0008-0000-2000-0000A7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20" name="93 CuadroTexto">
          <a:extLst>
            <a:ext uri="{FF2B5EF4-FFF2-40B4-BE49-F238E27FC236}">
              <a16:creationId xmlns:a16="http://schemas.microsoft.com/office/drawing/2014/main" xmlns="" id="{00000000-0008-0000-2000-0000A8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21" name="94 CuadroTexto">
          <a:extLst>
            <a:ext uri="{FF2B5EF4-FFF2-40B4-BE49-F238E27FC236}">
              <a16:creationId xmlns:a16="http://schemas.microsoft.com/office/drawing/2014/main" xmlns="" id="{00000000-0008-0000-2000-0000A9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22" name="95 CuadroTexto">
          <a:extLst>
            <a:ext uri="{FF2B5EF4-FFF2-40B4-BE49-F238E27FC236}">
              <a16:creationId xmlns:a16="http://schemas.microsoft.com/office/drawing/2014/main" xmlns="" id="{00000000-0008-0000-2000-0000AA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23" name="96 CuadroTexto">
          <a:extLst>
            <a:ext uri="{FF2B5EF4-FFF2-40B4-BE49-F238E27FC236}">
              <a16:creationId xmlns:a16="http://schemas.microsoft.com/office/drawing/2014/main" xmlns="" id="{00000000-0008-0000-2000-0000AB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24" name="97 CuadroTexto">
          <a:extLst>
            <a:ext uri="{FF2B5EF4-FFF2-40B4-BE49-F238E27FC236}">
              <a16:creationId xmlns:a16="http://schemas.microsoft.com/office/drawing/2014/main" xmlns="" id="{00000000-0008-0000-2000-0000AC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25" name="98 CuadroTexto">
          <a:extLst>
            <a:ext uri="{FF2B5EF4-FFF2-40B4-BE49-F238E27FC236}">
              <a16:creationId xmlns:a16="http://schemas.microsoft.com/office/drawing/2014/main" xmlns="" id="{00000000-0008-0000-2000-0000AD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26" name="99 CuadroTexto">
          <a:extLst>
            <a:ext uri="{FF2B5EF4-FFF2-40B4-BE49-F238E27FC236}">
              <a16:creationId xmlns:a16="http://schemas.microsoft.com/office/drawing/2014/main" xmlns="" id="{00000000-0008-0000-2000-0000AE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27" name="100 CuadroTexto">
          <a:extLst>
            <a:ext uri="{FF2B5EF4-FFF2-40B4-BE49-F238E27FC236}">
              <a16:creationId xmlns:a16="http://schemas.microsoft.com/office/drawing/2014/main" xmlns="" id="{00000000-0008-0000-2000-0000AF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28" name="101 CuadroTexto">
          <a:extLst>
            <a:ext uri="{FF2B5EF4-FFF2-40B4-BE49-F238E27FC236}">
              <a16:creationId xmlns:a16="http://schemas.microsoft.com/office/drawing/2014/main" xmlns="" id="{00000000-0008-0000-2000-0000B011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29" name="118 CuadroTexto">
          <a:extLst>
            <a:ext uri="{FF2B5EF4-FFF2-40B4-BE49-F238E27FC236}">
              <a16:creationId xmlns:a16="http://schemas.microsoft.com/office/drawing/2014/main" xmlns="" id="{00000000-0008-0000-2000-0000B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30" name="119 CuadroTexto">
          <a:extLst>
            <a:ext uri="{FF2B5EF4-FFF2-40B4-BE49-F238E27FC236}">
              <a16:creationId xmlns:a16="http://schemas.microsoft.com/office/drawing/2014/main" xmlns="" id="{00000000-0008-0000-2000-0000B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31" name="120 CuadroTexto">
          <a:extLst>
            <a:ext uri="{FF2B5EF4-FFF2-40B4-BE49-F238E27FC236}">
              <a16:creationId xmlns:a16="http://schemas.microsoft.com/office/drawing/2014/main" xmlns="" id="{00000000-0008-0000-2000-0000B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32" name="121 CuadroTexto">
          <a:extLst>
            <a:ext uri="{FF2B5EF4-FFF2-40B4-BE49-F238E27FC236}">
              <a16:creationId xmlns:a16="http://schemas.microsoft.com/office/drawing/2014/main" xmlns="" id="{00000000-0008-0000-2000-0000B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33" name="122 CuadroTexto">
          <a:extLst>
            <a:ext uri="{FF2B5EF4-FFF2-40B4-BE49-F238E27FC236}">
              <a16:creationId xmlns:a16="http://schemas.microsoft.com/office/drawing/2014/main" xmlns="" id="{00000000-0008-0000-2000-0000B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34" name="123 CuadroTexto">
          <a:extLst>
            <a:ext uri="{FF2B5EF4-FFF2-40B4-BE49-F238E27FC236}">
              <a16:creationId xmlns:a16="http://schemas.microsoft.com/office/drawing/2014/main" xmlns="" id="{00000000-0008-0000-2000-0000B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35" name="124 CuadroTexto">
          <a:extLst>
            <a:ext uri="{FF2B5EF4-FFF2-40B4-BE49-F238E27FC236}">
              <a16:creationId xmlns:a16="http://schemas.microsoft.com/office/drawing/2014/main" xmlns="" id="{00000000-0008-0000-2000-0000B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36" name="125 CuadroTexto">
          <a:extLst>
            <a:ext uri="{FF2B5EF4-FFF2-40B4-BE49-F238E27FC236}">
              <a16:creationId xmlns:a16="http://schemas.microsoft.com/office/drawing/2014/main" xmlns="" id="{00000000-0008-0000-2000-0000B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37" name="143 CuadroTexto">
          <a:extLst>
            <a:ext uri="{FF2B5EF4-FFF2-40B4-BE49-F238E27FC236}">
              <a16:creationId xmlns:a16="http://schemas.microsoft.com/office/drawing/2014/main" xmlns="" id="{00000000-0008-0000-2000-0000B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38" name="144 CuadroTexto">
          <a:extLst>
            <a:ext uri="{FF2B5EF4-FFF2-40B4-BE49-F238E27FC236}">
              <a16:creationId xmlns:a16="http://schemas.microsoft.com/office/drawing/2014/main" xmlns="" id="{00000000-0008-0000-2000-0000B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39" name="145 CuadroTexto">
          <a:extLst>
            <a:ext uri="{FF2B5EF4-FFF2-40B4-BE49-F238E27FC236}">
              <a16:creationId xmlns:a16="http://schemas.microsoft.com/office/drawing/2014/main" xmlns="" id="{00000000-0008-0000-2000-0000B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40" name="146 CuadroTexto">
          <a:extLst>
            <a:ext uri="{FF2B5EF4-FFF2-40B4-BE49-F238E27FC236}">
              <a16:creationId xmlns:a16="http://schemas.microsoft.com/office/drawing/2014/main" xmlns="" id="{00000000-0008-0000-2000-0000B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41" name="147 CuadroTexto">
          <a:extLst>
            <a:ext uri="{FF2B5EF4-FFF2-40B4-BE49-F238E27FC236}">
              <a16:creationId xmlns:a16="http://schemas.microsoft.com/office/drawing/2014/main" xmlns="" id="{00000000-0008-0000-2000-0000B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42" name="148 CuadroTexto">
          <a:extLst>
            <a:ext uri="{FF2B5EF4-FFF2-40B4-BE49-F238E27FC236}">
              <a16:creationId xmlns:a16="http://schemas.microsoft.com/office/drawing/2014/main" xmlns="" id="{00000000-0008-0000-2000-0000B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43" name="149 CuadroTexto">
          <a:extLst>
            <a:ext uri="{FF2B5EF4-FFF2-40B4-BE49-F238E27FC236}">
              <a16:creationId xmlns:a16="http://schemas.microsoft.com/office/drawing/2014/main" xmlns="" id="{00000000-0008-0000-2000-0000B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44" name="150 CuadroTexto">
          <a:extLst>
            <a:ext uri="{FF2B5EF4-FFF2-40B4-BE49-F238E27FC236}">
              <a16:creationId xmlns:a16="http://schemas.microsoft.com/office/drawing/2014/main" xmlns="" id="{00000000-0008-0000-2000-0000C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45" name="151 CuadroTexto">
          <a:extLst>
            <a:ext uri="{FF2B5EF4-FFF2-40B4-BE49-F238E27FC236}">
              <a16:creationId xmlns:a16="http://schemas.microsoft.com/office/drawing/2014/main" xmlns="" id="{00000000-0008-0000-2000-0000C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46" name="152 CuadroTexto">
          <a:extLst>
            <a:ext uri="{FF2B5EF4-FFF2-40B4-BE49-F238E27FC236}">
              <a16:creationId xmlns:a16="http://schemas.microsoft.com/office/drawing/2014/main" xmlns="" id="{00000000-0008-0000-2000-0000C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47" name="153 CuadroTexto">
          <a:extLst>
            <a:ext uri="{FF2B5EF4-FFF2-40B4-BE49-F238E27FC236}">
              <a16:creationId xmlns:a16="http://schemas.microsoft.com/office/drawing/2014/main" xmlns="" id="{00000000-0008-0000-2000-0000C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48" name="154 CuadroTexto">
          <a:extLst>
            <a:ext uri="{FF2B5EF4-FFF2-40B4-BE49-F238E27FC236}">
              <a16:creationId xmlns:a16="http://schemas.microsoft.com/office/drawing/2014/main" xmlns="" id="{00000000-0008-0000-2000-0000C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49" name="155 CuadroTexto">
          <a:extLst>
            <a:ext uri="{FF2B5EF4-FFF2-40B4-BE49-F238E27FC236}">
              <a16:creationId xmlns:a16="http://schemas.microsoft.com/office/drawing/2014/main" xmlns="" id="{00000000-0008-0000-2000-0000C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50" name="156 CuadroTexto">
          <a:extLst>
            <a:ext uri="{FF2B5EF4-FFF2-40B4-BE49-F238E27FC236}">
              <a16:creationId xmlns:a16="http://schemas.microsoft.com/office/drawing/2014/main" xmlns="" id="{00000000-0008-0000-2000-0000C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51" name="157 CuadroTexto">
          <a:extLst>
            <a:ext uri="{FF2B5EF4-FFF2-40B4-BE49-F238E27FC236}">
              <a16:creationId xmlns:a16="http://schemas.microsoft.com/office/drawing/2014/main" xmlns="" id="{00000000-0008-0000-2000-0000C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52" name="158 CuadroTexto">
          <a:extLst>
            <a:ext uri="{FF2B5EF4-FFF2-40B4-BE49-F238E27FC236}">
              <a16:creationId xmlns:a16="http://schemas.microsoft.com/office/drawing/2014/main" xmlns="" id="{00000000-0008-0000-2000-0000C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53" name="159 CuadroTexto">
          <a:extLst>
            <a:ext uri="{FF2B5EF4-FFF2-40B4-BE49-F238E27FC236}">
              <a16:creationId xmlns:a16="http://schemas.microsoft.com/office/drawing/2014/main" xmlns="" id="{00000000-0008-0000-2000-0000C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54" name="160 CuadroTexto">
          <a:extLst>
            <a:ext uri="{FF2B5EF4-FFF2-40B4-BE49-F238E27FC236}">
              <a16:creationId xmlns:a16="http://schemas.microsoft.com/office/drawing/2014/main" xmlns="" id="{00000000-0008-0000-2000-0000C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55" name="161 CuadroTexto">
          <a:extLst>
            <a:ext uri="{FF2B5EF4-FFF2-40B4-BE49-F238E27FC236}">
              <a16:creationId xmlns:a16="http://schemas.microsoft.com/office/drawing/2014/main" xmlns="" id="{00000000-0008-0000-2000-0000C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56" name="162 CuadroTexto">
          <a:extLst>
            <a:ext uri="{FF2B5EF4-FFF2-40B4-BE49-F238E27FC236}">
              <a16:creationId xmlns:a16="http://schemas.microsoft.com/office/drawing/2014/main" xmlns="" id="{00000000-0008-0000-2000-0000C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57" name="163 CuadroTexto">
          <a:extLst>
            <a:ext uri="{FF2B5EF4-FFF2-40B4-BE49-F238E27FC236}">
              <a16:creationId xmlns:a16="http://schemas.microsoft.com/office/drawing/2014/main" xmlns="" id="{00000000-0008-0000-2000-0000C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58" name="164 CuadroTexto">
          <a:extLst>
            <a:ext uri="{FF2B5EF4-FFF2-40B4-BE49-F238E27FC236}">
              <a16:creationId xmlns:a16="http://schemas.microsoft.com/office/drawing/2014/main" xmlns="" id="{00000000-0008-0000-2000-0000C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59" name="165 CuadroTexto">
          <a:extLst>
            <a:ext uri="{FF2B5EF4-FFF2-40B4-BE49-F238E27FC236}">
              <a16:creationId xmlns:a16="http://schemas.microsoft.com/office/drawing/2014/main" xmlns="" id="{00000000-0008-0000-2000-0000C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60" name="166 CuadroTexto">
          <a:extLst>
            <a:ext uri="{FF2B5EF4-FFF2-40B4-BE49-F238E27FC236}">
              <a16:creationId xmlns:a16="http://schemas.microsoft.com/office/drawing/2014/main" xmlns="" id="{00000000-0008-0000-2000-0000D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61" name="167 CuadroTexto">
          <a:extLst>
            <a:ext uri="{FF2B5EF4-FFF2-40B4-BE49-F238E27FC236}">
              <a16:creationId xmlns:a16="http://schemas.microsoft.com/office/drawing/2014/main" xmlns="" id="{00000000-0008-0000-2000-0000D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62" name="168 CuadroTexto">
          <a:extLst>
            <a:ext uri="{FF2B5EF4-FFF2-40B4-BE49-F238E27FC236}">
              <a16:creationId xmlns:a16="http://schemas.microsoft.com/office/drawing/2014/main" xmlns="" id="{00000000-0008-0000-2000-0000D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63" name="169 CuadroTexto">
          <a:extLst>
            <a:ext uri="{FF2B5EF4-FFF2-40B4-BE49-F238E27FC236}">
              <a16:creationId xmlns:a16="http://schemas.microsoft.com/office/drawing/2014/main" xmlns="" id="{00000000-0008-0000-2000-0000D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64" name="170 CuadroTexto">
          <a:extLst>
            <a:ext uri="{FF2B5EF4-FFF2-40B4-BE49-F238E27FC236}">
              <a16:creationId xmlns:a16="http://schemas.microsoft.com/office/drawing/2014/main" xmlns="" id="{00000000-0008-0000-2000-0000D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65" name="171 CuadroTexto">
          <a:extLst>
            <a:ext uri="{FF2B5EF4-FFF2-40B4-BE49-F238E27FC236}">
              <a16:creationId xmlns:a16="http://schemas.microsoft.com/office/drawing/2014/main" xmlns="" id="{00000000-0008-0000-2000-0000D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66" name="172 CuadroTexto">
          <a:extLst>
            <a:ext uri="{FF2B5EF4-FFF2-40B4-BE49-F238E27FC236}">
              <a16:creationId xmlns:a16="http://schemas.microsoft.com/office/drawing/2014/main" xmlns="" id="{00000000-0008-0000-2000-0000D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67" name="173 CuadroTexto">
          <a:extLst>
            <a:ext uri="{FF2B5EF4-FFF2-40B4-BE49-F238E27FC236}">
              <a16:creationId xmlns:a16="http://schemas.microsoft.com/office/drawing/2014/main" xmlns="" id="{00000000-0008-0000-2000-0000D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68" name="174 CuadroTexto">
          <a:extLst>
            <a:ext uri="{FF2B5EF4-FFF2-40B4-BE49-F238E27FC236}">
              <a16:creationId xmlns:a16="http://schemas.microsoft.com/office/drawing/2014/main" xmlns="" id="{00000000-0008-0000-2000-0000D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69" name="175 CuadroTexto">
          <a:extLst>
            <a:ext uri="{FF2B5EF4-FFF2-40B4-BE49-F238E27FC236}">
              <a16:creationId xmlns:a16="http://schemas.microsoft.com/office/drawing/2014/main" xmlns="" id="{00000000-0008-0000-2000-0000D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70" name="176 CuadroTexto">
          <a:extLst>
            <a:ext uri="{FF2B5EF4-FFF2-40B4-BE49-F238E27FC236}">
              <a16:creationId xmlns:a16="http://schemas.microsoft.com/office/drawing/2014/main" xmlns="" id="{00000000-0008-0000-2000-0000D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71" name="177 CuadroTexto">
          <a:extLst>
            <a:ext uri="{FF2B5EF4-FFF2-40B4-BE49-F238E27FC236}">
              <a16:creationId xmlns:a16="http://schemas.microsoft.com/office/drawing/2014/main" xmlns="" id="{00000000-0008-0000-2000-0000D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72" name="178 CuadroTexto">
          <a:extLst>
            <a:ext uri="{FF2B5EF4-FFF2-40B4-BE49-F238E27FC236}">
              <a16:creationId xmlns:a16="http://schemas.microsoft.com/office/drawing/2014/main" xmlns="" id="{00000000-0008-0000-2000-0000D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73" name="179 CuadroTexto">
          <a:extLst>
            <a:ext uri="{FF2B5EF4-FFF2-40B4-BE49-F238E27FC236}">
              <a16:creationId xmlns:a16="http://schemas.microsoft.com/office/drawing/2014/main" xmlns="" id="{00000000-0008-0000-2000-0000D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74" name="180 CuadroTexto">
          <a:extLst>
            <a:ext uri="{FF2B5EF4-FFF2-40B4-BE49-F238E27FC236}">
              <a16:creationId xmlns:a16="http://schemas.microsoft.com/office/drawing/2014/main" xmlns="" id="{00000000-0008-0000-2000-0000D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75" name="181 CuadroTexto">
          <a:extLst>
            <a:ext uri="{FF2B5EF4-FFF2-40B4-BE49-F238E27FC236}">
              <a16:creationId xmlns:a16="http://schemas.microsoft.com/office/drawing/2014/main" xmlns="" id="{00000000-0008-0000-2000-0000D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76" name="182 CuadroTexto">
          <a:extLst>
            <a:ext uri="{FF2B5EF4-FFF2-40B4-BE49-F238E27FC236}">
              <a16:creationId xmlns:a16="http://schemas.microsoft.com/office/drawing/2014/main" xmlns="" id="{00000000-0008-0000-2000-0000E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77" name="183 CuadroTexto">
          <a:extLst>
            <a:ext uri="{FF2B5EF4-FFF2-40B4-BE49-F238E27FC236}">
              <a16:creationId xmlns:a16="http://schemas.microsoft.com/office/drawing/2014/main" xmlns="" id="{00000000-0008-0000-2000-0000E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78" name="184 CuadroTexto">
          <a:extLst>
            <a:ext uri="{FF2B5EF4-FFF2-40B4-BE49-F238E27FC236}">
              <a16:creationId xmlns:a16="http://schemas.microsoft.com/office/drawing/2014/main" xmlns="" id="{00000000-0008-0000-2000-0000E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79" name="185 CuadroTexto">
          <a:extLst>
            <a:ext uri="{FF2B5EF4-FFF2-40B4-BE49-F238E27FC236}">
              <a16:creationId xmlns:a16="http://schemas.microsoft.com/office/drawing/2014/main" xmlns="" id="{00000000-0008-0000-2000-0000E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80" name="186 CuadroTexto">
          <a:extLst>
            <a:ext uri="{FF2B5EF4-FFF2-40B4-BE49-F238E27FC236}">
              <a16:creationId xmlns:a16="http://schemas.microsoft.com/office/drawing/2014/main" xmlns="" id="{00000000-0008-0000-2000-0000E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81" name="187 CuadroTexto">
          <a:extLst>
            <a:ext uri="{FF2B5EF4-FFF2-40B4-BE49-F238E27FC236}">
              <a16:creationId xmlns:a16="http://schemas.microsoft.com/office/drawing/2014/main" xmlns="" id="{00000000-0008-0000-2000-0000E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82" name="188 CuadroTexto">
          <a:extLst>
            <a:ext uri="{FF2B5EF4-FFF2-40B4-BE49-F238E27FC236}">
              <a16:creationId xmlns:a16="http://schemas.microsoft.com/office/drawing/2014/main" xmlns="" id="{00000000-0008-0000-2000-0000E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83" name="189 CuadroTexto">
          <a:extLst>
            <a:ext uri="{FF2B5EF4-FFF2-40B4-BE49-F238E27FC236}">
              <a16:creationId xmlns:a16="http://schemas.microsoft.com/office/drawing/2014/main" xmlns="" id="{00000000-0008-0000-2000-0000E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84" name="190 CuadroTexto">
          <a:extLst>
            <a:ext uri="{FF2B5EF4-FFF2-40B4-BE49-F238E27FC236}">
              <a16:creationId xmlns:a16="http://schemas.microsoft.com/office/drawing/2014/main" xmlns="" id="{00000000-0008-0000-2000-0000E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85" name="191 CuadroTexto">
          <a:extLst>
            <a:ext uri="{FF2B5EF4-FFF2-40B4-BE49-F238E27FC236}">
              <a16:creationId xmlns:a16="http://schemas.microsoft.com/office/drawing/2014/main" xmlns="" id="{00000000-0008-0000-2000-0000E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86" name="192 CuadroTexto">
          <a:extLst>
            <a:ext uri="{FF2B5EF4-FFF2-40B4-BE49-F238E27FC236}">
              <a16:creationId xmlns:a16="http://schemas.microsoft.com/office/drawing/2014/main" xmlns="" id="{00000000-0008-0000-2000-0000E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87" name="193 CuadroTexto">
          <a:extLst>
            <a:ext uri="{FF2B5EF4-FFF2-40B4-BE49-F238E27FC236}">
              <a16:creationId xmlns:a16="http://schemas.microsoft.com/office/drawing/2014/main" xmlns="" id="{00000000-0008-0000-2000-0000E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88" name="194 CuadroTexto">
          <a:extLst>
            <a:ext uri="{FF2B5EF4-FFF2-40B4-BE49-F238E27FC236}">
              <a16:creationId xmlns:a16="http://schemas.microsoft.com/office/drawing/2014/main" xmlns="" id="{00000000-0008-0000-2000-0000E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89" name="195 CuadroTexto">
          <a:extLst>
            <a:ext uri="{FF2B5EF4-FFF2-40B4-BE49-F238E27FC236}">
              <a16:creationId xmlns:a16="http://schemas.microsoft.com/office/drawing/2014/main" xmlns="" id="{00000000-0008-0000-2000-0000E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90" name="196 CuadroTexto">
          <a:extLst>
            <a:ext uri="{FF2B5EF4-FFF2-40B4-BE49-F238E27FC236}">
              <a16:creationId xmlns:a16="http://schemas.microsoft.com/office/drawing/2014/main" xmlns="" id="{00000000-0008-0000-2000-0000E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91" name="197 CuadroTexto">
          <a:extLst>
            <a:ext uri="{FF2B5EF4-FFF2-40B4-BE49-F238E27FC236}">
              <a16:creationId xmlns:a16="http://schemas.microsoft.com/office/drawing/2014/main" xmlns="" id="{00000000-0008-0000-2000-0000E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92" name="198 CuadroTexto">
          <a:extLst>
            <a:ext uri="{FF2B5EF4-FFF2-40B4-BE49-F238E27FC236}">
              <a16:creationId xmlns:a16="http://schemas.microsoft.com/office/drawing/2014/main" xmlns="" id="{00000000-0008-0000-2000-0000F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93" name="199 CuadroTexto">
          <a:extLst>
            <a:ext uri="{FF2B5EF4-FFF2-40B4-BE49-F238E27FC236}">
              <a16:creationId xmlns:a16="http://schemas.microsoft.com/office/drawing/2014/main" xmlns="" id="{00000000-0008-0000-2000-0000F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94" name="200 CuadroTexto">
          <a:extLst>
            <a:ext uri="{FF2B5EF4-FFF2-40B4-BE49-F238E27FC236}">
              <a16:creationId xmlns:a16="http://schemas.microsoft.com/office/drawing/2014/main" xmlns="" id="{00000000-0008-0000-2000-0000F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95" name="201 CuadroTexto">
          <a:extLst>
            <a:ext uri="{FF2B5EF4-FFF2-40B4-BE49-F238E27FC236}">
              <a16:creationId xmlns:a16="http://schemas.microsoft.com/office/drawing/2014/main" xmlns="" id="{00000000-0008-0000-2000-0000F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96" name="202 CuadroTexto">
          <a:extLst>
            <a:ext uri="{FF2B5EF4-FFF2-40B4-BE49-F238E27FC236}">
              <a16:creationId xmlns:a16="http://schemas.microsoft.com/office/drawing/2014/main" xmlns="" id="{00000000-0008-0000-2000-0000F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97" name="203 CuadroTexto">
          <a:extLst>
            <a:ext uri="{FF2B5EF4-FFF2-40B4-BE49-F238E27FC236}">
              <a16:creationId xmlns:a16="http://schemas.microsoft.com/office/drawing/2014/main" xmlns="" id="{00000000-0008-0000-2000-0000F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98" name="204 CuadroTexto">
          <a:extLst>
            <a:ext uri="{FF2B5EF4-FFF2-40B4-BE49-F238E27FC236}">
              <a16:creationId xmlns:a16="http://schemas.microsoft.com/office/drawing/2014/main" xmlns="" id="{00000000-0008-0000-2000-0000F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99" name="205 CuadroTexto">
          <a:extLst>
            <a:ext uri="{FF2B5EF4-FFF2-40B4-BE49-F238E27FC236}">
              <a16:creationId xmlns:a16="http://schemas.microsoft.com/office/drawing/2014/main" xmlns="" id="{00000000-0008-0000-2000-0000F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00" name="206 CuadroTexto">
          <a:extLst>
            <a:ext uri="{FF2B5EF4-FFF2-40B4-BE49-F238E27FC236}">
              <a16:creationId xmlns:a16="http://schemas.microsoft.com/office/drawing/2014/main" xmlns="" id="{00000000-0008-0000-2000-0000F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01" name="207 CuadroTexto">
          <a:extLst>
            <a:ext uri="{FF2B5EF4-FFF2-40B4-BE49-F238E27FC236}">
              <a16:creationId xmlns:a16="http://schemas.microsoft.com/office/drawing/2014/main" xmlns="" id="{00000000-0008-0000-2000-0000F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02" name="208 CuadroTexto">
          <a:extLst>
            <a:ext uri="{FF2B5EF4-FFF2-40B4-BE49-F238E27FC236}">
              <a16:creationId xmlns:a16="http://schemas.microsoft.com/office/drawing/2014/main" xmlns="" id="{00000000-0008-0000-2000-0000F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03" name="209 CuadroTexto">
          <a:extLst>
            <a:ext uri="{FF2B5EF4-FFF2-40B4-BE49-F238E27FC236}">
              <a16:creationId xmlns:a16="http://schemas.microsoft.com/office/drawing/2014/main" xmlns="" id="{00000000-0008-0000-2000-0000F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04" name="210 CuadroTexto">
          <a:extLst>
            <a:ext uri="{FF2B5EF4-FFF2-40B4-BE49-F238E27FC236}">
              <a16:creationId xmlns:a16="http://schemas.microsoft.com/office/drawing/2014/main" xmlns="" id="{00000000-0008-0000-2000-0000F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05" name="211 CuadroTexto">
          <a:extLst>
            <a:ext uri="{FF2B5EF4-FFF2-40B4-BE49-F238E27FC236}">
              <a16:creationId xmlns:a16="http://schemas.microsoft.com/office/drawing/2014/main" xmlns="" id="{00000000-0008-0000-2000-0000F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06" name="212 CuadroTexto">
          <a:extLst>
            <a:ext uri="{FF2B5EF4-FFF2-40B4-BE49-F238E27FC236}">
              <a16:creationId xmlns:a16="http://schemas.microsoft.com/office/drawing/2014/main" xmlns="" id="{00000000-0008-0000-2000-0000F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07" name="213 CuadroTexto">
          <a:extLst>
            <a:ext uri="{FF2B5EF4-FFF2-40B4-BE49-F238E27FC236}">
              <a16:creationId xmlns:a16="http://schemas.microsoft.com/office/drawing/2014/main" xmlns="" id="{00000000-0008-0000-2000-0000F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08" name="214 CuadroTexto">
          <a:extLst>
            <a:ext uri="{FF2B5EF4-FFF2-40B4-BE49-F238E27FC236}">
              <a16:creationId xmlns:a16="http://schemas.microsoft.com/office/drawing/2014/main" xmlns="" id="{00000000-0008-0000-2000-00000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09" name="215 CuadroTexto">
          <a:extLst>
            <a:ext uri="{FF2B5EF4-FFF2-40B4-BE49-F238E27FC236}">
              <a16:creationId xmlns:a16="http://schemas.microsoft.com/office/drawing/2014/main" xmlns="" id="{00000000-0008-0000-2000-00000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10" name="216 CuadroTexto">
          <a:extLst>
            <a:ext uri="{FF2B5EF4-FFF2-40B4-BE49-F238E27FC236}">
              <a16:creationId xmlns:a16="http://schemas.microsoft.com/office/drawing/2014/main" xmlns="" id="{00000000-0008-0000-2000-00000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11" name="217 CuadroTexto">
          <a:extLst>
            <a:ext uri="{FF2B5EF4-FFF2-40B4-BE49-F238E27FC236}">
              <a16:creationId xmlns:a16="http://schemas.microsoft.com/office/drawing/2014/main" xmlns="" id="{00000000-0008-0000-2000-00000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12" name="218 CuadroTexto">
          <a:extLst>
            <a:ext uri="{FF2B5EF4-FFF2-40B4-BE49-F238E27FC236}">
              <a16:creationId xmlns:a16="http://schemas.microsoft.com/office/drawing/2014/main" xmlns="" id="{00000000-0008-0000-2000-00000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13" name="219 CuadroTexto">
          <a:extLst>
            <a:ext uri="{FF2B5EF4-FFF2-40B4-BE49-F238E27FC236}">
              <a16:creationId xmlns:a16="http://schemas.microsoft.com/office/drawing/2014/main" xmlns="" id="{00000000-0008-0000-2000-00000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14" name="220 CuadroTexto">
          <a:extLst>
            <a:ext uri="{FF2B5EF4-FFF2-40B4-BE49-F238E27FC236}">
              <a16:creationId xmlns:a16="http://schemas.microsoft.com/office/drawing/2014/main" xmlns="" id="{00000000-0008-0000-2000-00000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15" name="221 CuadroTexto">
          <a:extLst>
            <a:ext uri="{FF2B5EF4-FFF2-40B4-BE49-F238E27FC236}">
              <a16:creationId xmlns:a16="http://schemas.microsoft.com/office/drawing/2014/main" xmlns="" id="{00000000-0008-0000-2000-00000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16" name="222 CuadroTexto">
          <a:extLst>
            <a:ext uri="{FF2B5EF4-FFF2-40B4-BE49-F238E27FC236}">
              <a16:creationId xmlns:a16="http://schemas.microsoft.com/office/drawing/2014/main" xmlns="" id="{00000000-0008-0000-2000-00000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17" name="223 CuadroTexto">
          <a:extLst>
            <a:ext uri="{FF2B5EF4-FFF2-40B4-BE49-F238E27FC236}">
              <a16:creationId xmlns:a16="http://schemas.microsoft.com/office/drawing/2014/main" xmlns="" id="{00000000-0008-0000-2000-00000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18" name="224 CuadroTexto">
          <a:extLst>
            <a:ext uri="{FF2B5EF4-FFF2-40B4-BE49-F238E27FC236}">
              <a16:creationId xmlns:a16="http://schemas.microsoft.com/office/drawing/2014/main" xmlns="" id="{00000000-0008-0000-2000-00000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19" name="225 CuadroTexto">
          <a:extLst>
            <a:ext uri="{FF2B5EF4-FFF2-40B4-BE49-F238E27FC236}">
              <a16:creationId xmlns:a16="http://schemas.microsoft.com/office/drawing/2014/main" xmlns="" id="{00000000-0008-0000-2000-00000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20" name="226 CuadroTexto">
          <a:extLst>
            <a:ext uri="{FF2B5EF4-FFF2-40B4-BE49-F238E27FC236}">
              <a16:creationId xmlns:a16="http://schemas.microsoft.com/office/drawing/2014/main" xmlns="" id="{00000000-0008-0000-2000-00000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21" name="227 CuadroTexto">
          <a:extLst>
            <a:ext uri="{FF2B5EF4-FFF2-40B4-BE49-F238E27FC236}">
              <a16:creationId xmlns:a16="http://schemas.microsoft.com/office/drawing/2014/main" xmlns="" id="{00000000-0008-0000-2000-00000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22" name="228 CuadroTexto">
          <a:extLst>
            <a:ext uri="{FF2B5EF4-FFF2-40B4-BE49-F238E27FC236}">
              <a16:creationId xmlns:a16="http://schemas.microsoft.com/office/drawing/2014/main" xmlns="" id="{00000000-0008-0000-2000-00000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23" name="229 CuadroTexto">
          <a:extLst>
            <a:ext uri="{FF2B5EF4-FFF2-40B4-BE49-F238E27FC236}">
              <a16:creationId xmlns:a16="http://schemas.microsoft.com/office/drawing/2014/main" xmlns="" id="{00000000-0008-0000-2000-00000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24" name="230 CuadroTexto">
          <a:extLst>
            <a:ext uri="{FF2B5EF4-FFF2-40B4-BE49-F238E27FC236}">
              <a16:creationId xmlns:a16="http://schemas.microsoft.com/office/drawing/2014/main" xmlns="" id="{00000000-0008-0000-2000-00001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25" name="231 CuadroTexto">
          <a:extLst>
            <a:ext uri="{FF2B5EF4-FFF2-40B4-BE49-F238E27FC236}">
              <a16:creationId xmlns:a16="http://schemas.microsoft.com/office/drawing/2014/main" xmlns="" id="{00000000-0008-0000-2000-00001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26" name="232 CuadroTexto">
          <a:extLst>
            <a:ext uri="{FF2B5EF4-FFF2-40B4-BE49-F238E27FC236}">
              <a16:creationId xmlns:a16="http://schemas.microsoft.com/office/drawing/2014/main" xmlns="" id="{00000000-0008-0000-2000-00001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27" name="233 CuadroTexto">
          <a:extLst>
            <a:ext uri="{FF2B5EF4-FFF2-40B4-BE49-F238E27FC236}">
              <a16:creationId xmlns:a16="http://schemas.microsoft.com/office/drawing/2014/main" xmlns="" id="{00000000-0008-0000-2000-00001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28" name="234 CuadroTexto">
          <a:extLst>
            <a:ext uri="{FF2B5EF4-FFF2-40B4-BE49-F238E27FC236}">
              <a16:creationId xmlns:a16="http://schemas.microsoft.com/office/drawing/2014/main" xmlns="" id="{00000000-0008-0000-2000-00001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29" name="235 CuadroTexto">
          <a:extLst>
            <a:ext uri="{FF2B5EF4-FFF2-40B4-BE49-F238E27FC236}">
              <a16:creationId xmlns:a16="http://schemas.microsoft.com/office/drawing/2014/main" xmlns="" id="{00000000-0008-0000-2000-00001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30" name="236 CuadroTexto">
          <a:extLst>
            <a:ext uri="{FF2B5EF4-FFF2-40B4-BE49-F238E27FC236}">
              <a16:creationId xmlns:a16="http://schemas.microsoft.com/office/drawing/2014/main" xmlns="" id="{00000000-0008-0000-2000-00001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31" name="237 CuadroTexto">
          <a:extLst>
            <a:ext uri="{FF2B5EF4-FFF2-40B4-BE49-F238E27FC236}">
              <a16:creationId xmlns:a16="http://schemas.microsoft.com/office/drawing/2014/main" xmlns="" id="{00000000-0008-0000-2000-00001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32" name="238 CuadroTexto">
          <a:extLst>
            <a:ext uri="{FF2B5EF4-FFF2-40B4-BE49-F238E27FC236}">
              <a16:creationId xmlns:a16="http://schemas.microsoft.com/office/drawing/2014/main" xmlns="" id="{00000000-0008-0000-2000-00001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33" name="239 CuadroTexto">
          <a:extLst>
            <a:ext uri="{FF2B5EF4-FFF2-40B4-BE49-F238E27FC236}">
              <a16:creationId xmlns:a16="http://schemas.microsoft.com/office/drawing/2014/main" xmlns="" id="{00000000-0008-0000-2000-00001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34" name="240 CuadroTexto">
          <a:extLst>
            <a:ext uri="{FF2B5EF4-FFF2-40B4-BE49-F238E27FC236}">
              <a16:creationId xmlns:a16="http://schemas.microsoft.com/office/drawing/2014/main" xmlns="" id="{00000000-0008-0000-2000-00001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35" name="241 CuadroTexto">
          <a:extLst>
            <a:ext uri="{FF2B5EF4-FFF2-40B4-BE49-F238E27FC236}">
              <a16:creationId xmlns:a16="http://schemas.microsoft.com/office/drawing/2014/main" xmlns="" id="{00000000-0008-0000-2000-00001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36" name="242 CuadroTexto">
          <a:extLst>
            <a:ext uri="{FF2B5EF4-FFF2-40B4-BE49-F238E27FC236}">
              <a16:creationId xmlns:a16="http://schemas.microsoft.com/office/drawing/2014/main" xmlns="" id="{00000000-0008-0000-2000-00001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37" name="243 CuadroTexto">
          <a:extLst>
            <a:ext uri="{FF2B5EF4-FFF2-40B4-BE49-F238E27FC236}">
              <a16:creationId xmlns:a16="http://schemas.microsoft.com/office/drawing/2014/main" xmlns="" id="{00000000-0008-0000-2000-00001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38" name="244 CuadroTexto">
          <a:extLst>
            <a:ext uri="{FF2B5EF4-FFF2-40B4-BE49-F238E27FC236}">
              <a16:creationId xmlns:a16="http://schemas.microsoft.com/office/drawing/2014/main" xmlns="" id="{00000000-0008-0000-2000-00001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39" name="245 CuadroTexto">
          <a:extLst>
            <a:ext uri="{FF2B5EF4-FFF2-40B4-BE49-F238E27FC236}">
              <a16:creationId xmlns:a16="http://schemas.microsoft.com/office/drawing/2014/main" xmlns="" id="{00000000-0008-0000-2000-00001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40" name="246 CuadroTexto">
          <a:extLst>
            <a:ext uri="{FF2B5EF4-FFF2-40B4-BE49-F238E27FC236}">
              <a16:creationId xmlns:a16="http://schemas.microsoft.com/office/drawing/2014/main" xmlns="" id="{00000000-0008-0000-2000-00002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41" name="247 CuadroTexto">
          <a:extLst>
            <a:ext uri="{FF2B5EF4-FFF2-40B4-BE49-F238E27FC236}">
              <a16:creationId xmlns:a16="http://schemas.microsoft.com/office/drawing/2014/main" xmlns="" id="{00000000-0008-0000-2000-00002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42" name="248 CuadroTexto">
          <a:extLst>
            <a:ext uri="{FF2B5EF4-FFF2-40B4-BE49-F238E27FC236}">
              <a16:creationId xmlns:a16="http://schemas.microsoft.com/office/drawing/2014/main" xmlns="" id="{00000000-0008-0000-2000-00002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43" name="249 CuadroTexto">
          <a:extLst>
            <a:ext uri="{FF2B5EF4-FFF2-40B4-BE49-F238E27FC236}">
              <a16:creationId xmlns:a16="http://schemas.microsoft.com/office/drawing/2014/main" xmlns="" id="{00000000-0008-0000-2000-00002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44" name="250 CuadroTexto">
          <a:extLst>
            <a:ext uri="{FF2B5EF4-FFF2-40B4-BE49-F238E27FC236}">
              <a16:creationId xmlns:a16="http://schemas.microsoft.com/office/drawing/2014/main" xmlns="" id="{00000000-0008-0000-2000-00002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45" name="251 CuadroTexto">
          <a:extLst>
            <a:ext uri="{FF2B5EF4-FFF2-40B4-BE49-F238E27FC236}">
              <a16:creationId xmlns:a16="http://schemas.microsoft.com/office/drawing/2014/main" xmlns="" id="{00000000-0008-0000-2000-00002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46" name="252 CuadroTexto">
          <a:extLst>
            <a:ext uri="{FF2B5EF4-FFF2-40B4-BE49-F238E27FC236}">
              <a16:creationId xmlns:a16="http://schemas.microsoft.com/office/drawing/2014/main" xmlns="" id="{00000000-0008-0000-2000-00002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47" name="253 CuadroTexto">
          <a:extLst>
            <a:ext uri="{FF2B5EF4-FFF2-40B4-BE49-F238E27FC236}">
              <a16:creationId xmlns:a16="http://schemas.microsoft.com/office/drawing/2014/main" xmlns="" id="{00000000-0008-0000-2000-00002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48" name="254 CuadroTexto">
          <a:extLst>
            <a:ext uri="{FF2B5EF4-FFF2-40B4-BE49-F238E27FC236}">
              <a16:creationId xmlns:a16="http://schemas.microsoft.com/office/drawing/2014/main" xmlns="" id="{00000000-0008-0000-2000-00002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49" name="255 CuadroTexto">
          <a:extLst>
            <a:ext uri="{FF2B5EF4-FFF2-40B4-BE49-F238E27FC236}">
              <a16:creationId xmlns:a16="http://schemas.microsoft.com/office/drawing/2014/main" xmlns="" id="{00000000-0008-0000-2000-00002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50" name="256 CuadroTexto">
          <a:extLst>
            <a:ext uri="{FF2B5EF4-FFF2-40B4-BE49-F238E27FC236}">
              <a16:creationId xmlns:a16="http://schemas.microsoft.com/office/drawing/2014/main" xmlns="" id="{00000000-0008-0000-2000-00002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51" name="257 CuadroTexto">
          <a:extLst>
            <a:ext uri="{FF2B5EF4-FFF2-40B4-BE49-F238E27FC236}">
              <a16:creationId xmlns:a16="http://schemas.microsoft.com/office/drawing/2014/main" xmlns="" id="{00000000-0008-0000-2000-00002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52" name="258 CuadroTexto">
          <a:extLst>
            <a:ext uri="{FF2B5EF4-FFF2-40B4-BE49-F238E27FC236}">
              <a16:creationId xmlns:a16="http://schemas.microsoft.com/office/drawing/2014/main" xmlns="" id="{00000000-0008-0000-2000-00002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53" name="259 CuadroTexto">
          <a:extLst>
            <a:ext uri="{FF2B5EF4-FFF2-40B4-BE49-F238E27FC236}">
              <a16:creationId xmlns:a16="http://schemas.microsoft.com/office/drawing/2014/main" xmlns="" id="{00000000-0008-0000-2000-00002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54" name="260 CuadroTexto">
          <a:extLst>
            <a:ext uri="{FF2B5EF4-FFF2-40B4-BE49-F238E27FC236}">
              <a16:creationId xmlns:a16="http://schemas.microsoft.com/office/drawing/2014/main" xmlns="" id="{00000000-0008-0000-2000-00002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55" name="261 CuadroTexto">
          <a:extLst>
            <a:ext uri="{FF2B5EF4-FFF2-40B4-BE49-F238E27FC236}">
              <a16:creationId xmlns:a16="http://schemas.microsoft.com/office/drawing/2014/main" xmlns="" id="{00000000-0008-0000-2000-00002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56" name="262 CuadroTexto">
          <a:extLst>
            <a:ext uri="{FF2B5EF4-FFF2-40B4-BE49-F238E27FC236}">
              <a16:creationId xmlns:a16="http://schemas.microsoft.com/office/drawing/2014/main" xmlns="" id="{00000000-0008-0000-2000-00003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57" name="263 CuadroTexto">
          <a:extLst>
            <a:ext uri="{FF2B5EF4-FFF2-40B4-BE49-F238E27FC236}">
              <a16:creationId xmlns:a16="http://schemas.microsoft.com/office/drawing/2014/main" xmlns="" id="{00000000-0008-0000-2000-00003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58" name="264 CuadroTexto">
          <a:extLst>
            <a:ext uri="{FF2B5EF4-FFF2-40B4-BE49-F238E27FC236}">
              <a16:creationId xmlns:a16="http://schemas.microsoft.com/office/drawing/2014/main" xmlns="" id="{00000000-0008-0000-2000-00003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59" name="265 CuadroTexto">
          <a:extLst>
            <a:ext uri="{FF2B5EF4-FFF2-40B4-BE49-F238E27FC236}">
              <a16:creationId xmlns:a16="http://schemas.microsoft.com/office/drawing/2014/main" xmlns="" id="{00000000-0008-0000-2000-00003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60" name="266 CuadroTexto">
          <a:extLst>
            <a:ext uri="{FF2B5EF4-FFF2-40B4-BE49-F238E27FC236}">
              <a16:creationId xmlns:a16="http://schemas.microsoft.com/office/drawing/2014/main" xmlns="" id="{00000000-0008-0000-2000-00003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61" name="267 CuadroTexto">
          <a:extLst>
            <a:ext uri="{FF2B5EF4-FFF2-40B4-BE49-F238E27FC236}">
              <a16:creationId xmlns:a16="http://schemas.microsoft.com/office/drawing/2014/main" xmlns="" id="{00000000-0008-0000-2000-00003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62" name="268 CuadroTexto">
          <a:extLst>
            <a:ext uri="{FF2B5EF4-FFF2-40B4-BE49-F238E27FC236}">
              <a16:creationId xmlns:a16="http://schemas.microsoft.com/office/drawing/2014/main" xmlns="" id="{00000000-0008-0000-2000-000036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63" name="269 CuadroTexto">
          <a:extLst>
            <a:ext uri="{FF2B5EF4-FFF2-40B4-BE49-F238E27FC236}">
              <a16:creationId xmlns:a16="http://schemas.microsoft.com/office/drawing/2014/main" xmlns="" id="{00000000-0008-0000-2000-000037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64" name="270 CuadroTexto">
          <a:extLst>
            <a:ext uri="{FF2B5EF4-FFF2-40B4-BE49-F238E27FC236}">
              <a16:creationId xmlns:a16="http://schemas.microsoft.com/office/drawing/2014/main" xmlns="" id="{00000000-0008-0000-2000-000038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65" name="271 CuadroTexto">
          <a:extLst>
            <a:ext uri="{FF2B5EF4-FFF2-40B4-BE49-F238E27FC236}">
              <a16:creationId xmlns:a16="http://schemas.microsoft.com/office/drawing/2014/main" xmlns="" id="{00000000-0008-0000-2000-000039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66" name="272 CuadroTexto">
          <a:extLst>
            <a:ext uri="{FF2B5EF4-FFF2-40B4-BE49-F238E27FC236}">
              <a16:creationId xmlns:a16="http://schemas.microsoft.com/office/drawing/2014/main" xmlns="" id="{00000000-0008-0000-2000-00003A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67" name="273 CuadroTexto">
          <a:extLst>
            <a:ext uri="{FF2B5EF4-FFF2-40B4-BE49-F238E27FC236}">
              <a16:creationId xmlns:a16="http://schemas.microsoft.com/office/drawing/2014/main" xmlns="" id="{00000000-0008-0000-2000-00003B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68" name="274 CuadroTexto">
          <a:extLst>
            <a:ext uri="{FF2B5EF4-FFF2-40B4-BE49-F238E27FC236}">
              <a16:creationId xmlns:a16="http://schemas.microsoft.com/office/drawing/2014/main" xmlns="" id="{00000000-0008-0000-2000-00003C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69" name="275 CuadroTexto">
          <a:extLst>
            <a:ext uri="{FF2B5EF4-FFF2-40B4-BE49-F238E27FC236}">
              <a16:creationId xmlns:a16="http://schemas.microsoft.com/office/drawing/2014/main" xmlns="" id="{00000000-0008-0000-2000-00003D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70" name="276 CuadroTexto">
          <a:extLst>
            <a:ext uri="{FF2B5EF4-FFF2-40B4-BE49-F238E27FC236}">
              <a16:creationId xmlns:a16="http://schemas.microsoft.com/office/drawing/2014/main" xmlns="" id="{00000000-0008-0000-2000-00003E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71" name="277 CuadroTexto">
          <a:extLst>
            <a:ext uri="{FF2B5EF4-FFF2-40B4-BE49-F238E27FC236}">
              <a16:creationId xmlns:a16="http://schemas.microsoft.com/office/drawing/2014/main" xmlns="" id="{00000000-0008-0000-2000-00003F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72" name="278 CuadroTexto">
          <a:extLst>
            <a:ext uri="{FF2B5EF4-FFF2-40B4-BE49-F238E27FC236}">
              <a16:creationId xmlns:a16="http://schemas.microsoft.com/office/drawing/2014/main" xmlns="" id="{00000000-0008-0000-2000-000040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73" name="279 CuadroTexto">
          <a:extLst>
            <a:ext uri="{FF2B5EF4-FFF2-40B4-BE49-F238E27FC236}">
              <a16:creationId xmlns:a16="http://schemas.microsoft.com/office/drawing/2014/main" xmlns="" id="{00000000-0008-0000-2000-000041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74" name="280 CuadroTexto">
          <a:extLst>
            <a:ext uri="{FF2B5EF4-FFF2-40B4-BE49-F238E27FC236}">
              <a16:creationId xmlns:a16="http://schemas.microsoft.com/office/drawing/2014/main" xmlns="" id="{00000000-0008-0000-2000-000042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75" name="281 CuadroTexto">
          <a:extLst>
            <a:ext uri="{FF2B5EF4-FFF2-40B4-BE49-F238E27FC236}">
              <a16:creationId xmlns:a16="http://schemas.microsoft.com/office/drawing/2014/main" xmlns="" id="{00000000-0008-0000-2000-000043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76" name="282 CuadroTexto">
          <a:extLst>
            <a:ext uri="{FF2B5EF4-FFF2-40B4-BE49-F238E27FC236}">
              <a16:creationId xmlns:a16="http://schemas.microsoft.com/office/drawing/2014/main" xmlns="" id="{00000000-0008-0000-2000-000044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77" name="283 CuadroTexto">
          <a:extLst>
            <a:ext uri="{FF2B5EF4-FFF2-40B4-BE49-F238E27FC236}">
              <a16:creationId xmlns:a16="http://schemas.microsoft.com/office/drawing/2014/main" xmlns="" id="{00000000-0008-0000-2000-000045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78" name="284 CuadroTexto">
          <a:extLst>
            <a:ext uri="{FF2B5EF4-FFF2-40B4-BE49-F238E27FC236}">
              <a16:creationId xmlns:a16="http://schemas.microsoft.com/office/drawing/2014/main" xmlns="" id="{00000000-0008-0000-2000-000046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79" name="285 CuadroTexto">
          <a:extLst>
            <a:ext uri="{FF2B5EF4-FFF2-40B4-BE49-F238E27FC236}">
              <a16:creationId xmlns:a16="http://schemas.microsoft.com/office/drawing/2014/main" xmlns="" id="{00000000-0008-0000-2000-00004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80" name="286 CuadroTexto">
          <a:extLst>
            <a:ext uri="{FF2B5EF4-FFF2-40B4-BE49-F238E27FC236}">
              <a16:creationId xmlns:a16="http://schemas.microsoft.com/office/drawing/2014/main" xmlns="" id="{00000000-0008-0000-2000-00004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81" name="287 CuadroTexto">
          <a:extLst>
            <a:ext uri="{FF2B5EF4-FFF2-40B4-BE49-F238E27FC236}">
              <a16:creationId xmlns:a16="http://schemas.microsoft.com/office/drawing/2014/main" xmlns="" id="{00000000-0008-0000-2000-00004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82" name="288 CuadroTexto">
          <a:extLst>
            <a:ext uri="{FF2B5EF4-FFF2-40B4-BE49-F238E27FC236}">
              <a16:creationId xmlns:a16="http://schemas.microsoft.com/office/drawing/2014/main" xmlns="" id="{00000000-0008-0000-2000-00004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83" name="289 CuadroTexto">
          <a:extLst>
            <a:ext uri="{FF2B5EF4-FFF2-40B4-BE49-F238E27FC236}">
              <a16:creationId xmlns:a16="http://schemas.microsoft.com/office/drawing/2014/main" xmlns="" id="{00000000-0008-0000-2000-00004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84" name="290 CuadroTexto">
          <a:extLst>
            <a:ext uri="{FF2B5EF4-FFF2-40B4-BE49-F238E27FC236}">
              <a16:creationId xmlns:a16="http://schemas.microsoft.com/office/drawing/2014/main" xmlns="" id="{00000000-0008-0000-2000-00004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85" name="291 CuadroTexto">
          <a:extLst>
            <a:ext uri="{FF2B5EF4-FFF2-40B4-BE49-F238E27FC236}">
              <a16:creationId xmlns:a16="http://schemas.microsoft.com/office/drawing/2014/main" xmlns="" id="{00000000-0008-0000-2000-00004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86" name="292 CuadroTexto">
          <a:extLst>
            <a:ext uri="{FF2B5EF4-FFF2-40B4-BE49-F238E27FC236}">
              <a16:creationId xmlns:a16="http://schemas.microsoft.com/office/drawing/2014/main" xmlns="" id="{00000000-0008-0000-2000-00004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87" name="293 CuadroTexto">
          <a:extLst>
            <a:ext uri="{FF2B5EF4-FFF2-40B4-BE49-F238E27FC236}">
              <a16:creationId xmlns:a16="http://schemas.microsoft.com/office/drawing/2014/main" xmlns="" id="{00000000-0008-0000-2000-00004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88" name="294 CuadroTexto">
          <a:extLst>
            <a:ext uri="{FF2B5EF4-FFF2-40B4-BE49-F238E27FC236}">
              <a16:creationId xmlns:a16="http://schemas.microsoft.com/office/drawing/2014/main" xmlns="" id="{00000000-0008-0000-2000-00005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89" name="295 CuadroTexto">
          <a:extLst>
            <a:ext uri="{FF2B5EF4-FFF2-40B4-BE49-F238E27FC236}">
              <a16:creationId xmlns:a16="http://schemas.microsoft.com/office/drawing/2014/main" xmlns="" id="{00000000-0008-0000-2000-00005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90" name="296 CuadroTexto">
          <a:extLst>
            <a:ext uri="{FF2B5EF4-FFF2-40B4-BE49-F238E27FC236}">
              <a16:creationId xmlns:a16="http://schemas.microsoft.com/office/drawing/2014/main" xmlns="" id="{00000000-0008-0000-2000-00005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91" name="298 CuadroTexto">
          <a:extLst>
            <a:ext uri="{FF2B5EF4-FFF2-40B4-BE49-F238E27FC236}">
              <a16:creationId xmlns:a16="http://schemas.microsoft.com/office/drawing/2014/main" xmlns="" id="{00000000-0008-0000-2000-000053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92" name="299 CuadroTexto">
          <a:extLst>
            <a:ext uri="{FF2B5EF4-FFF2-40B4-BE49-F238E27FC236}">
              <a16:creationId xmlns:a16="http://schemas.microsoft.com/office/drawing/2014/main" xmlns="" id="{00000000-0008-0000-2000-000054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93" name="300 CuadroTexto">
          <a:extLst>
            <a:ext uri="{FF2B5EF4-FFF2-40B4-BE49-F238E27FC236}">
              <a16:creationId xmlns:a16="http://schemas.microsoft.com/office/drawing/2014/main" xmlns="" id="{00000000-0008-0000-2000-000055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94" name="301 CuadroTexto">
          <a:extLst>
            <a:ext uri="{FF2B5EF4-FFF2-40B4-BE49-F238E27FC236}">
              <a16:creationId xmlns:a16="http://schemas.microsoft.com/office/drawing/2014/main" xmlns="" id="{00000000-0008-0000-2000-000056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95" name="302 CuadroTexto">
          <a:extLst>
            <a:ext uri="{FF2B5EF4-FFF2-40B4-BE49-F238E27FC236}">
              <a16:creationId xmlns:a16="http://schemas.microsoft.com/office/drawing/2014/main" xmlns="" id="{00000000-0008-0000-2000-000057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96" name="303 CuadroTexto">
          <a:extLst>
            <a:ext uri="{FF2B5EF4-FFF2-40B4-BE49-F238E27FC236}">
              <a16:creationId xmlns:a16="http://schemas.microsoft.com/office/drawing/2014/main" xmlns="" id="{00000000-0008-0000-2000-000058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97" name="304 CuadroTexto">
          <a:extLst>
            <a:ext uri="{FF2B5EF4-FFF2-40B4-BE49-F238E27FC236}">
              <a16:creationId xmlns:a16="http://schemas.microsoft.com/office/drawing/2014/main" xmlns="" id="{00000000-0008-0000-2000-000059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98" name="305 CuadroTexto">
          <a:extLst>
            <a:ext uri="{FF2B5EF4-FFF2-40B4-BE49-F238E27FC236}">
              <a16:creationId xmlns:a16="http://schemas.microsoft.com/office/drawing/2014/main" xmlns="" id="{00000000-0008-0000-2000-00005A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99" name="452 CuadroTexto">
          <a:extLst>
            <a:ext uri="{FF2B5EF4-FFF2-40B4-BE49-F238E27FC236}">
              <a16:creationId xmlns:a16="http://schemas.microsoft.com/office/drawing/2014/main" xmlns="" id="{00000000-0008-0000-2000-00005B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00" name="17 CuadroTexto">
          <a:extLst>
            <a:ext uri="{FF2B5EF4-FFF2-40B4-BE49-F238E27FC236}">
              <a16:creationId xmlns:a16="http://schemas.microsoft.com/office/drawing/2014/main" xmlns="" id="{00000000-0008-0000-2000-00005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01" name="90 CuadroTexto">
          <a:extLst>
            <a:ext uri="{FF2B5EF4-FFF2-40B4-BE49-F238E27FC236}">
              <a16:creationId xmlns:a16="http://schemas.microsoft.com/office/drawing/2014/main" xmlns="" id="{00000000-0008-0000-2000-00005D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02" name="91 CuadroTexto">
          <a:extLst>
            <a:ext uri="{FF2B5EF4-FFF2-40B4-BE49-F238E27FC236}">
              <a16:creationId xmlns:a16="http://schemas.microsoft.com/office/drawing/2014/main" xmlns="" id="{00000000-0008-0000-2000-00005E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03" name="92 CuadroTexto">
          <a:extLst>
            <a:ext uri="{FF2B5EF4-FFF2-40B4-BE49-F238E27FC236}">
              <a16:creationId xmlns:a16="http://schemas.microsoft.com/office/drawing/2014/main" xmlns="" id="{00000000-0008-0000-2000-00005F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04" name="93 CuadroTexto">
          <a:extLst>
            <a:ext uri="{FF2B5EF4-FFF2-40B4-BE49-F238E27FC236}">
              <a16:creationId xmlns:a16="http://schemas.microsoft.com/office/drawing/2014/main" xmlns="" id="{00000000-0008-0000-2000-000060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05" name="94 CuadroTexto">
          <a:extLst>
            <a:ext uri="{FF2B5EF4-FFF2-40B4-BE49-F238E27FC236}">
              <a16:creationId xmlns:a16="http://schemas.microsoft.com/office/drawing/2014/main" xmlns="" id="{00000000-0008-0000-2000-000061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06" name="95 CuadroTexto">
          <a:extLst>
            <a:ext uri="{FF2B5EF4-FFF2-40B4-BE49-F238E27FC236}">
              <a16:creationId xmlns:a16="http://schemas.microsoft.com/office/drawing/2014/main" xmlns="" id="{00000000-0008-0000-2000-000062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07" name="96 CuadroTexto">
          <a:extLst>
            <a:ext uri="{FF2B5EF4-FFF2-40B4-BE49-F238E27FC236}">
              <a16:creationId xmlns:a16="http://schemas.microsoft.com/office/drawing/2014/main" xmlns="" id="{00000000-0008-0000-2000-000063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08" name="97 CuadroTexto">
          <a:extLst>
            <a:ext uri="{FF2B5EF4-FFF2-40B4-BE49-F238E27FC236}">
              <a16:creationId xmlns:a16="http://schemas.microsoft.com/office/drawing/2014/main" xmlns="" id="{00000000-0008-0000-2000-000064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09" name="98 CuadroTexto">
          <a:extLst>
            <a:ext uri="{FF2B5EF4-FFF2-40B4-BE49-F238E27FC236}">
              <a16:creationId xmlns:a16="http://schemas.microsoft.com/office/drawing/2014/main" xmlns="" id="{00000000-0008-0000-2000-000065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10" name="99 CuadroTexto">
          <a:extLst>
            <a:ext uri="{FF2B5EF4-FFF2-40B4-BE49-F238E27FC236}">
              <a16:creationId xmlns:a16="http://schemas.microsoft.com/office/drawing/2014/main" xmlns="" id="{00000000-0008-0000-2000-000066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11" name="100 CuadroTexto">
          <a:extLst>
            <a:ext uri="{FF2B5EF4-FFF2-40B4-BE49-F238E27FC236}">
              <a16:creationId xmlns:a16="http://schemas.microsoft.com/office/drawing/2014/main" xmlns="" id="{00000000-0008-0000-2000-000067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12" name="101 CuadroTexto">
          <a:extLst>
            <a:ext uri="{FF2B5EF4-FFF2-40B4-BE49-F238E27FC236}">
              <a16:creationId xmlns:a16="http://schemas.microsoft.com/office/drawing/2014/main" xmlns="" id="{00000000-0008-0000-2000-000068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13" name="118 CuadroTexto">
          <a:extLst>
            <a:ext uri="{FF2B5EF4-FFF2-40B4-BE49-F238E27FC236}">
              <a16:creationId xmlns:a16="http://schemas.microsoft.com/office/drawing/2014/main" xmlns="" id="{00000000-0008-0000-2000-00006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14" name="119 CuadroTexto">
          <a:extLst>
            <a:ext uri="{FF2B5EF4-FFF2-40B4-BE49-F238E27FC236}">
              <a16:creationId xmlns:a16="http://schemas.microsoft.com/office/drawing/2014/main" xmlns="" id="{00000000-0008-0000-2000-00006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15" name="120 CuadroTexto">
          <a:extLst>
            <a:ext uri="{FF2B5EF4-FFF2-40B4-BE49-F238E27FC236}">
              <a16:creationId xmlns:a16="http://schemas.microsoft.com/office/drawing/2014/main" xmlns="" id="{00000000-0008-0000-2000-00006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16" name="121 CuadroTexto">
          <a:extLst>
            <a:ext uri="{FF2B5EF4-FFF2-40B4-BE49-F238E27FC236}">
              <a16:creationId xmlns:a16="http://schemas.microsoft.com/office/drawing/2014/main" xmlns="" id="{00000000-0008-0000-2000-00006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17" name="122 CuadroTexto">
          <a:extLst>
            <a:ext uri="{FF2B5EF4-FFF2-40B4-BE49-F238E27FC236}">
              <a16:creationId xmlns:a16="http://schemas.microsoft.com/office/drawing/2014/main" xmlns="" id="{00000000-0008-0000-2000-00006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18" name="123 CuadroTexto">
          <a:extLst>
            <a:ext uri="{FF2B5EF4-FFF2-40B4-BE49-F238E27FC236}">
              <a16:creationId xmlns:a16="http://schemas.microsoft.com/office/drawing/2014/main" xmlns="" id="{00000000-0008-0000-2000-00006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19" name="124 CuadroTexto">
          <a:extLst>
            <a:ext uri="{FF2B5EF4-FFF2-40B4-BE49-F238E27FC236}">
              <a16:creationId xmlns:a16="http://schemas.microsoft.com/office/drawing/2014/main" xmlns="" id="{00000000-0008-0000-2000-00006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20" name="125 CuadroTexto">
          <a:extLst>
            <a:ext uri="{FF2B5EF4-FFF2-40B4-BE49-F238E27FC236}">
              <a16:creationId xmlns:a16="http://schemas.microsoft.com/office/drawing/2014/main" xmlns="" id="{00000000-0008-0000-2000-00007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21" name="143 CuadroTexto">
          <a:extLst>
            <a:ext uri="{FF2B5EF4-FFF2-40B4-BE49-F238E27FC236}">
              <a16:creationId xmlns:a16="http://schemas.microsoft.com/office/drawing/2014/main" xmlns="" id="{00000000-0008-0000-2000-00007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22" name="144 CuadroTexto">
          <a:extLst>
            <a:ext uri="{FF2B5EF4-FFF2-40B4-BE49-F238E27FC236}">
              <a16:creationId xmlns:a16="http://schemas.microsoft.com/office/drawing/2014/main" xmlns="" id="{00000000-0008-0000-2000-00007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23" name="145 CuadroTexto">
          <a:extLst>
            <a:ext uri="{FF2B5EF4-FFF2-40B4-BE49-F238E27FC236}">
              <a16:creationId xmlns:a16="http://schemas.microsoft.com/office/drawing/2014/main" xmlns="" id="{00000000-0008-0000-2000-00007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24" name="146 CuadroTexto">
          <a:extLst>
            <a:ext uri="{FF2B5EF4-FFF2-40B4-BE49-F238E27FC236}">
              <a16:creationId xmlns:a16="http://schemas.microsoft.com/office/drawing/2014/main" xmlns="" id="{00000000-0008-0000-2000-00007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25" name="147 CuadroTexto">
          <a:extLst>
            <a:ext uri="{FF2B5EF4-FFF2-40B4-BE49-F238E27FC236}">
              <a16:creationId xmlns:a16="http://schemas.microsoft.com/office/drawing/2014/main" xmlns="" id="{00000000-0008-0000-2000-00007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26" name="148 CuadroTexto">
          <a:extLst>
            <a:ext uri="{FF2B5EF4-FFF2-40B4-BE49-F238E27FC236}">
              <a16:creationId xmlns:a16="http://schemas.microsoft.com/office/drawing/2014/main" xmlns="" id="{00000000-0008-0000-2000-00007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27" name="149 CuadroTexto">
          <a:extLst>
            <a:ext uri="{FF2B5EF4-FFF2-40B4-BE49-F238E27FC236}">
              <a16:creationId xmlns:a16="http://schemas.microsoft.com/office/drawing/2014/main" xmlns="" id="{00000000-0008-0000-2000-00007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28" name="150 CuadroTexto">
          <a:extLst>
            <a:ext uri="{FF2B5EF4-FFF2-40B4-BE49-F238E27FC236}">
              <a16:creationId xmlns:a16="http://schemas.microsoft.com/office/drawing/2014/main" xmlns="" id="{00000000-0008-0000-2000-00007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29" name="151 CuadroTexto">
          <a:extLst>
            <a:ext uri="{FF2B5EF4-FFF2-40B4-BE49-F238E27FC236}">
              <a16:creationId xmlns:a16="http://schemas.microsoft.com/office/drawing/2014/main" xmlns="" id="{00000000-0008-0000-2000-00007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30" name="152 CuadroTexto">
          <a:extLst>
            <a:ext uri="{FF2B5EF4-FFF2-40B4-BE49-F238E27FC236}">
              <a16:creationId xmlns:a16="http://schemas.microsoft.com/office/drawing/2014/main" xmlns="" id="{00000000-0008-0000-2000-00007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31" name="153 CuadroTexto">
          <a:extLst>
            <a:ext uri="{FF2B5EF4-FFF2-40B4-BE49-F238E27FC236}">
              <a16:creationId xmlns:a16="http://schemas.microsoft.com/office/drawing/2014/main" xmlns="" id="{00000000-0008-0000-2000-00007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32" name="154 CuadroTexto">
          <a:extLst>
            <a:ext uri="{FF2B5EF4-FFF2-40B4-BE49-F238E27FC236}">
              <a16:creationId xmlns:a16="http://schemas.microsoft.com/office/drawing/2014/main" xmlns="" id="{00000000-0008-0000-2000-00007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33" name="155 CuadroTexto">
          <a:extLst>
            <a:ext uri="{FF2B5EF4-FFF2-40B4-BE49-F238E27FC236}">
              <a16:creationId xmlns:a16="http://schemas.microsoft.com/office/drawing/2014/main" xmlns="" id="{00000000-0008-0000-2000-00007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34" name="156 CuadroTexto">
          <a:extLst>
            <a:ext uri="{FF2B5EF4-FFF2-40B4-BE49-F238E27FC236}">
              <a16:creationId xmlns:a16="http://schemas.microsoft.com/office/drawing/2014/main" xmlns="" id="{00000000-0008-0000-2000-00007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35" name="157 CuadroTexto">
          <a:extLst>
            <a:ext uri="{FF2B5EF4-FFF2-40B4-BE49-F238E27FC236}">
              <a16:creationId xmlns:a16="http://schemas.microsoft.com/office/drawing/2014/main" xmlns="" id="{00000000-0008-0000-2000-00007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36" name="158 CuadroTexto">
          <a:extLst>
            <a:ext uri="{FF2B5EF4-FFF2-40B4-BE49-F238E27FC236}">
              <a16:creationId xmlns:a16="http://schemas.microsoft.com/office/drawing/2014/main" xmlns="" id="{00000000-0008-0000-2000-00008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37" name="159 CuadroTexto">
          <a:extLst>
            <a:ext uri="{FF2B5EF4-FFF2-40B4-BE49-F238E27FC236}">
              <a16:creationId xmlns:a16="http://schemas.microsoft.com/office/drawing/2014/main" xmlns="" id="{00000000-0008-0000-2000-00008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38" name="160 CuadroTexto">
          <a:extLst>
            <a:ext uri="{FF2B5EF4-FFF2-40B4-BE49-F238E27FC236}">
              <a16:creationId xmlns:a16="http://schemas.microsoft.com/office/drawing/2014/main" xmlns="" id="{00000000-0008-0000-2000-00008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39" name="161 CuadroTexto">
          <a:extLst>
            <a:ext uri="{FF2B5EF4-FFF2-40B4-BE49-F238E27FC236}">
              <a16:creationId xmlns:a16="http://schemas.microsoft.com/office/drawing/2014/main" xmlns="" id="{00000000-0008-0000-2000-00008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40" name="162 CuadroTexto">
          <a:extLst>
            <a:ext uri="{FF2B5EF4-FFF2-40B4-BE49-F238E27FC236}">
              <a16:creationId xmlns:a16="http://schemas.microsoft.com/office/drawing/2014/main" xmlns="" id="{00000000-0008-0000-2000-00008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41" name="163 CuadroTexto">
          <a:extLst>
            <a:ext uri="{FF2B5EF4-FFF2-40B4-BE49-F238E27FC236}">
              <a16:creationId xmlns:a16="http://schemas.microsoft.com/office/drawing/2014/main" xmlns="" id="{00000000-0008-0000-2000-00008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42" name="164 CuadroTexto">
          <a:extLst>
            <a:ext uri="{FF2B5EF4-FFF2-40B4-BE49-F238E27FC236}">
              <a16:creationId xmlns:a16="http://schemas.microsoft.com/office/drawing/2014/main" xmlns="" id="{00000000-0008-0000-2000-00008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43" name="165 CuadroTexto">
          <a:extLst>
            <a:ext uri="{FF2B5EF4-FFF2-40B4-BE49-F238E27FC236}">
              <a16:creationId xmlns:a16="http://schemas.microsoft.com/office/drawing/2014/main" xmlns="" id="{00000000-0008-0000-2000-00008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44" name="166 CuadroTexto">
          <a:extLst>
            <a:ext uri="{FF2B5EF4-FFF2-40B4-BE49-F238E27FC236}">
              <a16:creationId xmlns:a16="http://schemas.microsoft.com/office/drawing/2014/main" xmlns="" id="{00000000-0008-0000-2000-00008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45" name="167 CuadroTexto">
          <a:extLst>
            <a:ext uri="{FF2B5EF4-FFF2-40B4-BE49-F238E27FC236}">
              <a16:creationId xmlns:a16="http://schemas.microsoft.com/office/drawing/2014/main" xmlns="" id="{00000000-0008-0000-2000-00008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46" name="168 CuadroTexto">
          <a:extLst>
            <a:ext uri="{FF2B5EF4-FFF2-40B4-BE49-F238E27FC236}">
              <a16:creationId xmlns:a16="http://schemas.microsoft.com/office/drawing/2014/main" xmlns="" id="{00000000-0008-0000-2000-00008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47" name="169 CuadroTexto">
          <a:extLst>
            <a:ext uri="{FF2B5EF4-FFF2-40B4-BE49-F238E27FC236}">
              <a16:creationId xmlns:a16="http://schemas.microsoft.com/office/drawing/2014/main" xmlns="" id="{00000000-0008-0000-2000-00008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48" name="170 CuadroTexto">
          <a:extLst>
            <a:ext uri="{FF2B5EF4-FFF2-40B4-BE49-F238E27FC236}">
              <a16:creationId xmlns:a16="http://schemas.microsoft.com/office/drawing/2014/main" xmlns="" id="{00000000-0008-0000-2000-00008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49" name="171 CuadroTexto">
          <a:extLst>
            <a:ext uri="{FF2B5EF4-FFF2-40B4-BE49-F238E27FC236}">
              <a16:creationId xmlns:a16="http://schemas.microsoft.com/office/drawing/2014/main" xmlns="" id="{00000000-0008-0000-2000-00008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50" name="172 CuadroTexto">
          <a:extLst>
            <a:ext uri="{FF2B5EF4-FFF2-40B4-BE49-F238E27FC236}">
              <a16:creationId xmlns:a16="http://schemas.microsoft.com/office/drawing/2014/main" xmlns="" id="{00000000-0008-0000-2000-00008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51" name="173 CuadroTexto">
          <a:extLst>
            <a:ext uri="{FF2B5EF4-FFF2-40B4-BE49-F238E27FC236}">
              <a16:creationId xmlns:a16="http://schemas.microsoft.com/office/drawing/2014/main" xmlns="" id="{00000000-0008-0000-2000-00008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52" name="174 CuadroTexto">
          <a:extLst>
            <a:ext uri="{FF2B5EF4-FFF2-40B4-BE49-F238E27FC236}">
              <a16:creationId xmlns:a16="http://schemas.microsoft.com/office/drawing/2014/main" xmlns="" id="{00000000-0008-0000-2000-00009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53" name="175 CuadroTexto">
          <a:extLst>
            <a:ext uri="{FF2B5EF4-FFF2-40B4-BE49-F238E27FC236}">
              <a16:creationId xmlns:a16="http://schemas.microsoft.com/office/drawing/2014/main" xmlns="" id="{00000000-0008-0000-2000-00009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54" name="176 CuadroTexto">
          <a:extLst>
            <a:ext uri="{FF2B5EF4-FFF2-40B4-BE49-F238E27FC236}">
              <a16:creationId xmlns:a16="http://schemas.microsoft.com/office/drawing/2014/main" xmlns="" id="{00000000-0008-0000-2000-00009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55" name="177 CuadroTexto">
          <a:extLst>
            <a:ext uri="{FF2B5EF4-FFF2-40B4-BE49-F238E27FC236}">
              <a16:creationId xmlns:a16="http://schemas.microsoft.com/office/drawing/2014/main" xmlns="" id="{00000000-0008-0000-2000-00009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56" name="178 CuadroTexto">
          <a:extLst>
            <a:ext uri="{FF2B5EF4-FFF2-40B4-BE49-F238E27FC236}">
              <a16:creationId xmlns:a16="http://schemas.microsoft.com/office/drawing/2014/main" xmlns="" id="{00000000-0008-0000-2000-00009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57" name="179 CuadroTexto">
          <a:extLst>
            <a:ext uri="{FF2B5EF4-FFF2-40B4-BE49-F238E27FC236}">
              <a16:creationId xmlns:a16="http://schemas.microsoft.com/office/drawing/2014/main" xmlns="" id="{00000000-0008-0000-2000-00009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58" name="180 CuadroTexto">
          <a:extLst>
            <a:ext uri="{FF2B5EF4-FFF2-40B4-BE49-F238E27FC236}">
              <a16:creationId xmlns:a16="http://schemas.microsoft.com/office/drawing/2014/main" xmlns="" id="{00000000-0008-0000-2000-00009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59" name="181 CuadroTexto">
          <a:extLst>
            <a:ext uri="{FF2B5EF4-FFF2-40B4-BE49-F238E27FC236}">
              <a16:creationId xmlns:a16="http://schemas.microsoft.com/office/drawing/2014/main" xmlns="" id="{00000000-0008-0000-2000-00009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60" name="182 CuadroTexto">
          <a:extLst>
            <a:ext uri="{FF2B5EF4-FFF2-40B4-BE49-F238E27FC236}">
              <a16:creationId xmlns:a16="http://schemas.microsoft.com/office/drawing/2014/main" xmlns="" id="{00000000-0008-0000-2000-00009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61" name="183 CuadroTexto">
          <a:extLst>
            <a:ext uri="{FF2B5EF4-FFF2-40B4-BE49-F238E27FC236}">
              <a16:creationId xmlns:a16="http://schemas.microsoft.com/office/drawing/2014/main" xmlns="" id="{00000000-0008-0000-2000-00009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62" name="184 CuadroTexto">
          <a:extLst>
            <a:ext uri="{FF2B5EF4-FFF2-40B4-BE49-F238E27FC236}">
              <a16:creationId xmlns:a16="http://schemas.microsoft.com/office/drawing/2014/main" xmlns="" id="{00000000-0008-0000-2000-00009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63" name="185 CuadroTexto">
          <a:extLst>
            <a:ext uri="{FF2B5EF4-FFF2-40B4-BE49-F238E27FC236}">
              <a16:creationId xmlns:a16="http://schemas.microsoft.com/office/drawing/2014/main" xmlns="" id="{00000000-0008-0000-2000-00009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64" name="186 CuadroTexto">
          <a:extLst>
            <a:ext uri="{FF2B5EF4-FFF2-40B4-BE49-F238E27FC236}">
              <a16:creationId xmlns:a16="http://schemas.microsoft.com/office/drawing/2014/main" xmlns="" id="{00000000-0008-0000-2000-00009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65" name="187 CuadroTexto">
          <a:extLst>
            <a:ext uri="{FF2B5EF4-FFF2-40B4-BE49-F238E27FC236}">
              <a16:creationId xmlns:a16="http://schemas.microsoft.com/office/drawing/2014/main" xmlns="" id="{00000000-0008-0000-2000-00009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66" name="188 CuadroTexto">
          <a:extLst>
            <a:ext uri="{FF2B5EF4-FFF2-40B4-BE49-F238E27FC236}">
              <a16:creationId xmlns:a16="http://schemas.microsoft.com/office/drawing/2014/main" xmlns="" id="{00000000-0008-0000-2000-00009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67" name="189 CuadroTexto">
          <a:extLst>
            <a:ext uri="{FF2B5EF4-FFF2-40B4-BE49-F238E27FC236}">
              <a16:creationId xmlns:a16="http://schemas.microsoft.com/office/drawing/2014/main" xmlns="" id="{00000000-0008-0000-2000-00009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68" name="190 CuadroTexto">
          <a:extLst>
            <a:ext uri="{FF2B5EF4-FFF2-40B4-BE49-F238E27FC236}">
              <a16:creationId xmlns:a16="http://schemas.microsoft.com/office/drawing/2014/main" xmlns="" id="{00000000-0008-0000-2000-0000A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69" name="191 CuadroTexto">
          <a:extLst>
            <a:ext uri="{FF2B5EF4-FFF2-40B4-BE49-F238E27FC236}">
              <a16:creationId xmlns:a16="http://schemas.microsoft.com/office/drawing/2014/main" xmlns="" id="{00000000-0008-0000-2000-0000A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70" name="192 CuadroTexto">
          <a:extLst>
            <a:ext uri="{FF2B5EF4-FFF2-40B4-BE49-F238E27FC236}">
              <a16:creationId xmlns:a16="http://schemas.microsoft.com/office/drawing/2014/main" xmlns="" id="{00000000-0008-0000-2000-0000A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71" name="193 CuadroTexto">
          <a:extLst>
            <a:ext uri="{FF2B5EF4-FFF2-40B4-BE49-F238E27FC236}">
              <a16:creationId xmlns:a16="http://schemas.microsoft.com/office/drawing/2014/main" xmlns="" id="{00000000-0008-0000-2000-0000A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72" name="194 CuadroTexto">
          <a:extLst>
            <a:ext uri="{FF2B5EF4-FFF2-40B4-BE49-F238E27FC236}">
              <a16:creationId xmlns:a16="http://schemas.microsoft.com/office/drawing/2014/main" xmlns="" id="{00000000-0008-0000-2000-0000A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73" name="195 CuadroTexto">
          <a:extLst>
            <a:ext uri="{FF2B5EF4-FFF2-40B4-BE49-F238E27FC236}">
              <a16:creationId xmlns:a16="http://schemas.microsoft.com/office/drawing/2014/main" xmlns="" id="{00000000-0008-0000-2000-0000A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74" name="196 CuadroTexto">
          <a:extLst>
            <a:ext uri="{FF2B5EF4-FFF2-40B4-BE49-F238E27FC236}">
              <a16:creationId xmlns:a16="http://schemas.microsoft.com/office/drawing/2014/main" xmlns="" id="{00000000-0008-0000-2000-0000A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75" name="197 CuadroTexto">
          <a:extLst>
            <a:ext uri="{FF2B5EF4-FFF2-40B4-BE49-F238E27FC236}">
              <a16:creationId xmlns:a16="http://schemas.microsoft.com/office/drawing/2014/main" xmlns="" id="{00000000-0008-0000-2000-0000A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76" name="198 CuadroTexto">
          <a:extLst>
            <a:ext uri="{FF2B5EF4-FFF2-40B4-BE49-F238E27FC236}">
              <a16:creationId xmlns:a16="http://schemas.microsoft.com/office/drawing/2014/main" xmlns="" id="{00000000-0008-0000-2000-0000A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77" name="199 CuadroTexto">
          <a:extLst>
            <a:ext uri="{FF2B5EF4-FFF2-40B4-BE49-F238E27FC236}">
              <a16:creationId xmlns:a16="http://schemas.microsoft.com/office/drawing/2014/main" xmlns="" id="{00000000-0008-0000-2000-0000A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78" name="200 CuadroTexto">
          <a:extLst>
            <a:ext uri="{FF2B5EF4-FFF2-40B4-BE49-F238E27FC236}">
              <a16:creationId xmlns:a16="http://schemas.microsoft.com/office/drawing/2014/main" xmlns="" id="{00000000-0008-0000-2000-0000A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79" name="201 CuadroTexto">
          <a:extLst>
            <a:ext uri="{FF2B5EF4-FFF2-40B4-BE49-F238E27FC236}">
              <a16:creationId xmlns:a16="http://schemas.microsoft.com/office/drawing/2014/main" xmlns="" id="{00000000-0008-0000-2000-0000A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80" name="202 CuadroTexto">
          <a:extLst>
            <a:ext uri="{FF2B5EF4-FFF2-40B4-BE49-F238E27FC236}">
              <a16:creationId xmlns:a16="http://schemas.microsoft.com/office/drawing/2014/main" xmlns="" id="{00000000-0008-0000-2000-0000A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81" name="203 CuadroTexto">
          <a:extLst>
            <a:ext uri="{FF2B5EF4-FFF2-40B4-BE49-F238E27FC236}">
              <a16:creationId xmlns:a16="http://schemas.microsoft.com/office/drawing/2014/main" xmlns="" id="{00000000-0008-0000-2000-0000A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82" name="204 CuadroTexto">
          <a:extLst>
            <a:ext uri="{FF2B5EF4-FFF2-40B4-BE49-F238E27FC236}">
              <a16:creationId xmlns:a16="http://schemas.microsoft.com/office/drawing/2014/main" xmlns="" id="{00000000-0008-0000-2000-0000A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83" name="205 CuadroTexto">
          <a:extLst>
            <a:ext uri="{FF2B5EF4-FFF2-40B4-BE49-F238E27FC236}">
              <a16:creationId xmlns:a16="http://schemas.microsoft.com/office/drawing/2014/main" xmlns="" id="{00000000-0008-0000-2000-0000A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84" name="206 CuadroTexto">
          <a:extLst>
            <a:ext uri="{FF2B5EF4-FFF2-40B4-BE49-F238E27FC236}">
              <a16:creationId xmlns:a16="http://schemas.microsoft.com/office/drawing/2014/main" xmlns="" id="{00000000-0008-0000-2000-0000B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85" name="207 CuadroTexto">
          <a:extLst>
            <a:ext uri="{FF2B5EF4-FFF2-40B4-BE49-F238E27FC236}">
              <a16:creationId xmlns:a16="http://schemas.microsoft.com/office/drawing/2014/main" xmlns="" id="{00000000-0008-0000-2000-0000B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86" name="208 CuadroTexto">
          <a:extLst>
            <a:ext uri="{FF2B5EF4-FFF2-40B4-BE49-F238E27FC236}">
              <a16:creationId xmlns:a16="http://schemas.microsoft.com/office/drawing/2014/main" xmlns="" id="{00000000-0008-0000-2000-0000B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87" name="209 CuadroTexto">
          <a:extLst>
            <a:ext uri="{FF2B5EF4-FFF2-40B4-BE49-F238E27FC236}">
              <a16:creationId xmlns:a16="http://schemas.microsoft.com/office/drawing/2014/main" xmlns="" id="{00000000-0008-0000-2000-0000B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88" name="210 CuadroTexto">
          <a:extLst>
            <a:ext uri="{FF2B5EF4-FFF2-40B4-BE49-F238E27FC236}">
              <a16:creationId xmlns:a16="http://schemas.microsoft.com/office/drawing/2014/main" xmlns="" id="{00000000-0008-0000-2000-0000B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89" name="211 CuadroTexto">
          <a:extLst>
            <a:ext uri="{FF2B5EF4-FFF2-40B4-BE49-F238E27FC236}">
              <a16:creationId xmlns:a16="http://schemas.microsoft.com/office/drawing/2014/main" xmlns="" id="{00000000-0008-0000-2000-0000B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90" name="212 CuadroTexto">
          <a:extLst>
            <a:ext uri="{FF2B5EF4-FFF2-40B4-BE49-F238E27FC236}">
              <a16:creationId xmlns:a16="http://schemas.microsoft.com/office/drawing/2014/main" xmlns="" id="{00000000-0008-0000-2000-0000B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91" name="213 CuadroTexto">
          <a:extLst>
            <a:ext uri="{FF2B5EF4-FFF2-40B4-BE49-F238E27FC236}">
              <a16:creationId xmlns:a16="http://schemas.microsoft.com/office/drawing/2014/main" xmlns="" id="{00000000-0008-0000-2000-0000B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92" name="214 CuadroTexto">
          <a:extLst>
            <a:ext uri="{FF2B5EF4-FFF2-40B4-BE49-F238E27FC236}">
              <a16:creationId xmlns:a16="http://schemas.microsoft.com/office/drawing/2014/main" xmlns="" id="{00000000-0008-0000-2000-0000B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93" name="215 CuadroTexto">
          <a:extLst>
            <a:ext uri="{FF2B5EF4-FFF2-40B4-BE49-F238E27FC236}">
              <a16:creationId xmlns:a16="http://schemas.microsoft.com/office/drawing/2014/main" xmlns="" id="{00000000-0008-0000-2000-0000B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94" name="216 CuadroTexto">
          <a:extLst>
            <a:ext uri="{FF2B5EF4-FFF2-40B4-BE49-F238E27FC236}">
              <a16:creationId xmlns:a16="http://schemas.microsoft.com/office/drawing/2014/main" xmlns="" id="{00000000-0008-0000-2000-0000B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95" name="217 CuadroTexto">
          <a:extLst>
            <a:ext uri="{FF2B5EF4-FFF2-40B4-BE49-F238E27FC236}">
              <a16:creationId xmlns:a16="http://schemas.microsoft.com/office/drawing/2014/main" xmlns="" id="{00000000-0008-0000-2000-0000B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96" name="218 CuadroTexto">
          <a:extLst>
            <a:ext uri="{FF2B5EF4-FFF2-40B4-BE49-F238E27FC236}">
              <a16:creationId xmlns:a16="http://schemas.microsoft.com/office/drawing/2014/main" xmlns="" id="{00000000-0008-0000-2000-0000B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97" name="219 CuadroTexto">
          <a:extLst>
            <a:ext uri="{FF2B5EF4-FFF2-40B4-BE49-F238E27FC236}">
              <a16:creationId xmlns:a16="http://schemas.microsoft.com/office/drawing/2014/main" xmlns="" id="{00000000-0008-0000-2000-0000B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98" name="220 CuadroTexto">
          <a:extLst>
            <a:ext uri="{FF2B5EF4-FFF2-40B4-BE49-F238E27FC236}">
              <a16:creationId xmlns:a16="http://schemas.microsoft.com/office/drawing/2014/main" xmlns="" id="{00000000-0008-0000-2000-0000B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99" name="221 CuadroTexto">
          <a:extLst>
            <a:ext uri="{FF2B5EF4-FFF2-40B4-BE49-F238E27FC236}">
              <a16:creationId xmlns:a16="http://schemas.microsoft.com/office/drawing/2014/main" xmlns="" id="{00000000-0008-0000-2000-0000B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00" name="222 CuadroTexto">
          <a:extLst>
            <a:ext uri="{FF2B5EF4-FFF2-40B4-BE49-F238E27FC236}">
              <a16:creationId xmlns:a16="http://schemas.microsoft.com/office/drawing/2014/main" xmlns="" id="{00000000-0008-0000-2000-0000C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01" name="223 CuadroTexto">
          <a:extLst>
            <a:ext uri="{FF2B5EF4-FFF2-40B4-BE49-F238E27FC236}">
              <a16:creationId xmlns:a16="http://schemas.microsoft.com/office/drawing/2014/main" xmlns="" id="{00000000-0008-0000-2000-0000C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02" name="224 CuadroTexto">
          <a:extLst>
            <a:ext uri="{FF2B5EF4-FFF2-40B4-BE49-F238E27FC236}">
              <a16:creationId xmlns:a16="http://schemas.microsoft.com/office/drawing/2014/main" xmlns="" id="{00000000-0008-0000-2000-0000C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03" name="225 CuadroTexto">
          <a:extLst>
            <a:ext uri="{FF2B5EF4-FFF2-40B4-BE49-F238E27FC236}">
              <a16:creationId xmlns:a16="http://schemas.microsoft.com/office/drawing/2014/main" xmlns="" id="{00000000-0008-0000-2000-0000C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04" name="226 CuadroTexto">
          <a:extLst>
            <a:ext uri="{FF2B5EF4-FFF2-40B4-BE49-F238E27FC236}">
              <a16:creationId xmlns:a16="http://schemas.microsoft.com/office/drawing/2014/main" xmlns="" id="{00000000-0008-0000-2000-0000C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05" name="227 CuadroTexto">
          <a:extLst>
            <a:ext uri="{FF2B5EF4-FFF2-40B4-BE49-F238E27FC236}">
              <a16:creationId xmlns:a16="http://schemas.microsoft.com/office/drawing/2014/main" xmlns="" id="{00000000-0008-0000-2000-0000C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06" name="228 CuadroTexto">
          <a:extLst>
            <a:ext uri="{FF2B5EF4-FFF2-40B4-BE49-F238E27FC236}">
              <a16:creationId xmlns:a16="http://schemas.microsoft.com/office/drawing/2014/main" xmlns="" id="{00000000-0008-0000-2000-0000C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07" name="229 CuadroTexto">
          <a:extLst>
            <a:ext uri="{FF2B5EF4-FFF2-40B4-BE49-F238E27FC236}">
              <a16:creationId xmlns:a16="http://schemas.microsoft.com/office/drawing/2014/main" xmlns="" id="{00000000-0008-0000-2000-0000C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08" name="230 CuadroTexto">
          <a:extLst>
            <a:ext uri="{FF2B5EF4-FFF2-40B4-BE49-F238E27FC236}">
              <a16:creationId xmlns:a16="http://schemas.microsoft.com/office/drawing/2014/main" xmlns="" id="{00000000-0008-0000-2000-0000C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09" name="231 CuadroTexto">
          <a:extLst>
            <a:ext uri="{FF2B5EF4-FFF2-40B4-BE49-F238E27FC236}">
              <a16:creationId xmlns:a16="http://schemas.microsoft.com/office/drawing/2014/main" xmlns="" id="{00000000-0008-0000-2000-0000C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10" name="232 CuadroTexto">
          <a:extLst>
            <a:ext uri="{FF2B5EF4-FFF2-40B4-BE49-F238E27FC236}">
              <a16:creationId xmlns:a16="http://schemas.microsoft.com/office/drawing/2014/main" xmlns="" id="{00000000-0008-0000-2000-0000C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11" name="233 CuadroTexto">
          <a:extLst>
            <a:ext uri="{FF2B5EF4-FFF2-40B4-BE49-F238E27FC236}">
              <a16:creationId xmlns:a16="http://schemas.microsoft.com/office/drawing/2014/main" xmlns="" id="{00000000-0008-0000-2000-0000C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12" name="234 CuadroTexto">
          <a:extLst>
            <a:ext uri="{FF2B5EF4-FFF2-40B4-BE49-F238E27FC236}">
              <a16:creationId xmlns:a16="http://schemas.microsoft.com/office/drawing/2014/main" xmlns="" id="{00000000-0008-0000-2000-0000C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13" name="235 CuadroTexto">
          <a:extLst>
            <a:ext uri="{FF2B5EF4-FFF2-40B4-BE49-F238E27FC236}">
              <a16:creationId xmlns:a16="http://schemas.microsoft.com/office/drawing/2014/main" xmlns="" id="{00000000-0008-0000-2000-0000C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14" name="236 CuadroTexto">
          <a:extLst>
            <a:ext uri="{FF2B5EF4-FFF2-40B4-BE49-F238E27FC236}">
              <a16:creationId xmlns:a16="http://schemas.microsoft.com/office/drawing/2014/main" xmlns="" id="{00000000-0008-0000-2000-0000C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15" name="237 CuadroTexto">
          <a:extLst>
            <a:ext uri="{FF2B5EF4-FFF2-40B4-BE49-F238E27FC236}">
              <a16:creationId xmlns:a16="http://schemas.microsoft.com/office/drawing/2014/main" xmlns="" id="{00000000-0008-0000-2000-0000C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16" name="238 CuadroTexto">
          <a:extLst>
            <a:ext uri="{FF2B5EF4-FFF2-40B4-BE49-F238E27FC236}">
              <a16:creationId xmlns:a16="http://schemas.microsoft.com/office/drawing/2014/main" xmlns="" id="{00000000-0008-0000-2000-0000D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17" name="239 CuadroTexto">
          <a:extLst>
            <a:ext uri="{FF2B5EF4-FFF2-40B4-BE49-F238E27FC236}">
              <a16:creationId xmlns:a16="http://schemas.microsoft.com/office/drawing/2014/main" xmlns="" id="{00000000-0008-0000-2000-0000D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18" name="240 CuadroTexto">
          <a:extLst>
            <a:ext uri="{FF2B5EF4-FFF2-40B4-BE49-F238E27FC236}">
              <a16:creationId xmlns:a16="http://schemas.microsoft.com/office/drawing/2014/main" xmlns="" id="{00000000-0008-0000-2000-0000D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19" name="241 CuadroTexto">
          <a:extLst>
            <a:ext uri="{FF2B5EF4-FFF2-40B4-BE49-F238E27FC236}">
              <a16:creationId xmlns:a16="http://schemas.microsoft.com/office/drawing/2014/main" xmlns="" id="{00000000-0008-0000-2000-0000D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20" name="242 CuadroTexto">
          <a:extLst>
            <a:ext uri="{FF2B5EF4-FFF2-40B4-BE49-F238E27FC236}">
              <a16:creationId xmlns:a16="http://schemas.microsoft.com/office/drawing/2014/main" xmlns="" id="{00000000-0008-0000-2000-0000D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21" name="243 CuadroTexto">
          <a:extLst>
            <a:ext uri="{FF2B5EF4-FFF2-40B4-BE49-F238E27FC236}">
              <a16:creationId xmlns:a16="http://schemas.microsoft.com/office/drawing/2014/main" xmlns="" id="{00000000-0008-0000-2000-0000D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22" name="244 CuadroTexto">
          <a:extLst>
            <a:ext uri="{FF2B5EF4-FFF2-40B4-BE49-F238E27FC236}">
              <a16:creationId xmlns:a16="http://schemas.microsoft.com/office/drawing/2014/main" xmlns="" id="{00000000-0008-0000-2000-0000D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23" name="245 CuadroTexto">
          <a:extLst>
            <a:ext uri="{FF2B5EF4-FFF2-40B4-BE49-F238E27FC236}">
              <a16:creationId xmlns:a16="http://schemas.microsoft.com/office/drawing/2014/main" xmlns="" id="{00000000-0008-0000-2000-0000D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24" name="246 CuadroTexto">
          <a:extLst>
            <a:ext uri="{FF2B5EF4-FFF2-40B4-BE49-F238E27FC236}">
              <a16:creationId xmlns:a16="http://schemas.microsoft.com/office/drawing/2014/main" xmlns="" id="{00000000-0008-0000-2000-0000D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25" name="247 CuadroTexto">
          <a:extLst>
            <a:ext uri="{FF2B5EF4-FFF2-40B4-BE49-F238E27FC236}">
              <a16:creationId xmlns:a16="http://schemas.microsoft.com/office/drawing/2014/main" xmlns="" id="{00000000-0008-0000-2000-0000D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26" name="248 CuadroTexto">
          <a:extLst>
            <a:ext uri="{FF2B5EF4-FFF2-40B4-BE49-F238E27FC236}">
              <a16:creationId xmlns:a16="http://schemas.microsoft.com/office/drawing/2014/main" xmlns="" id="{00000000-0008-0000-2000-0000D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27" name="249 CuadroTexto">
          <a:extLst>
            <a:ext uri="{FF2B5EF4-FFF2-40B4-BE49-F238E27FC236}">
              <a16:creationId xmlns:a16="http://schemas.microsoft.com/office/drawing/2014/main" xmlns="" id="{00000000-0008-0000-2000-0000D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28" name="250 CuadroTexto">
          <a:extLst>
            <a:ext uri="{FF2B5EF4-FFF2-40B4-BE49-F238E27FC236}">
              <a16:creationId xmlns:a16="http://schemas.microsoft.com/office/drawing/2014/main" xmlns="" id="{00000000-0008-0000-2000-0000D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29" name="251 CuadroTexto">
          <a:extLst>
            <a:ext uri="{FF2B5EF4-FFF2-40B4-BE49-F238E27FC236}">
              <a16:creationId xmlns:a16="http://schemas.microsoft.com/office/drawing/2014/main" xmlns="" id="{00000000-0008-0000-2000-0000D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30" name="252 CuadroTexto">
          <a:extLst>
            <a:ext uri="{FF2B5EF4-FFF2-40B4-BE49-F238E27FC236}">
              <a16:creationId xmlns:a16="http://schemas.microsoft.com/office/drawing/2014/main" xmlns="" id="{00000000-0008-0000-2000-0000D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31" name="253 CuadroTexto">
          <a:extLst>
            <a:ext uri="{FF2B5EF4-FFF2-40B4-BE49-F238E27FC236}">
              <a16:creationId xmlns:a16="http://schemas.microsoft.com/office/drawing/2014/main" xmlns="" id="{00000000-0008-0000-2000-0000D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32" name="254 CuadroTexto">
          <a:extLst>
            <a:ext uri="{FF2B5EF4-FFF2-40B4-BE49-F238E27FC236}">
              <a16:creationId xmlns:a16="http://schemas.microsoft.com/office/drawing/2014/main" xmlns="" id="{00000000-0008-0000-2000-0000E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33" name="255 CuadroTexto">
          <a:extLst>
            <a:ext uri="{FF2B5EF4-FFF2-40B4-BE49-F238E27FC236}">
              <a16:creationId xmlns:a16="http://schemas.microsoft.com/office/drawing/2014/main" xmlns="" id="{00000000-0008-0000-2000-0000E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34" name="256 CuadroTexto">
          <a:extLst>
            <a:ext uri="{FF2B5EF4-FFF2-40B4-BE49-F238E27FC236}">
              <a16:creationId xmlns:a16="http://schemas.microsoft.com/office/drawing/2014/main" xmlns="" id="{00000000-0008-0000-2000-0000E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35" name="257 CuadroTexto">
          <a:extLst>
            <a:ext uri="{FF2B5EF4-FFF2-40B4-BE49-F238E27FC236}">
              <a16:creationId xmlns:a16="http://schemas.microsoft.com/office/drawing/2014/main" xmlns="" id="{00000000-0008-0000-2000-0000E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36" name="258 CuadroTexto">
          <a:extLst>
            <a:ext uri="{FF2B5EF4-FFF2-40B4-BE49-F238E27FC236}">
              <a16:creationId xmlns:a16="http://schemas.microsoft.com/office/drawing/2014/main" xmlns="" id="{00000000-0008-0000-2000-0000E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37" name="259 CuadroTexto">
          <a:extLst>
            <a:ext uri="{FF2B5EF4-FFF2-40B4-BE49-F238E27FC236}">
              <a16:creationId xmlns:a16="http://schemas.microsoft.com/office/drawing/2014/main" xmlns="" id="{00000000-0008-0000-2000-0000E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38" name="260 CuadroTexto">
          <a:extLst>
            <a:ext uri="{FF2B5EF4-FFF2-40B4-BE49-F238E27FC236}">
              <a16:creationId xmlns:a16="http://schemas.microsoft.com/office/drawing/2014/main" xmlns="" id="{00000000-0008-0000-2000-0000E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39" name="261 CuadroTexto">
          <a:extLst>
            <a:ext uri="{FF2B5EF4-FFF2-40B4-BE49-F238E27FC236}">
              <a16:creationId xmlns:a16="http://schemas.microsoft.com/office/drawing/2014/main" xmlns="" id="{00000000-0008-0000-2000-0000E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40" name="262 CuadroTexto">
          <a:extLst>
            <a:ext uri="{FF2B5EF4-FFF2-40B4-BE49-F238E27FC236}">
              <a16:creationId xmlns:a16="http://schemas.microsoft.com/office/drawing/2014/main" xmlns="" id="{00000000-0008-0000-2000-0000E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41" name="263 CuadroTexto">
          <a:extLst>
            <a:ext uri="{FF2B5EF4-FFF2-40B4-BE49-F238E27FC236}">
              <a16:creationId xmlns:a16="http://schemas.microsoft.com/office/drawing/2014/main" xmlns="" id="{00000000-0008-0000-2000-0000E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42" name="264 CuadroTexto">
          <a:extLst>
            <a:ext uri="{FF2B5EF4-FFF2-40B4-BE49-F238E27FC236}">
              <a16:creationId xmlns:a16="http://schemas.microsoft.com/office/drawing/2014/main" xmlns="" id="{00000000-0008-0000-2000-0000E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43" name="265 CuadroTexto">
          <a:extLst>
            <a:ext uri="{FF2B5EF4-FFF2-40B4-BE49-F238E27FC236}">
              <a16:creationId xmlns:a16="http://schemas.microsoft.com/office/drawing/2014/main" xmlns="" id="{00000000-0008-0000-2000-0000E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44" name="266 CuadroTexto">
          <a:extLst>
            <a:ext uri="{FF2B5EF4-FFF2-40B4-BE49-F238E27FC236}">
              <a16:creationId xmlns:a16="http://schemas.microsoft.com/office/drawing/2014/main" xmlns="" id="{00000000-0008-0000-2000-0000E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45" name="267 CuadroTexto">
          <a:extLst>
            <a:ext uri="{FF2B5EF4-FFF2-40B4-BE49-F238E27FC236}">
              <a16:creationId xmlns:a16="http://schemas.microsoft.com/office/drawing/2014/main" xmlns="" id="{00000000-0008-0000-2000-0000E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46" name="268 CuadroTexto">
          <a:extLst>
            <a:ext uri="{FF2B5EF4-FFF2-40B4-BE49-F238E27FC236}">
              <a16:creationId xmlns:a16="http://schemas.microsoft.com/office/drawing/2014/main" xmlns="" id="{00000000-0008-0000-2000-0000EE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47" name="269 CuadroTexto">
          <a:extLst>
            <a:ext uri="{FF2B5EF4-FFF2-40B4-BE49-F238E27FC236}">
              <a16:creationId xmlns:a16="http://schemas.microsoft.com/office/drawing/2014/main" xmlns="" id="{00000000-0008-0000-2000-0000EF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48" name="270 CuadroTexto">
          <a:extLst>
            <a:ext uri="{FF2B5EF4-FFF2-40B4-BE49-F238E27FC236}">
              <a16:creationId xmlns:a16="http://schemas.microsoft.com/office/drawing/2014/main" xmlns="" id="{00000000-0008-0000-2000-0000F0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49" name="271 CuadroTexto">
          <a:extLst>
            <a:ext uri="{FF2B5EF4-FFF2-40B4-BE49-F238E27FC236}">
              <a16:creationId xmlns:a16="http://schemas.microsoft.com/office/drawing/2014/main" xmlns="" id="{00000000-0008-0000-2000-0000F1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50" name="272 CuadroTexto">
          <a:extLst>
            <a:ext uri="{FF2B5EF4-FFF2-40B4-BE49-F238E27FC236}">
              <a16:creationId xmlns:a16="http://schemas.microsoft.com/office/drawing/2014/main" xmlns="" id="{00000000-0008-0000-2000-0000F2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51" name="273 CuadroTexto">
          <a:extLst>
            <a:ext uri="{FF2B5EF4-FFF2-40B4-BE49-F238E27FC236}">
              <a16:creationId xmlns:a16="http://schemas.microsoft.com/office/drawing/2014/main" xmlns="" id="{00000000-0008-0000-2000-0000F3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52" name="274 CuadroTexto">
          <a:extLst>
            <a:ext uri="{FF2B5EF4-FFF2-40B4-BE49-F238E27FC236}">
              <a16:creationId xmlns:a16="http://schemas.microsoft.com/office/drawing/2014/main" xmlns="" id="{00000000-0008-0000-2000-0000F4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53" name="275 CuadroTexto">
          <a:extLst>
            <a:ext uri="{FF2B5EF4-FFF2-40B4-BE49-F238E27FC236}">
              <a16:creationId xmlns:a16="http://schemas.microsoft.com/office/drawing/2014/main" xmlns="" id="{00000000-0008-0000-2000-0000F5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54" name="276 CuadroTexto">
          <a:extLst>
            <a:ext uri="{FF2B5EF4-FFF2-40B4-BE49-F238E27FC236}">
              <a16:creationId xmlns:a16="http://schemas.microsoft.com/office/drawing/2014/main" xmlns="" id="{00000000-0008-0000-2000-0000F6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55" name="277 CuadroTexto">
          <a:extLst>
            <a:ext uri="{FF2B5EF4-FFF2-40B4-BE49-F238E27FC236}">
              <a16:creationId xmlns:a16="http://schemas.microsoft.com/office/drawing/2014/main" xmlns="" id="{00000000-0008-0000-2000-0000F7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56" name="278 CuadroTexto">
          <a:extLst>
            <a:ext uri="{FF2B5EF4-FFF2-40B4-BE49-F238E27FC236}">
              <a16:creationId xmlns:a16="http://schemas.microsoft.com/office/drawing/2014/main" xmlns="" id="{00000000-0008-0000-2000-0000F8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57" name="279 CuadroTexto">
          <a:extLst>
            <a:ext uri="{FF2B5EF4-FFF2-40B4-BE49-F238E27FC236}">
              <a16:creationId xmlns:a16="http://schemas.microsoft.com/office/drawing/2014/main" xmlns="" id="{00000000-0008-0000-2000-0000F9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58" name="280 CuadroTexto">
          <a:extLst>
            <a:ext uri="{FF2B5EF4-FFF2-40B4-BE49-F238E27FC236}">
              <a16:creationId xmlns:a16="http://schemas.microsoft.com/office/drawing/2014/main" xmlns="" id="{00000000-0008-0000-2000-0000FA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59" name="281 CuadroTexto">
          <a:extLst>
            <a:ext uri="{FF2B5EF4-FFF2-40B4-BE49-F238E27FC236}">
              <a16:creationId xmlns:a16="http://schemas.microsoft.com/office/drawing/2014/main" xmlns="" id="{00000000-0008-0000-2000-0000FB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60" name="282 CuadroTexto">
          <a:extLst>
            <a:ext uri="{FF2B5EF4-FFF2-40B4-BE49-F238E27FC236}">
              <a16:creationId xmlns:a16="http://schemas.microsoft.com/office/drawing/2014/main" xmlns="" id="{00000000-0008-0000-2000-0000FC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61" name="283 CuadroTexto">
          <a:extLst>
            <a:ext uri="{FF2B5EF4-FFF2-40B4-BE49-F238E27FC236}">
              <a16:creationId xmlns:a16="http://schemas.microsoft.com/office/drawing/2014/main" xmlns="" id="{00000000-0008-0000-2000-0000FD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62" name="284 CuadroTexto">
          <a:extLst>
            <a:ext uri="{FF2B5EF4-FFF2-40B4-BE49-F238E27FC236}">
              <a16:creationId xmlns:a16="http://schemas.microsoft.com/office/drawing/2014/main" xmlns="" id="{00000000-0008-0000-2000-0000FE12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63" name="285 CuadroTexto">
          <a:extLst>
            <a:ext uri="{FF2B5EF4-FFF2-40B4-BE49-F238E27FC236}">
              <a16:creationId xmlns:a16="http://schemas.microsoft.com/office/drawing/2014/main" xmlns="" id="{00000000-0008-0000-2000-0000F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64" name="286 CuadroTexto">
          <a:extLst>
            <a:ext uri="{FF2B5EF4-FFF2-40B4-BE49-F238E27FC236}">
              <a16:creationId xmlns:a16="http://schemas.microsoft.com/office/drawing/2014/main" xmlns="" id="{00000000-0008-0000-2000-00000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65" name="287 CuadroTexto">
          <a:extLst>
            <a:ext uri="{FF2B5EF4-FFF2-40B4-BE49-F238E27FC236}">
              <a16:creationId xmlns:a16="http://schemas.microsoft.com/office/drawing/2014/main" xmlns="" id="{00000000-0008-0000-2000-00000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66" name="288 CuadroTexto">
          <a:extLst>
            <a:ext uri="{FF2B5EF4-FFF2-40B4-BE49-F238E27FC236}">
              <a16:creationId xmlns:a16="http://schemas.microsoft.com/office/drawing/2014/main" xmlns="" id="{00000000-0008-0000-2000-00000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67" name="289 CuadroTexto">
          <a:extLst>
            <a:ext uri="{FF2B5EF4-FFF2-40B4-BE49-F238E27FC236}">
              <a16:creationId xmlns:a16="http://schemas.microsoft.com/office/drawing/2014/main" xmlns="" id="{00000000-0008-0000-2000-00000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68" name="290 CuadroTexto">
          <a:extLst>
            <a:ext uri="{FF2B5EF4-FFF2-40B4-BE49-F238E27FC236}">
              <a16:creationId xmlns:a16="http://schemas.microsoft.com/office/drawing/2014/main" xmlns="" id="{00000000-0008-0000-2000-00000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69" name="291 CuadroTexto">
          <a:extLst>
            <a:ext uri="{FF2B5EF4-FFF2-40B4-BE49-F238E27FC236}">
              <a16:creationId xmlns:a16="http://schemas.microsoft.com/office/drawing/2014/main" xmlns="" id="{00000000-0008-0000-2000-00000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70" name="292 CuadroTexto">
          <a:extLst>
            <a:ext uri="{FF2B5EF4-FFF2-40B4-BE49-F238E27FC236}">
              <a16:creationId xmlns:a16="http://schemas.microsoft.com/office/drawing/2014/main" xmlns="" id="{00000000-0008-0000-2000-00000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71" name="293 CuadroTexto">
          <a:extLst>
            <a:ext uri="{FF2B5EF4-FFF2-40B4-BE49-F238E27FC236}">
              <a16:creationId xmlns:a16="http://schemas.microsoft.com/office/drawing/2014/main" xmlns="" id="{00000000-0008-0000-2000-00000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72" name="294 CuadroTexto">
          <a:extLst>
            <a:ext uri="{FF2B5EF4-FFF2-40B4-BE49-F238E27FC236}">
              <a16:creationId xmlns:a16="http://schemas.microsoft.com/office/drawing/2014/main" xmlns="" id="{00000000-0008-0000-2000-00000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73" name="295 CuadroTexto">
          <a:extLst>
            <a:ext uri="{FF2B5EF4-FFF2-40B4-BE49-F238E27FC236}">
              <a16:creationId xmlns:a16="http://schemas.microsoft.com/office/drawing/2014/main" xmlns="" id="{00000000-0008-0000-2000-00000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74" name="296 CuadroTexto">
          <a:extLst>
            <a:ext uri="{FF2B5EF4-FFF2-40B4-BE49-F238E27FC236}">
              <a16:creationId xmlns:a16="http://schemas.microsoft.com/office/drawing/2014/main" xmlns="" id="{00000000-0008-0000-2000-00000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75" name="1 CuadroTexto">
          <a:extLst>
            <a:ext uri="{FF2B5EF4-FFF2-40B4-BE49-F238E27FC236}">
              <a16:creationId xmlns:a16="http://schemas.microsoft.com/office/drawing/2014/main" xmlns="" id="{00000000-0008-0000-2000-00000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76" name="2 CuadroTexto">
          <a:extLst>
            <a:ext uri="{FF2B5EF4-FFF2-40B4-BE49-F238E27FC236}">
              <a16:creationId xmlns:a16="http://schemas.microsoft.com/office/drawing/2014/main" xmlns="" id="{00000000-0008-0000-2000-00000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77" name="3 CuadroTexto">
          <a:extLst>
            <a:ext uri="{FF2B5EF4-FFF2-40B4-BE49-F238E27FC236}">
              <a16:creationId xmlns:a16="http://schemas.microsoft.com/office/drawing/2014/main" xmlns="" id="{00000000-0008-0000-2000-00000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78" name="4 CuadroTexto">
          <a:extLst>
            <a:ext uri="{FF2B5EF4-FFF2-40B4-BE49-F238E27FC236}">
              <a16:creationId xmlns:a16="http://schemas.microsoft.com/office/drawing/2014/main" xmlns="" id="{00000000-0008-0000-2000-00000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79" name="5 CuadroTexto">
          <a:extLst>
            <a:ext uri="{FF2B5EF4-FFF2-40B4-BE49-F238E27FC236}">
              <a16:creationId xmlns:a16="http://schemas.microsoft.com/office/drawing/2014/main" xmlns="" id="{00000000-0008-0000-2000-00000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80" name="6 CuadroTexto">
          <a:extLst>
            <a:ext uri="{FF2B5EF4-FFF2-40B4-BE49-F238E27FC236}">
              <a16:creationId xmlns:a16="http://schemas.microsoft.com/office/drawing/2014/main" xmlns="" id="{00000000-0008-0000-2000-00001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81" name="7 CuadroTexto">
          <a:extLst>
            <a:ext uri="{FF2B5EF4-FFF2-40B4-BE49-F238E27FC236}">
              <a16:creationId xmlns:a16="http://schemas.microsoft.com/office/drawing/2014/main" xmlns="" id="{00000000-0008-0000-2000-00001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82" name="8 CuadroTexto">
          <a:extLst>
            <a:ext uri="{FF2B5EF4-FFF2-40B4-BE49-F238E27FC236}">
              <a16:creationId xmlns:a16="http://schemas.microsoft.com/office/drawing/2014/main" xmlns="" id="{00000000-0008-0000-2000-00001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83" name="9 CuadroTexto">
          <a:extLst>
            <a:ext uri="{FF2B5EF4-FFF2-40B4-BE49-F238E27FC236}">
              <a16:creationId xmlns:a16="http://schemas.microsoft.com/office/drawing/2014/main" xmlns="" id="{00000000-0008-0000-2000-00001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84" name="10 CuadroTexto">
          <a:extLst>
            <a:ext uri="{FF2B5EF4-FFF2-40B4-BE49-F238E27FC236}">
              <a16:creationId xmlns:a16="http://schemas.microsoft.com/office/drawing/2014/main" xmlns="" id="{00000000-0008-0000-2000-00001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85" name="11 CuadroTexto">
          <a:extLst>
            <a:ext uri="{FF2B5EF4-FFF2-40B4-BE49-F238E27FC236}">
              <a16:creationId xmlns:a16="http://schemas.microsoft.com/office/drawing/2014/main" xmlns="" id="{00000000-0008-0000-2000-00001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86" name="12 CuadroTexto">
          <a:extLst>
            <a:ext uri="{FF2B5EF4-FFF2-40B4-BE49-F238E27FC236}">
              <a16:creationId xmlns:a16="http://schemas.microsoft.com/office/drawing/2014/main" xmlns="" id="{00000000-0008-0000-2000-00001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87" name="13 CuadroTexto">
          <a:extLst>
            <a:ext uri="{FF2B5EF4-FFF2-40B4-BE49-F238E27FC236}">
              <a16:creationId xmlns:a16="http://schemas.microsoft.com/office/drawing/2014/main" xmlns="" id="{00000000-0008-0000-2000-00001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88" name="14 CuadroTexto">
          <a:extLst>
            <a:ext uri="{FF2B5EF4-FFF2-40B4-BE49-F238E27FC236}">
              <a16:creationId xmlns:a16="http://schemas.microsoft.com/office/drawing/2014/main" xmlns="" id="{00000000-0008-0000-2000-00001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89" name="15 CuadroTexto">
          <a:extLst>
            <a:ext uri="{FF2B5EF4-FFF2-40B4-BE49-F238E27FC236}">
              <a16:creationId xmlns:a16="http://schemas.microsoft.com/office/drawing/2014/main" xmlns="" id="{00000000-0008-0000-2000-00001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90" name="16 CuadroTexto">
          <a:extLst>
            <a:ext uri="{FF2B5EF4-FFF2-40B4-BE49-F238E27FC236}">
              <a16:creationId xmlns:a16="http://schemas.microsoft.com/office/drawing/2014/main" xmlns="" id="{00000000-0008-0000-2000-00001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91" name="18 CuadroTexto">
          <a:extLst>
            <a:ext uri="{FF2B5EF4-FFF2-40B4-BE49-F238E27FC236}">
              <a16:creationId xmlns:a16="http://schemas.microsoft.com/office/drawing/2014/main" xmlns="" id="{00000000-0008-0000-2000-00001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92" name="19 CuadroTexto">
          <a:extLst>
            <a:ext uri="{FF2B5EF4-FFF2-40B4-BE49-F238E27FC236}">
              <a16:creationId xmlns:a16="http://schemas.microsoft.com/office/drawing/2014/main" xmlns="" id="{00000000-0008-0000-2000-00001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93" name="20 CuadroTexto">
          <a:extLst>
            <a:ext uri="{FF2B5EF4-FFF2-40B4-BE49-F238E27FC236}">
              <a16:creationId xmlns:a16="http://schemas.microsoft.com/office/drawing/2014/main" xmlns="" id="{00000000-0008-0000-2000-00001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94" name="21 CuadroTexto">
          <a:extLst>
            <a:ext uri="{FF2B5EF4-FFF2-40B4-BE49-F238E27FC236}">
              <a16:creationId xmlns:a16="http://schemas.microsoft.com/office/drawing/2014/main" xmlns="" id="{00000000-0008-0000-2000-00001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95" name="22 CuadroTexto">
          <a:extLst>
            <a:ext uri="{FF2B5EF4-FFF2-40B4-BE49-F238E27FC236}">
              <a16:creationId xmlns:a16="http://schemas.microsoft.com/office/drawing/2014/main" xmlns="" id="{00000000-0008-0000-2000-00001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96" name="23 CuadroTexto">
          <a:extLst>
            <a:ext uri="{FF2B5EF4-FFF2-40B4-BE49-F238E27FC236}">
              <a16:creationId xmlns:a16="http://schemas.microsoft.com/office/drawing/2014/main" xmlns="" id="{00000000-0008-0000-2000-00002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97" name="24 CuadroTexto">
          <a:extLst>
            <a:ext uri="{FF2B5EF4-FFF2-40B4-BE49-F238E27FC236}">
              <a16:creationId xmlns:a16="http://schemas.microsoft.com/office/drawing/2014/main" xmlns="" id="{00000000-0008-0000-2000-00002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98" name="25 CuadroTexto">
          <a:extLst>
            <a:ext uri="{FF2B5EF4-FFF2-40B4-BE49-F238E27FC236}">
              <a16:creationId xmlns:a16="http://schemas.microsoft.com/office/drawing/2014/main" xmlns="" id="{00000000-0008-0000-2000-00002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99" name="26 CuadroTexto">
          <a:extLst>
            <a:ext uri="{FF2B5EF4-FFF2-40B4-BE49-F238E27FC236}">
              <a16:creationId xmlns:a16="http://schemas.microsoft.com/office/drawing/2014/main" xmlns="" id="{00000000-0008-0000-2000-00002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00" name="27 CuadroTexto">
          <a:extLst>
            <a:ext uri="{FF2B5EF4-FFF2-40B4-BE49-F238E27FC236}">
              <a16:creationId xmlns:a16="http://schemas.microsoft.com/office/drawing/2014/main" xmlns="" id="{00000000-0008-0000-2000-00002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01" name="28 CuadroTexto">
          <a:extLst>
            <a:ext uri="{FF2B5EF4-FFF2-40B4-BE49-F238E27FC236}">
              <a16:creationId xmlns:a16="http://schemas.microsoft.com/office/drawing/2014/main" xmlns="" id="{00000000-0008-0000-2000-00002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02" name="29 CuadroTexto">
          <a:extLst>
            <a:ext uri="{FF2B5EF4-FFF2-40B4-BE49-F238E27FC236}">
              <a16:creationId xmlns:a16="http://schemas.microsoft.com/office/drawing/2014/main" xmlns="" id="{00000000-0008-0000-2000-00002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03" name="30 CuadroTexto">
          <a:extLst>
            <a:ext uri="{FF2B5EF4-FFF2-40B4-BE49-F238E27FC236}">
              <a16:creationId xmlns:a16="http://schemas.microsoft.com/office/drawing/2014/main" xmlns="" id="{00000000-0008-0000-2000-00002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04" name="31 CuadroTexto">
          <a:extLst>
            <a:ext uri="{FF2B5EF4-FFF2-40B4-BE49-F238E27FC236}">
              <a16:creationId xmlns:a16="http://schemas.microsoft.com/office/drawing/2014/main" xmlns="" id="{00000000-0008-0000-2000-00002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05" name="32 CuadroTexto">
          <a:extLst>
            <a:ext uri="{FF2B5EF4-FFF2-40B4-BE49-F238E27FC236}">
              <a16:creationId xmlns:a16="http://schemas.microsoft.com/office/drawing/2014/main" xmlns="" id="{00000000-0008-0000-2000-00002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06" name="33 CuadroTexto">
          <a:extLst>
            <a:ext uri="{FF2B5EF4-FFF2-40B4-BE49-F238E27FC236}">
              <a16:creationId xmlns:a16="http://schemas.microsoft.com/office/drawing/2014/main" xmlns="" id="{00000000-0008-0000-2000-00002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07" name="34 CuadroTexto">
          <a:extLst>
            <a:ext uri="{FF2B5EF4-FFF2-40B4-BE49-F238E27FC236}">
              <a16:creationId xmlns:a16="http://schemas.microsoft.com/office/drawing/2014/main" xmlns="" id="{00000000-0008-0000-2000-00002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08" name="35 CuadroTexto">
          <a:extLst>
            <a:ext uri="{FF2B5EF4-FFF2-40B4-BE49-F238E27FC236}">
              <a16:creationId xmlns:a16="http://schemas.microsoft.com/office/drawing/2014/main" xmlns="" id="{00000000-0008-0000-2000-00002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09" name="36 CuadroTexto">
          <a:extLst>
            <a:ext uri="{FF2B5EF4-FFF2-40B4-BE49-F238E27FC236}">
              <a16:creationId xmlns:a16="http://schemas.microsoft.com/office/drawing/2014/main" xmlns="" id="{00000000-0008-0000-2000-00002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10" name="37 CuadroTexto">
          <a:extLst>
            <a:ext uri="{FF2B5EF4-FFF2-40B4-BE49-F238E27FC236}">
              <a16:creationId xmlns:a16="http://schemas.microsoft.com/office/drawing/2014/main" xmlns="" id="{00000000-0008-0000-2000-00002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11" name="38 CuadroTexto">
          <a:extLst>
            <a:ext uri="{FF2B5EF4-FFF2-40B4-BE49-F238E27FC236}">
              <a16:creationId xmlns:a16="http://schemas.microsoft.com/office/drawing/2014/main" xmlns="" id="{00000000-0008-0000-2000-00002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12" name="39 CuadroTexto">
          <a:extLst>
            <a:ext uri="{FF2B5EF4-FFF2-40B4-BE49-F238E27FC236}">
              <a16:creationId xmlns:a16="http://schemas.microsoft.com/office/drawing/2014/main" xmlns="" id="{00000000-0008-0000-2000-00003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13" name="40 CuadroTexto">
          <a:extLst>
            <a:ext uri="{FF2B5EF4-FFF2-40B4-BE49-F238E27FC236}">
              <a16:creationId xmlns:a16="http://schemas.microsoft.com/office/drawing/2014/main" xmlns="" id="{00000000-0008-0000-2000-00003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14" name="41 CuadroTexto">
          <a:extLst>
            <a:ext uri="{FF2B5EF4-FFF2-40B4-BE49-F238E27FC236}">
              <a16:creationId xmlns:a16="http://schemas.microsoft.com/office/drawing/2014/main" xmlns="" id="{00000000-0008-0000-2000-00003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15" name="42 CuadroTexto">
          <a:extLst>
            <a:ext uri="{FF2B5EF4-FFF2-40B4-BE49-F238E27FC236}">
              <a16:creationId xmlns:a16="http://schemas.microsoft.com/office/drawing/2014/main" xmlns="" id="{00000000-0008-0000-2000-00003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16" name="43 CuadroTexto">
          <a:extLst>
            <a:ext uri="{FF2B5EF4-FFF2-40B4-BE49-F238E27FC236}">
              <a16:creationId xmlns:a16="http://schemas.microsoft.com/office/drawing/2014/main" xmlns="" id="{00000000-0008-0000-2000-00003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17" name="44 CuadroTexto">
          <a:extLst>
            <a:ext uri="{FF2B5EF4-FFF2-40B4-BE49-F238E27FC236}">
              <a16:creationId xmlns:a16="http://schemas.microsoft.com/office/drawing/2014/main" xmlns="" id="{00000000-0008-0000-2000-00003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18" name="45 CuadroTexto">
          <a:extLst>
            <a:ext uri="{FF2B5EF4-FFF2-40B4-BE49-F238E27FC236}">
              <a16:creationId xmlns:a16="http://schemas.microsoft.com/office/drawing/2014/main" xmlns="" id="{00000000-0008-0000-2000-00003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19" name="46 CuadroTexto">
          <a:extLst>
            <a:ext uri="{FF2B5EF4-FFF2-40B4-BE49-F238E27FC236}">
              <a16:creationId xmlns:a16="http://schemas.microsoft.com/office/drawing/2014/main" xmlns="" id="{00000000-0008-0000-2000-00003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20" name="47 CuadroTexto">
          <a:extLst>
            <a:ext uri="{FF2B5EF4-FFF2-40B4-BE49-F238E27FC236}">
              <a16:creationId xmlns:a16="http://schemas.microsoft.com/office/drawing/2014/main" xmlns="" id="{00000000-0008-0000-2000-00003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21" name="48 CuadroTexto">
          <a:extLst>
            <a:ext uri="{FF2B5EF4-FFF2-40B4-BE49-F238E27FC236}">
              <a16:creationId xmlns:a16="http://schemas.microsoft.com/office/drawing/2014/main" xmlns="" id="{00000000-0008-0000-2000-00003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22" name="49 CuadroTexto">
          <a:extLst>
            <a:ext uri="{FF2B5EF4-FFF2-40B4-BE49-F238E27FC236}">
              <a16:creationId xmlns:a16="http://schemas.microsoft.com/office/drawing/2014/main" xmlns="" id="{00000000-0008-0000-2000-00003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23" name="50 CuadroTexto">
          <a:extLst>
            <a:ext uri="{FF2B5EF4-FFF2-40B4-BE49-F238E27FC236}">
              <a16:creationId xmlns:a16="http://schemas.microsoft.com/office/drawing/2014/main" xmlns="" id="{00000000-0008-0000-2000-00003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24" name="51 CuadroTexto">
          <a:extLst>
            <a:ext uri="{FF2B5EF4-FFF2-40B4-BE49-F238E27FC236}">
              <a16:creationId xmlns:a16="http://schemas.microsoft.com/office/drawing/2014/main" xmlns="" id="{00000000-0008-0000-2000-00003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25" name="52 CuadroTexto">
          <a:extLst>
            <a:ext uri="{FF2B5EF4-FFF2-40B4-BE49-F238E27FC236}">
              <a16:creationId xmlns:a16="http://schemas.microsoft.com/office/drawing/2014/main" xmlns="" id="{00000000-0008-0000-2000-00003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26" name="53 CuadroTexto">
          <a:extLst>
            <a:ext uri="{FF2B5EF4-FFF2-40B4-BE49-F238E27FC236}">
              <a16:creationId xmlns:a16="http://schemas.microsoft.com/office/drawing/2014/main" xmlns="" id="{00000000-0008-0000-2000-00003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27" name="54 CuadroTexto">
          <a:extLst>
            <a:ext uri="{FF2B5EF4-FFF2-40B4-BE49-F238E27FC236}">
              <a16:creationId xmlns:a16="http://schemas.microsoft.com/office/drawing/2014/main" xmlns="" id="{00000000-0008-0000-2000-00003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28" name="55 CuadroTexto">
          <a:extLst>
            <a:ext uri="{FF2B5EF4-FFF2-40B4-BE49-F238E27FC236}">
              <a16:creationId xmlns:a16="http://schemas.microsoft.com/office/drawing/2014/main" xmlns="" id="{00000000-0008-0000-2000-00004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29" name="56 CuadroTexto">
          <a:extLst>
            <a:ext uri="{FF2B5EF4-FFF2-40B4-BE49-F238E27FC236}">
              <a16:creationId xmlns:a16="http://schemas.microsoft.com/office/drawing/2014/main" xmlns="" id="{00000000-0008-0000-2000-00004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30" name="57 CuadroTexto">
          <a:extLst>
            <a:ext uri="{FF2B5EF4-FFF2-40B4-BE49-F238E27FC236}">
              <a16:creationId xmlns:a16="http://schemas.microsoft.com/office/drawing/2014/main" xmlns="" id="{00000000-0008-0000-2000-00004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31" name="58 CuadroTexto">
          <a:extLst>
            <a:ext uri="{FF2B5EF4-FFF2-40B4-BE49-F238E27FC236}">
              <a16:creationId xmlns:a16="http://schemas.microsoft.com/office/drawing/2014/main" xmlns="" id="{00000000-0008-0000-2000-00004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32" name="59 CuadroTexto">
          <a:extLst>
            <a:ext uri="{FF2B5EF4-FFF2-40B4-BE49-F238E27FC236}">
              <a16:creationId xmlns:a16="http://schemas.microsoft.com/office/drawing/2014/main" xmlns="" id="{00000000-0008-0000-2000-00004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33" name="60 CuadroTexto">
          <a:extLst>
            <a:ext uri="{FF2B5EF4-FFF2-40B4-BE49-F238E27FC236}">
              <a16:creationId xmlns:a16="http://schemas.microsoft.com/office/drawing/2014/main" xmlns="" id="{00000000-0008-0000-2000-00004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34" name="61 CuadroTexto">
          <a:extLst>
            <a:ext uri="{FF2B5EF4-FFF2-40B4-BE49-F238E27FC236}">
              <a16:creationId xmlns:a16="http://schemas.microsoft.com/office/drawing/2014/main" xmlns="" id="{00000000-0008-0000-2000-00004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35" name="62 CuadroTexto">
          <a:extLst>
            <a:ext uri="{FF2B5EF4-FFF2-40B4-BE49-F238E27FC236}">
              <a16:creationId xmlns:a16="http://schemas.microsoft.com/office/drawing/2014/main" xmlns="" id="{00000000-0008-0000-2000-00004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36" name="63 CuadroTexto">
          <a:extLst>
            <a:ext uri="{FF2B5EF4-FFF2-40B4-BE49-F238E27FC236}">
              <a16:creationId xmlns:a16="http://schemas.microsoft.com/office/drawing/2014/main" xmlns="" id="{00000000-0008-0000-2000-00004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37" name="64 CuadroTexto">
          <a:extLst>
            <a:ext uri="{FF2B5EF4-FFF2-40B4-BE49-F238E27FC236}">
              <a16:creationId xmlns:a16="http://schemas.microsoft.com/office/drawing/2014/main" xmlns="" id="{00000000-0008-0000-2000-00004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38" name="65 CuadroTexto">
          <a:extLst>
            <a:ext uri="{FF2B5EF4-FFF2-40B4-BE49-F238E27FC236}">
              <a16:creationId xmlns:a16="http://schemas.microsoft.com/office/drawing/2014/main" xmlns="" id="{00000000-0008-0000-2000-00004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39" name="66 CuadroTexto">
          <a:extLst>
            <a:ext uri="{FF2B5EF4-FFF2-40B4-BE49-F238E27FC236}">
              <a16:creationId xmlns:a16="http://schemas.microsoft.com/office/drawing/2014/main" xmlns="" id="{00000000-0008-0000-2000-00004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40" name="67 CuadroTexto">
          <a:extLst>
            <a:ext uri="{FF2B5EF4-FFF2-40B4-BE49-F238E27FC236}">
              <a16:creationId xmlns:a16="http://schemas.microsoft.com/office/drawing/2014/main" xmlns="" id="{00000000-0008-0000-2000-00004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41" name="68 CuadroTexto">
          <a:extLst>
            <a:ext uri="{FF2B5EF4-FFF2-40B4-BE49-F238E27FC236}">
              <a16:creationId xmlns:a16="http://schemas.microsoft.com/office/drawing/2014/main" xmlns="" id="{00000000-0008-0000-2000-00004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42" name="69 CuadroTexto">
          <a:extLst>
            <a:ext uri="{FF2B5EF4-FFF2-40B4-BE49-F238E27FC236}">
              <a16:creationId xmlns:a16="http://schemas.microsoft.com/office/drawing/2014/main" xmlns="" id="{00000000-0008-0000-2000-00004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43" name="70 CuadroTexto">
          <a:extLst>
            <a:ext uri="{FF2B5EF4-FFF2-40B4-BE49-F238E27FC236}">
              <a16:creationId xmlns:a16="http://schemas.microsoft.com/office/drawing/2014/main" xmlns="" id="{00000000-0008-0000-2000-00004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44" name="71 CuadroTexto">
          <a:extLst>
            <a:ext uri="{FF2B5EF4-FFF2-40B4-BE49-F238E27FC236}">
              <a16:creationId xmlns:a16="http://schemas.microsoft.com/office/drawing/2014/main" xmlns="" id="{00000000-0008-0000-2000-00005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45" name="72 CuadroTexto">
          <a:extLst>
            <a:ext uri="{FF2B5EF4-FFF2-40B4-BE49-F238E27FC236}">
              <a16:creationId xmlns:a16="http://schemas.microsoft.com/office/drawing/2014/main" xmlns="" id="{00000000-0008-0000-2000-00005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46" name="73 CuadroTexto">
          <a:extLst>
            <a:ext uri="{FF2B5EF4-FFF2-40B4-BE49-F238E27FC236}">
              <a16:creationId xmlns:a16="http://schemas.microsoft.com/office/drawing/2014/main" xmlns="" id="{00000000-0008-0000-2000-00005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47" name="74 CuadroTexto">
          <a:extLst>
            <a:ext uri="{FF2B5EF4-FFF2-40B4-BE49-F238E27FC236}">
              <a16:creationId xmlns:a16="http://schemas.microsoft.com/office/drawing/2014/main" xmlns="" id="{00000000-0008-0000-2000-00005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48" name="75 CuadroTexto">
          <a:extLst>
            <a:ext uri="{FF2B5EF4-FFF2-40B4-BE49-F238E27FC236}">
              <a16:creationId xmlns:a16="http://schemas.microsoft.com/office/drawing/2014/main" xmlns="" id="{00000000-0008-0000-2000-00005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49" name="76 CuadroTexto">
          <a:extLst>
            <a:ext uri="{FF2B5EF4-FFF2-40B4-BE49-F238E27FC236}">
              <a16:creationId xmlns:a16="http://schemas.microsoft.com/office/drawing/2014/main" xmlns="" id="{00000000-0008-0000-2000-00005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50" name="77 CuadroTexto">
          <a:extLst>
            <a:ext uri="{FF2B5EF4-FFF2-40B4-BE49-F238E27FC236}">
              <a16:creationId xmlns:a16="http://schemas.microsoft.com/office/drawing/2014/main" xmlns="" id="{00000000-0008-0000-2000-00005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51" name="78 CuadroTexto">
          <a:extLst>
            <a:ext uri="{FF2B5EF4-FFF2-40B4-BE49-F238E27FC236}">
              <a16:creationId xmlns:a16="http://schemas.microsoft.com/office/drawing/2014/main" xmlns="" id="{00000000-0008-0000-2000-00005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52" name="79 CuadroTexto">
          <a:extLst>
            <a:ext uri="{FF2B5EF4-FFF2-40B4-BE49-F238E27FC236}">
              <a16:creationId xmlns:a16="http://schemas.microsoft.com/office/drawing/2014/main" xmlns="" id="{00000000-0008-0000-2000-00005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53" name="80 CuadroTexto">
          <a:extLst>
            <a:ext uri="{FF2B5EF4-FFF2-40B4-BE49-F238E27FC236}">
              <a16:creationId xmlns:a16="http://schemas.microsoft.com/office/drawing/2014/main" xmlns="" id="{00000000-0008-0000-2000-00005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54" name="81 CuadroTexto">
          <a:extLst>
            <a:ext uri="{FF2B5EF4-FFF2-40B4-BE49-F238E27FC236}">
              <a16:creationId xmlns:a16="http://schemas.microsoft.com/office/drawing/2014/main" xmlns="" id="{00000000-0008-0000-2000-00005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55" name="82 CuadroTexto">
          <a:extLst>
            <a:ext uri="{FF2B5EF4-FFF2-40B4-BE49-F238E27FC236}">
              <a16:creationId xmlns:a16="http://schemas.microsoft.com/office/drawing/2014/main" xmlns="" id="{00000000-0008-0000-2000-00005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56" name="83 CuadroTexto">
          <a:extLst>
            <a:ext uri="{FF2B5EF4-FFF2-40B4-BE49-F238E27FC236}">
              <a16:creationId xmlns:a16="http://schemas.microsoft.com/office/drawing/2014/main" xmlns="" id="{00000000-0008-0000-2000-00005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57" name="84 CuadroTexto">
          <a:extLst>
            <a:ext uri="{FF2B5EF4-FFF2-40B4-BE49-F238E27FC236}">
              <a16:creationId xmlns:a16="http://schemas.microsoft.com/office/drawing/2014/main" xmlns="" id="{00000000-0008-0000-2000-00005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58" name="85 CuadroTexto">
          <a:extLst>
            <a:ext uri="{FF2B5EF4-FFF2-40B4-BE49-F238E27FC236}">
              <a16:creationId xmlns:a16="http://schemas.microsoft.com/office/drawing/2014/main" xmlns="" id="{00000000-0008-0000-2000-00005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59" name="86 CuadroTexto">
          <a:extLst>
            <a:ext uri="{FF2B5EF4-FFF2-40B4-BE49-F238E27FC236}">
              <a16:creationId xmlns:a16="http://schemas.microsoft.com/office/drawing/2014/main" xmlns="" id="{00000000-0008-0000-2000-00005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60" name="87 CuadroTexto">
          <a:extLst>
            <a:ext uri="{FF2B5EF4-FFF2-40B4-BE49-F238E27FC236}">
              <a16:creationId xmlns:a16="http://schemas.microsoft.com/office/drawing/2014/main" xmlns="" id="{00000000-0008-0000-2000-00006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61" name="88 CuadroTexto">
          <a:extLst>
            <a:ext uri="{FF2B5EF4-FFF2-40B4-BE49-F238E27FC236}">
              <a16:creationId xmlns:a16="http://schemas.microsoft.com/office/drawing/2014/main" xmlns="" id="{00000000-0008-0000-2000-00006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62" name="89 CuadroTexto">
          <a:extLst>
            <a:ext uri="{FF2B5EF4-FFF2-40B4-BE49-F238E27FC236}">
              <a16:creationId xmlns:a16="http://schemas.microsoft.com/office/drawing/2014/main" xmlns="" id="{00000000-0008-0000-2000-00006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63" name="102 CuadroTexto">
          <a:extLst>
            <a:ext uri="{FF2B5EF4-FFF2-40B4-BE49-F238E27FC236}">
              <a16:creationId xmlns:a16="http://schemas.microsoft.com/office/drawing/2014/main" xmlns="" id="{00000000-0008-0000-2000-00006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64" name="103 CuadroTexto">
          <a:extLst>
            <a:ext uri="{FF2B5EF4-FFF2-40B4-BE49-F238E27FC236}">
              <a16:creationId xmlns:a16="http://schemas.microsoft.com/office/drawing/2014/main" xmlns="" id="{00000000-0008-0000-2000-00006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65" name="104 CuadroTexto">
          <a:extLst>
            <a:ext uri="{FF2B5EF4-FFF2-40B4-BE49-F238E27FC236}">
              <a16:creationId xmlns:a16="http://schemas.microsoft.com/office/drawing/2014/main" xmlns="" id="{00000000-0008-0000-2000-00006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66" name="105 CuadroTexto">
          <a:extLst>
            <a:ext uri="{FF2B5EF4-FFF2-40B4-BE49-F238E27FC236}">
              <a16:creationId xmlns:a16="http://schemas.microsoft.com/office/drawing/2014/main" xmlns="" id="{00000000-0008-0000-2000-00006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67" name="106 CuadroTexto">
          <a:extLst>
            <a:ext uri="{FF2B5EF4-FFF2-40B4-BE49-F238E27FC236}">
              <a16:creationId xmlns:a16="http://schemas.microsoft.com/office/drawing/2014/main" xmlns="" id="{00000000-0008-0000-2000-00006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68" name="107 CuadroTexto">
          <a:extLst>
            <a:ext uri="{FF2B5EF4-FFF2-40B4-BE49-F238E27FC236}">
              <a16:creationId xmlns:a16="http://schemas.microsoft.com/office/drawing/2014/main" xmlns="" id="{00000000-0008-0000-2000-00006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69" name="108 CuadroTexto">
          <a:extLst>
            <a:ext uri="{FF2B5EF4-FFF2-40B4-BE49-F238E27FC236}">
              <a16:creationId xmlns:a16="http://schemas.microsoft.com/office/drawing/2014/main" xmlns="" id="{00000000-0008-0000-2000-00006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70" name="109 CuadroTexto">
          <a:extLst>
            <a:ext uri="{FF2B5EF4-FFF2-40B4-BE49-F238E27FC236}">
              <a16:creationId xmlns:a16="http://schemas.microsoft.com/office/drawing/2014/main" xmlns="" id="{00000000-0008-0000-2000-00006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71" name="110 CuadroTexto">
          <a:extLst>
            <a:ext uri="{FF2B5EF4-FFF2-40B4-BE49-F238E27FC236}">
              <a16:creationId xmlns:a16="http://schemas.microsoft.com/office/drawing/2014/main" xmlns="" id="{00000000-0008-0000-2000-00006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72" name="111 CuadroTexto">
          <a:extLst>
            <a:ext uri="{FF2B5EF4-FFF2-40B4-BE49-F238E27FC236}">
              <a16:creationId xmlns:a16="http://schemas.microsoft.com/office/drawing/2014/main" xmlns="" id="{00000000-0008-0000-2000-00006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73" name="112 CuadroTexto">
          <a:extLst>
            <a:ext uri="{FF2B5EF4-FFF2-40B4-BE49-F238E27FC236}">
              <a16:creationId xmlns:a16="http://schemas.microsoft.com/office/drawing/2014/main" xmlns="" id="{00000000-0008-0000-2000-00006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74" name="113 CuadroTexto">
          <a:extLst>
            <a:ext uri="{FF2B5EF4-FFF2-40B4-BE49-F238E27FC236}">
              <a16:creationId xmlns:a16="http://schemas.microsoft.com/office/drawing/2014/main" xmlns="" id="{00000000-0008-0000-2000-00006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75" name="114 CuadroTexto">
          <a:extLst>
            <a:ext uri="{FF2B5EF4-FFF2-40B4-BE49-F238E27FC236}">
              <a16:creationId xmlns:a16="http://schemas.microsoft.com/office/drawing/2014/main" xmlns="" id="{00000000-0008-0000-2000-00006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76" name="115 CuadroTexto">
          <a:extLst>
            <a:ext uri="{FF2B5EF4-FFF2-40B4-BE49-F238E27FC236}">
              <a16:creationId xmlns:a16="http://schemas.microsoft.com/office/drawing/2014/main" xmlns="" id="{00000000-0008-0000-2000-00007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77" name="116 CuadroTexto">
          <a:extLst>
            <a:ext uri="{FF2B5EF4-FFF2-40B4-BE49-F238E27FC236}">
              <a16:creationId xmlns:a16="http://schemas.microsoft.com/office/drawing/2014/main" xmlns="" id="{00000000-0008-0000-2000-00007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78" name="117 CuadroTexto">
          <a:extLst>
            <a:ext uri="{FF2B5EF4-FFF2-40B4-BE49-F238E27FC236}">
              <a16:creationId xmlns:a16="http://schemas.microsoft.com/office/drawing/2014/main" xmlns="" id="{00000000-0008-0000-2000-00007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79" name="126 CuadroTexto">
          <a:extLst>
            <a:ext uri="{FF2B5EF4-FFF2-40B4-BE49-F238E27FC236}">
              <a16:creationId xmlns:a16="http://schemas.microsoft.com/office/drawing/2014/main" xmlns="" id="{00000000-0008-0000-2000-00007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80" name="127 CuadroTexto">
          <a:extLst>
            <a:ext uri="{FF2B5EF4-FFF2-40B4-BE49-F238E27FC236}">
              <a16:creationId xmlns:a16="http://schemas.microsoft.com/office/drawing/2014/main" xmlns="" id="{00000000-0008-0000-2000-00007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81" name="128 CuadroTexto">
          <a:extLst>
            <a:ext uri="{FF2B5EF4-FFF2-40B4-BE49-F238E27FC236}">
              <a16:creationId xmlns:a16="http://schemas.microsoft.com/office/drawing/2014/main" xmlns="" id="{00000000-0008-0000-2000-00007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82" name="129 CuadroTexto">
          <a:extLst>
            <a:ext uri="{FF2B5EF4-FFF2-40B4-BE49-F238E27FC236}">
              <a16:creationId xmlns:a16="http://schemas.microsoft.com/office/drawing/2014/main" xmlns="" id="{00000000-0008-0000-2000-00007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83" name="130 CuadroTexto">
          <a:extLst>
            <a:ext uri="{FF2B5EF4-FFF2-40B4-BE49-F238E27FC236}">
              <a16:creationId xmlns:a16="http://schemas.microsoft.com/office/drawing/2014/main" xmlns="" id="{00000000-0008-0000-2000-00007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84" name="131 CuadroTexto">
          <a:extLst>
            <a:ext uri="{FF2B5EF4-FFF2-40B4-BE49-F238E27FC236}">
              <a16:creationId xmlns:a16="http://schemas.microsoft.com/office/drawing/2014/main" xmlns="" id="{00000000-0008-0000-2000-00007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85" name="132 CuadroTexto">
          <a:extLst>
            <a:ext uri="{FF2B5EF4-FFF2-40B4-BE49-F238E27FC236}">
              <a16:creationId xmlns:a16="http://schemas.microsoft.com/office/drawing/2014/main" xmlns="" id="{00000000-0008-0000-2000-00007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86" name="133 CuadroTexto">
          <a:extLst>
            <a:ext uri="{FF2B5EF4-FFF2-40B4-BE49-F238E27FC236}">
              <a16:creationId xmlns:a16="http://schemas.microsoft.com/office/drawing/2014/main" xmlns="" id="{00000000-0008-0000-2000-00007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87" name="134 CuadroTexto">
          <a:extLst>
            <a:ext uri="{FF2B5EF4-FFF2-40B4-BE49-F238E27FC236}">
              <a16:creationId xmlns:a16="http://schemas.microsoft.com/office/drawing/2014/main" xmlns="" id="{00000000-0008-0000-2000-00007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88" name="135 CuadroTexto">
          <a:extLst>
            <a:ext uri="{FF2B5EF4-FFF2-40B4-BE49-F238E27FC236}">
              <a16:creationId xmlns:a16="http://schemas.microsoft.com/office/drawing/2014/main" xmlns="" id="{00000000-0008-0000-2000-00007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89" name="136 CuadroTexto">
          <a:extLst>
            <a:ext uri="{FF2B5EF4-FFF2-40B4-BE49-F238E27FC236}">
              <a16:creationId xmlns:a16="http://schemas.microsoft.com/office/drawing/2014/main" xmlns="" id="{00000000-0008-0000-2000-00007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90" name="137 CuadroTexto">
          <a:extLst>
            <a:ext uri="{FF2B5EF4-FFF2-40B4-BE49-F238E27FC236}">
              <a16:creationId xmlns:a16="http://schemas.microsoft.com/office/drawing/2014/main" xmlns="" id="{00000000-0008-0000-2000-00007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91" name="138 CuadroTexto">
          <a:extLst>
            <a:ext uri="{FF2B5EF4-FFF2-40B4-BE49-F238E27FC236}">
              <a16:creationId xmlns:a16="http://schemas.microsoft.com/office/drawing/2014/main" xmlns="" id="{00000000-0008-0000-2000-00007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92" name="139 CuadroTexto">
          <a:extLst>
            <a:ext uri="{FF2B5EF4-FFF2-40B4-BE49-F238E27FC236}">
              <a16:creationId xmlns:a16="http://schemas.microsoft.com/office/drawing/2014/main" xmlns="" id="{00000000-0008-0000-2000-00008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93" name="140 CuadroTexto">
          <a:extLst>
            <a:ext uri="{FF2B5EF4-FFF2-40B4-BE49-F238E27FC236}">
              <a16:creationId xmlns:a16="http://schemas.microsoft.com/office/drawing/2014/main" xmlns="" id="{00000000-0008-0000-2000-00008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94" name="141 CuadroTexto">
          <a:extLst>
            <a:ext uri="{FF2B5EF4-FFF2-40B4-BE49-F238E27FC236}">
              <a16:creationId xmlns:a16="http://schemas.microsoft.com/office/drawing/2014/main" xmlns="" id="{00000000-0008-0000-2000-00008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95" name="142 CuadroTexto">
          <a:extLst>
            <a:ext uri="{FF2B5EF4-FFF2-40B4-BE49-F238E27FC236}">
              <a16:creationId xmlns:a16="http://schemas.microsoft.com/office/drawing/2014/main" xmlns="" id="{00000000-0008-0000-2000-00008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96" name="307 CuadroTexto">
          <a:extLst>
            <a:ext uri="{FF2B5EF4-FFF2-40B4-BE49-F238E27FC236}">
              <a16:creationId xmlns:a16="http://schemas.microsoft.com/office/drawing/2014/main" xmlns="" id="{00000000-0008-0000-2000-00008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97" name="308 CuadroTexto">
          <a:extLst>
            <a:ext uri="{FF2B5EF4-FFF2-40B4-BE49-F238E27FC236}">
              <a16:creationId xmlns:a16="http://schemas.microsoft.com/office/drawing/2014/main" xmlns="" id="{00000000-0008-0000-2000-00008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98" name="309 CuadroTexto">
          <a:extLst>
            <a:ext uri="{FF2B5EF4-FFF2-40B4-BE49-F238E27FC236}">
              <a16:creationId xmlns:a16="http://schemas.microsoft.com/office/drawing/2014/main" xmlns="" id="{00000000-0008-0000-2000-00008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999" name="310 CuadroTexto">
          <a:extLst>
            <a:ext uri="{FF2B5EF4-FFF2-40B4-BE49-F238E27FC236}">
              <a16:creationId xmlns:a16="http://schemas.microsoft.com/office/drawing/2014/main" xmlns="" id="{00000000-0008-0000-2000-00008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00" name="311 CuadroTexto">
          <a:extLst>
            <a:ext uri="{FF2B5EF4-FFF2-40B4-BE49-F238E27FC236}">
              <a16:creationId xmlns:a16="http://schemas.microsoft.com/office/drawing/2014/main" xmlns="" id="{00000000-0008-0000-2000-00008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01" name="312 CuadroTexto">
          <a:extLst>
            <a:ext uri="{FF2B5EF4-FFF2-40B4-BE49-F238E27FC236}">
              <a16:creationId xmlns:a16="http://schemas.microsoft.com/office/drawing/2014/main" xmlns="" id="{00000000-0008-0000-2000-00008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02" name="313 CuadroTexto">
          <a:extLst>
            <a:ext uri="{FF2B5EF4-FFF2-40B4-BE49-F238E27FC236}">
              <a16:creationId xmlns:a16="http://schemas.microsoft.com/office/drawing/2014/main" xmlns="" id="{00000000-0008-0000-2000-00008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03" name="314 CuadroTexto">
          <a:extLst>
            <a:ext uri="{FF2B5EF4-FFF2-40B4-BE49-F238E27FC236}">
              <a16:creationId xmlns:a16="http://schemas.microsoft.com/office/drawing/2014/main" xmlns="" id="{00000000-0008-0000-2000-00008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04" name="315 CuadroTexto">
          <a:extLst>
            <a:ext uri="{FF2B5EF4-FFF2-40B4-BE49-F238E27FC236}">
              <a16:creationId xmlns:a16="http://schemas.microsoft.com/office/drawing/2014/main" xmlns="" id="{00000000-0008-0000-2000-00008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05" name="316 CuadroTexto">
          <a:extLst>
            <a:ext uri="{FF2B5EF4-FFF2-40B4-BE49-F238E27FC236}">
              <a16:creationId xmlns:a16="http://schemas.microsoft.com/office/drawing/2014/main" xmlns="" id="{00000000-0008-0000-2000-00008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06" name="317 CuadroTexto">
          <a:extLst>
            <a:ext uri="{FF2B5EF4-FFF2-40B4-BE49-F238E27FC236}">
              <a16:creationId xmlns:a16="http://schemas.microsoft.com/office/drawing/2014/main" xmlns="" id="{00000000-0008-0000-2000-00008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07" name="318 CuadroTexto">
          <a:extLst>
            <a:ext uri="{FF2B5EF4-FFF2-40B4-BE49-F238E27FC236}">
              <a16:creationId xmlns:a16="http://schemas.microsoft.com/office/drawing/2014/main" xmlns="" id="{00000000-0008-0000-2000-00008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08" name="319 CuadroTexto">
          <a:extLst>
            <a:ext uri="{FF2B5EF4-FFF2-40B4-BE49-F238E27FC236}">
              <a16:creationId xmlns:a16="http://schemas.microsoft.com/office/drawing/2014/main" xmlns="" id="{00000000-0008-0000-2000-00009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09" name="320 CuadroTexto">
          <a:extLst>
            <a:ext uri="{FF2B5EF4-FFF2-40B4-BE49-F238E27FC236}">
              <a16:creationId xmlns:a16="http://schemas.microsoft.com/office/drawing/2014/main" xmlns="" id="{00000000-0008-0000-2000-00009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10" name="321 CuadroTexto">
          <a:extLst>
            <a:ext uri="{FF2B5EF4-FFF2-40B4-BE49-F238E27FC236}">
              <a16:creationId xmlns:a16="http://schemas.microsoft.com/office/drawing/2014/main" xmlns="" id="{00000000-0008-0000-2000-00009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11" name="322 CuadroTexto">
          <a:extLst>
            <a:ext uri="{FF2B5EF4-FFF2-40B4-BE49-F238E27FC236}">
              <a16:creationId xmlns:a16="http://schemas.microsoft.com/office/drawing/2014/main" xmlns="" id="{00000000-0008-0000-2000-00009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12" name="323 CuadroTexto">
          <a:extLst>
            <a:ext uri="{FF2B5EF4-FFF2-40B4-BE49-F238E27FC236}">
              <a16:creationId xmlns:a16="http://schemas.microsoft.com/office/drawing/2014/main" xmlns="" id="{00000000-0008-0000-2000-00009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13" name="324 CuadroTexto">
          <a:extLst>
            <a:ext uri="{FF2B5EF4-FFF2-40B4-BE49-F238E27FC236}">
              <a16:creationId xmlns:a16="http://schemas.microsoft.com/office/drawing/2014/main" xmlns="" id="{00000000-0008-0000-2000-00009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14" name="325 CuadroTexto">
          <a:extLst>
            <a:ext uri="{FF2B5EF4-FFF2-40B4-BE49-F238E27FC236}">
              <a16:creationId xmlns:a16="http://schemas.microsoft.com/office/drawing/2014/main" xmlns="" id="{00000000-0008-0000-2000-00009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15" name="326 CuadroTexto">
          <a:extLst>
            <a:ext uri="{FF2B5EF4-FFF2-40B4-BE49-F238E27FC236}">
              <a16:creationId xmlns:a16="http://schemas.microsoft.com/office/drawing/2014/main" xmlns="" id="{00000000-0008-0000-2000-00009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16" name="327 CuadroTexto">
          <a:extLst>
            <a:ext uri="{FF2B5EF4-FFF2-40B4-BE49-F238E27FC236}">
              <a16:creationId xmlns:a16="http://schemas.microsoft.com/office/drawing/2014/main" xmlns="" id="{00000000-0008-0000-2000-00009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17" name="328 CuadroTexto">
          <a:extLst>
            <a:ext uri="{FF2B5EF4-FFF2-40B4-BE49-F238E27FC236}">
              <a16:creationId xmlns:a16="http://schemas.microsoft.com/office/drawing/2014/main" xmlns="" id="{00000000-0008-0000-2000-00009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18" name="329 CuadroTexto">
          <a:extLst>
            <a:ext uri="{FF2B5EF4-FFF2-40B4-BE49-F238E27FC236}">
              <a16:creationId xmlns:a16="http://schemas.microsoft.com/office/drawing/2014/main" xmlns="" id="{00000000-0008-0000-2000-00009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19" name="330 CuadroTexto">
          <a:extLst>
            <a:ext uri="{FF2B5EF4-FFF2-40B4-BE49-F238E27FC236}">
              <a16:creationId xmlns:a16="http://schemas.microsoft.com/office/drawing/2014/main" xmlns="" id="{00000000-0008-0000-2000-00009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20" name="331 CuadroTexto">
          <a:extLst>
            <a:ext uri="{FF2B5EF4-FFF2-40B4-BE49-F238E27FC236}">
              <a16:creationId xmlns:a16="http://schemas.microsoft.com/office/drawing/2014/main" xmlns="" id="{00000000-0008-0000-2000-00009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21" name="332 CuadroTexto">
          <a:extLst>
            <a:ext uri="{FF2B5EF4-FFF2-40B4-BE49-F238E27FC236}">
              <a16:creationId xmlns:a16="http://schemas.microsoft.com/office/drawing/2014/main" xmlns="" id="{00000000-0008-0000-2000-00009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22" name="333 CuadroTexto">
          <a:extLst>
            <a:ext uri="{FF2B5EF4-FFF2-40B4-BE49-F238E27FC236}">
              <a16:creationId xmlns:a16="http://schemas.microsoft.com/office/drawing/2014/main" xmlns="" id="{00000000-0008-0000-2000-00009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23" name="334 CuadroTexto">
          <a:extLst>
            <a:ext uri="{FF2B5EF4-FFF2-40B4-BE49-F238E27FC236}">
              <a16:creationId xmlns:a16="http://schemas.microsoft.com/office/drawing/2014/main" xmlns="" id="{00000000-0008-0000-2000-00009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24" name="335 CuadroTexto">
          <a:extLst>
            <a:ext uri="{FF2B5EF4-FFF2-40B4-BE49-F238E27FC236}">
              <a16:creationId xmlns:a16="http://schemas.microsoft.com/office/drawing/2014/main" xmlns="" id="{00000000-0008-0000-2000-0000A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25" name="336 CuadroTexto">
          <a:extLst>
            <a:ext uri="{FF2B5EF4-FFF2-40B4-BE49-F238E27FC236}">
              <a16:creationId xmlns:a16="http://schemas.microsoft.com/office/drawing/2014/main" xmlns="" id="{00000000-0008-0000-2000-0000A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26" name="337 CuadroTexto">
          <a:extLst>
            <a:ext uri="{FF2B5EF4-FFF2-40B4-BE49-F238E27FC236}">
              <a16:creationId xmlns:a16="http://schemas.microsoft.com/office/drawing/2014/main" xmlns="" id="{00000000-0008-0000-2000-0000A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27" name="338 CuadroTexto">
          <a:extLst>
            <a:ext uri="{FF2B5EF4-FFF2-40B4-BE49-F238E27FC236}">
              <a16:creationId xmlns:a16="http://schemas.microsoft.com/office/drawing/2014/main" xmlns="" id="{00000000-0008-0000-2000-0000A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28" name="339 CuadroTexto">
          <a:extLst>
            <a:ext uri="{FF2B5EF4-FFF2-40B4-BE49-F238E27FC236}">
              <a16:creationId xmlns:a16="http://schemas.microsoft.com/office/drawing/2014/main" xmlns="" id="{00000000-0008-0000-2000-0000A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29" name="340 CuadroTexto">
          <a:extLst>
            <a:ext uri="{FF2B5EF4-FFF2-40B4-BE49-F238E27FC236}">
              <a16:creationId xmlns:a16="http://schemas.microsoft.com/office/drawing/2014/main" xmlns="" id="{00000000-0008-0000-2000-0000A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30" name="341 CuadroTexto">
          <a:extLst>
            <a:ext uri="{FF2B5EF4-FFF2-40B4-BE49-F238E27FC236}">
              <a16:creationId xmlns:a16="http://schemas.microsoft.com/office/drawing/2014/main" xmlns="" id="{00000000-0008-0000-2000-0000A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31" name="342 CuadroTexto">
          <a:extLst>
            <a:ext uri="{FF2B5EF4-FFF2-40B4-BE49-F238E27FC236}">
              <a16:creationId xmlns:a16="http://schemas.microsoft.com/office/drawing/2014/main" xmlns="" id="{00000000-0008-0000-2000-0000A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32" name="343 CuadroTexto">
          <a:extLst>
            <a:ext uri="{FF2B5EF4-FFF2-40B4-BE49-F238E27FC236}">
              <a16:creationId xmlns:a16="http://schemas.microsoft.com/office/drawing/2014/main" xmlns="" id="{00000000-0008-0000-2000-0000A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33" name="344 CuadroTexto">
          <a:extLst>
            <a:ext uri="{FF2B5EF4-FFF2-40B4-BE49-F238E27FC236}">
              <a16:creationId xmlns:a16="http://schemas.microsoft.com/office/drawing/2014/main" xmlns="" id="{00000000-0008-0000-2000-0000A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34" name="345 CuadroTexto">
          <a:extLst>
            <a:ext uri="{FF2B5EF4-FFF2-40B4-BE49-F238E27FC236}">
              <a16:creationId xmlns:a16="http://schemas.microsoft.com/office/drawing/2014/main" xmlns="" id="{00000000-0008-0000-2000-0000A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35" name="346 CuadroTexto">
          <a:extLst>
            <a:ext uri="{FF2B5EF4-FFF2-40B4-BE49-F238E27FC236}">
              <a16:creationId xmlns:a16="http://schemas.microsoft.com/office/drawing/2014/main" xmlns="" id="{00000000-0008-0000-2000-0000A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36" name="347 CuadroTexto">
          <a:extLst>
            <a:ext uri="{FF2B5EF4-FFF2-40B4-BE49-F238E27FC236}">
              <a16:creationId xmlns:a16="http://schemas.microsoft.com/office/drawing/2014/main" xmlns="" id="{00000000-0008-0000-2000-0000A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37" name="348 CuadroTexto">
          <a:extLst>
            <a:ext uri="{FF2B5EF4-FFF2-40B4-BE49-F238E27FC236}">
              <a16:creationId xmlns:a16="http://schemas.microsoft.com/office/drawing/2014/main" xmlns="" id="{00000000-0008-0000-2000-0000A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38" name="349 CuadroTexto">
          <a:extLst>
            <a:ext uri="{FF2B5EF4-FFF2-40B4-BE49-F238E27FC236}">
              <a16:creationId xmlns:a16="http://schemas.microsoft.com/office/drawing/2014/main" xmlns="" id="{00000000-0008-0000-2000-0000A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39" name="350 CuadroTexto">
          <a:extLst>
            <a:ext uri="{FF2B5EF4-FFF2-40B4-BE49-F238E27FC236}">
              <a16:creationId xmlns:a16="http://schemas.microsoft.com/office/drawing/2014/main" xmlns="" id="{00000000-0008-0000-2000-0000A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40" name="351 CuadroTexto">
          <a:extLst>
            <a:ext uri="{FF2B5EF4-FFF2-40B4-BE49-F238E27FC236}">
              <a16:creationId xmlns:a16="http://schemas.microsoft.com/office/drawing/2014/main" xmlns="" id="{00000000-0008-0000-2000-0000B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41" name="352 CuadroTexto">
          <a:extLst>
            <a:ext uri="{FF2B5EF4-FFF2-40B4-BE49-F238E27FC236}">
              <a16:creationId xmlns:a16="http://schemas.microsoft.com/office/drawing/2014/main" xmlns="" id="{00000000-0008-0000-2000-0000B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42" name="353 CuadroTexto">
          <a:extLst>
            <a:ext uri="{FF2B5EF4-FFF2-40B4-BE49-F238E27FC236}">
              <a16:creationId xmlns:a16="http://schemas.microsoft.com/office/drawing/2014/main" xmlns="" id="{00000000-0008-0000-2000-0000B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43" name="354 CuadroTexto">
          <a:extLst>
            <a:ext uri="{FF2B5EF4-FFF2-40B4-BE49-F238E27FC236}">
              <a16:creationId xmlns:a16="http://schemas.microsoft.com/office/drawing/2014/main" xmlns="" id="{00000000-0008-0000-2000-0000B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44" name="355 CuadroTexto">
          <a:extLst>
            <a:ext uri="{FF2B5EF4-FFF2-40B4-BE49-F238E27FC236}">
              <a16:creationId xmlns:a16="http://schemas.microsoft.com/office/drawing/2014/main" xmlns="" id="{00000000-0008-0000-2000-0000B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45" name="356 CuadroTexto">
          <a:extLst>
            <a:ext uri="{FF2B5EF4-FFF2-40B4-BE49-F238E27FC236}">
              <a16:creationId xmlns:a16="http://schemas.microsoft.com/office/drawing/2014/main" xmlns="" id="{00000000-0008-0000-2000-0000B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46" name="357 CuadroTexto">
          <a:extLst>
            <a:ext uri="{FF2B5EF4-FFF2-40B4-BE49-F238E27FC236}">
              <a16:creationId xmlns:a16="http://schemas.microsoft.com/office/drawing/2014/main" xmlns="" id="{00000000-0008-0000-2000-0000B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47" name="358 CuadroTexto">
          <a:extLst>
            <a:ext uri="{FF2B5EF4-FFF2-40B4-BE49-F238E27FC236}">
              <a16:creationId xmlns:a16="http://schemas.microsoft.com/office/drawing/2014/main" xmlns="" id="{00000000-0008-0000-2000-0000B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48" name="359 CuadroTexto">
          <a:extLst>
            <a:ext uri="{FF2B5EF4-FFF2-40B4-BE49-F238E27FC236}">
              <a16:creationId xmlns:a16="http://schemas.microsoft.com/office/drawing/2014/main" xmlns="" id="{00000000-0008-0000-2000-0000B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49" name="360 CuadroTexto">
          <a:extLst>
            <a:ext uri="{FF2B5EF4-FFF2-40B4-BE49-F238E27FC236}">
              <a16:creationId xmlns:a16="http://schemas.microsoft.com/office/drawing/2014/main" xmlns="" id="{00000000-0008-0000-2000-0000B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50" name="361 CuadroTexto">
          <a:extLst>
            <a:ext uri="{FF2B5EF4-FFF2-40B4-BE49-F238E27FC236}">
              <a16:creationId xmlns:a16="http://schemas.microsoft.com/office/drawing/2014/main" xmlns="" id="{00000000-0008-0000-2000-0000B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51" name="362 CuadroTexto">
          <a:extLst>
            <a:ext uri="{FF2B5EF4-FFF2-40B4-BE49-F238E27FC236}">
              <a16:creationId xmlns:a16="http://schemas.microsoft.com/office/drawing/2014/main" xmlns="" id="{00000000-0008-0000-2000-0000B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52" name="363 CuadroTexto">
          <a:extLst>
            <a:ext uri="{FF2B5EF4-FFF2-40B4-BE49-F238E27FC236}">
              <a16:creationId xmlns:a16="http://schemas.microsoft.com/office/drawing/2014/main" xmlns="" id="{00000000-0008-0000-2000-0000B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53" name="364 CuadroTexto">
          <a:extLst>
            <a:ext uri="{FF2B5EF4-FFF2-40B4-BE49-F238E27FC236}">
              <a16:creationId xmlns:a16="http://schemas.microsoft.com/office/drawing/2014/main" xmlns="" id="{00000000-0008-0000-2000-0000B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54" name="365 CuadroTexto">
          <a:extLst>
            <a:ext uri="{FF2B5EF4-FFF2-40B4-BE49-F238E27FC236}">
              <a16:creationId xmlns:a16="http://schemas.microsoft.com/office/drawing/2014/main" xmlns="" id="{00000000-0008-0000-2000-0000B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55" name="366 CuadroTexto">
          <a:extLst>
            <a:ext uri="{FF2B5EF4-FFF2-40B4-BE49-F238E27FC236}">
              <a16:creationId xmlns:a16="http://schemas.microsoft.com/office/drawing/2014/main" xmlns="" id="{00000000-0008-0000-2000-0000B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56" name="367 CuadroTexto">
          <a:extLst>
            <a:ext uri="{FF2B5EF4-FFF2-40B4-BE49-F238E27FC236}">
              <a16:creationId xmlns:a16="http://schemas.microsoft.com/office/drawing/2014/main" xmlns="" id="{00000000-0008-0000-2000-0000C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57" name="368 CuadroTexto">
          <a:extLst>
            <a:ext uri="{FF2B5EF4-FFF2-40B4-BE49-F238E27FC236}">
              <a16:creationId xmlns:a16="http://schemas.microsoft.com/office/drawing/2014/main" xmlns="" id="{00000000-0008-0000-2000-0000C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58" name="369 CuadroTexto">
          <a:extLst>
            <a:ext uri="{FF2B5EF4-FFF2-40B4-BE49-F238E27FC236}">
              <a16:creationId xmlns:a16="http://schemas.microsoft.com/office/drawing/2014/main" xmlns="" id="{00000000-0008-0000-2000-0000C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59" name="370 CuadroTexto">
          <a:extLst>
            <a:ext uri="{FF2B5EF4-FFF2-40B4-BE49-F238E27FC236}">
              <a16:creationId xmlns:a16="http://schemas.microsoft.com/office/drawing/2014/main" xmlns="" id="{00000000-0008-0000-2000-0000C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60" name="371 CuadroTexto">
          <a:extLst>
            <a:ext uri="{FF2B5EF4-FFF2-40B4-BE49-F238E27FC236}">
              <a16:creationId xmlns:a16="http://schemas.microsoft.com/office/drawing/2014/main" xmlns="" id="{00000000-0008-0000-2000-0000C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61" name="372 CuadroTexto">
          <a:extLst>
            <a:ext uri="{FF2B5EF4-FFF2-40B4-BE49-F238E27FC236}">
              <a16:creationId xmlns:a16="http://schemas.microsoft.com/office/drawing/2014/main" xmlns="" id="{00000000-0008-0000-2000-0000C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62" name="373 CuadroTexto">
          <a:extLst>
            <a:ext uri="{FF2B5EF4-FFF2-40B4-BE49-F238E27FC236}">
              <a16:creationId xmlns:a16="http://schemas.microsoft.com/office/drawing/2014/main" xmlns="" id="{00000000-0008-0000-2000-0000C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63" name="374 CuadroTexto">
          <a:extLst>
            <a:ext uri="{FF2B5EF4-FFF2-40B4-BE49-F238E27FC236}">
              <a16:creationId xmlns:a16="http://schemas.microsoft.com/office/drawing/2014/main" xmlns="" id="{00000000-0008-0000-2000-0000C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64" name="375 CuadroTexto">
          <a:extLst>
            <a:ext uri="{FF2B5EF4-FFF2-40B4-BE49-F238E27FC236}">
              <a16:creationId xmlns:a16="http://schemas.microsoft.com/office/drawing/2014/main" xmlns="" id="{00000000-0008-0000-2000-0000C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65" name="376 CuadroTexto">
          <a:extLst>
            <a:ext uri="{FF2B5EF4-FFF2-40B4-BE49-F238E27FC236}">
              <a16:creationId xmlns:a16="http://schemas.microsoft.com/office/drawing/2014/main" xmlns="" id="{00000000-0008-0000-2000-0000C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66" name="377 CuadroTexto">
          <a:extLst>
            <a:ext uri="{FF2B5EF4-FFF2-40B4-BE49-F238E27FC236}">
              <a16:creationId xmlns:a16="http://schemas.microsoft.com/office/drawing/2014/main" xmlns="" id="{00000000-0008-0000-2000-0000C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67" name="378 CuadroTexto">
          <a:extLst>
            <a:ext uri="{FF2B5EF4-FFF2-40B4-BE49-F238E27FC236}">
              <a16:creationId xmlns:a16="http://schemas.microsoft.com/office/drawing/2014/main" xmlns="" id="{00000000-0008-0000-2000-0000C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68" name="379 CuadroTexto">
          <a:extLst>
            <a:ext uri="{FF2B5EF4-FFF2-40B4-BE49-F238E27FC236}">
              <a16:creationId xmlns:a16="http://schemas.microsoft.com/office/drawing/2014/main" xmlns="" id="{00000000-0008-0000-2000-0000C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69" name="380 CuadroTexto">
          <a:extLst>
            <a:ext uri="{FF2B5EF4-FFF2-40B4-BE49-F238E27FC236}">
              <a16:creationId xmlns:a16="http://schemas.microsoft.com/office/drawing/2014/main" xmlns="" id="{00000000-0008-0000-2000-0000C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70" name="381 CuadroTexto">
          <a:extLst>
            <a:ext uri="{FF2B5EF4-FFF2-40B4-BE49-F238E27FC236}">
              <a16:creationId xmlns:a16="http://schemas.microsoft.com/office/drawing/2014/main" xmlns="" id="{00000000-0008-0000-2000-0000C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71" name="382 CuadroTexto">
          <a:extLst>
            <a:ext uri="{FF2B5EF4-FFF2-40B4-BE49-F238E27FC236}">
              <a16:creationId xmlns:a16="http://schemas.microsoft.com/office/drawing/2014/main" xmlns="" id="{00000000-0008-0000-2000-0000C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72" name="383 CuadroTexto">
          <a:extLst>
            <a:ext uri="{FF2B5EF4-FFF2-40B4-BE49-F238E27FC236}">
              <a16:creationId xmlns:a16="http://schemas.microsoft.com/office/drawing/2014/main" xmlns="" id="{00000000-0008-0000-2000-0000D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73" name="384 CuadroTexto">
          <a:extLst>
            <a:ext uri="{FF2B5EF4-FFF2-40B4-BE49-F238E27FC236}">
              <a16:creationId xmlns:a16="http://schemas.microsoft.com/office/drawing/2014/main" xmlns="" id="{00000000-0008-0000-2000-0000D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74" name="385 CuadroTexto">
          <a:extLst>
            <a:ext uri="{FF2B5EF4-FFF2-40B4-BE49-F238E27FC236}">
              <a16:creationId xmlns:a16="http://schemas.microsoft.com/office/drawing/2014/main" xmlns="" id="{00000000-0008-0000-2000-0000D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75" name="386 CuadroTexto">
          <a:extLst>
            <a:ext uri="{FF2B5EF4-FFF2-40B4-BE49-F238E27FC236}">
              <a16:creationId xmlns:a16="http://schemas.microsoft.com/office/drawing/2014/main" xmlns="" id="{00000000-0008-0000-2000-0000D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76" name="387 CuadroTexto">
          <a:extLst>
            <a:ext uri="{FF2B5EF4-FFF2-40B4-BE49-F238E27FC236}">
              <a16:creationId xmlns:a16="http://schemas.microsoft.com/office/drawing/2014/main" xmlns="" id="{00000000-0008-0000-2000-0000D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77" name="388 CuadroTexto">
          <a:extLst>
            <a:ext uri="{FF2B5EF4-FFF2-40B4-BE49-F238E27FC236}">
              <a16:creationId xmlns:a16="http://schemas.microsoft.com/office/drawing/2014/main" xmlns="" id="{00000000-0008-0000-2000-0000D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78" name="389 CuadroTexto">
          <a:extLst>
            <a:ext uri="{FF2B5EF4-FFF2-40B4-BE49-F238E27FC236}">
              <a16:creationId xmlns:a16="http://schemas.microsoft.com/office/drawing/2014/main" xmlns="" id="{00000000-0008-0000-2000-0000D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79" name="390 CuadroTexto">
          <a:extLst>
            <a:ext uri="{FF2B5EF4-FFF2-40B4-BE49-F238E27FC236}">
              <a16:creationId xmlns:a16="http://schemas.microsoft.com/office/drawing/2014/main" xmlns="" id="{00000000-0008-0000-2000-0000D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80" name="391 CuadroTexto">
          <a:extLst>
            <a:ext uri="{FF2B5EF4-FFF2-40B4-BE49-F238E27FC236}">
              <a16:creationId xmlns:a16="http://schemas.microsoft.com/office/drawing/2014/main" xmlns="" id="{00000000-0008-0000-2000-0000D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81" name="392 CuadroTexto">
          <a:extLst>
            <a:ext uri="{FF2B5EF4-FFF2-40B4-BE49-F238E27FC236}">
              <a16:creationId xmlns:a16="http://schemas.microsoft.com/office/drawing/2014/main" xmlns="" id="{00000000-0008-0000-2000-0000D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82" name="393 CuadroTexto">
          <a:extLst>
            <a:ext uri="{FF2B5EF4-FFF2-40B4-BE49-F238E27FC236}">
              <a16:creationId xmlns:a16="http://schemas.microsoft.com/office/drawing/2014/main" xmlns="" id="{00000000-0008-0000-2000-0000D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83" name="394 CuadroTexto">
          <a:extLst>
            <a:ext uri="{FF2B5EF4-FFF2-40B4-BE49-F238E27FC236}">
              <a16:creationId xmlns:a16="http://schemas.microsoft.com/office/drawing/2014/main" xmlns="" id="{00000000-0008-0000-2000-0000D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84" name="395 CuadroTexto">
          <a:extLst>
            <a:ext uri="{FF2B5EF4-FFF2-40B4-BE49-F238E27FC236}">
              <a16:creationId xmlns:a16="http://schemas.microsoft.com/office/drawing/2014/main" xmlns="" id="{00000000-0008-0000-2000-0000D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85" name="396 CuadroTexto">
          <a:extLst>
            <a:ext uri="{FF2B5EF4-FFF2-40B4-BE49-F238E27FC236}">
              <a16:creationId xmlns:a16="http://schemas.microsoft.com/office/drawing/2014/main" xmlns="" id="{00000000-0008-0000-2000-0000D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86" name="397 CuadroTexto">
          <a:extLst>
            <a:ext uri="{FF2B5EF4-FFF2-40B4-BE49-F238E27FC236}">
              <a16:creationId xmlns:a16="http://schemas.microsoft.com/office/drawing/2014/main" xmlns="" id="{00000000-0008-0000-2000-0000D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87" name="398 CuadroTexto">
          <a:extLst>
            <a:ext uri="{FF2B5EF4-FFF2-40B4-BE49-F238E27FC236}">
              <a16:creationId xmlns:a16="http://schemas.microsoft.com/office/drawing/2014/main" xmlns="" id="{00000000-0008-0000-2000-0000D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88" name="399 CuadroTexto">
          <a:extLst>
            <a:ext uri="{FF2B5EF4-FFF2-40B4-BE49-F238E27FC236}">
              <a16:creationId xmlns:a16="http://schemas.microsoft.com/office/drawing/2014/main" xmlns="" id="{00000000-0008-0000-2000-0000E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89" name="400 CuadroTexto">
          <a:extLst>
            <a:ext uri="{FF2B5EF4-FFF2-40B4-BE49-F238E27FC236}">
              <a16:creationId xmlns:a16="http://schemas.microsoft.com/office/drawing/2014/main" xmlns="" id="{00000000-0008-0000-2000-0000E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90" name="401 CuadroTexto">
          <a:extLst>
            <a:ext uri="{FF2B5EF4-FFF2-40B4-BE49-F238E27FC236}">
              <a16:creationId xmlns:a16="http://schemas.microsoft.com/office/drawing/2014/main" xmlns="" id="{00000000-0008-0000-2000-0000E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91" name="402 CuadroTexto">
          <a:extLst>
            <a:ext uri="{FF2B5EF4-FFF2-40B4-BE49-F238E27FC236}">
              <a16:creationId xmlns:a16="http://schemas.microsoft.com/office/drawing/2014/main" xmlns="" id="{00000000-0008-0000-2000-0000E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92" name="403 CuadroTexto">
          <a:extLst>
            <a:ext uri="{FF2B5EF4-FFF2-40B4-BE49-F238E27FC236}">
              <a16:creationId xmlns:a16="http://schemas.microsoft.com/office/drawing/2014/main" xmlns="" id="{00000000-0008-0000-2000-0000E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93" name="404 CuadroTexto">
          <a:extLst>
            <a:ext uri="{FF2B5EF4-FFF2-40B4-BE49-F238E27FC236}">
              <a16:creationId xmlns:a16="http://schemas.microsoft.com/office/drawing/2014/main" xmlns="" id="{00000000-0008-0000-2000-0000E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94" name="405 CuadroTexto">
          <a:extLst>
            <a:ext uri="{FF2B5EF4-FFF2-40B4-BE49-F238E27FC236}">
              <a16:creationId xmlns:a16="http://schemas.microsoft.com/office/drawing/2014/main" xmlns="" id="{00000000-0008-0000-2000-0000E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95" name="406 CuadroTexto">
          <a:extLst>
            <a:ext uri="{FF2B5EF4-FFF2-40B4-BE49-F238E27FC236}">
              <a16:creationId xmlns:a16="http://schemas.microsoft.com/office/drawing/2014/main" xmlns="" id="{00000000-0008-0000-2000-0000E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96" name="407 CuadroTexto">
          <a:extLst>
            <a:ext uri="{FF2B5EF4-FFF2-40B4-BE49-F238E27FC236}">
              <a16:creationId xmlns:a16="http://schemas.microsoft.com/office/drawing/2014/main" xmlns="" id="{00000000-0008-0000-2000-0000E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97" name="408 CuadroTexto">
          <a:extLst>
            <a:ext uri="{FF2B5EF4-FFF2-40B4-BE49-F238E27FC236}">
              <a16:creationId xmlns:a16="http://schemas.microsoft.com/office/drawing/2014/main" xmlns="" id="{00000000-0008-0000-2000-0000E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98" name="409 CuadroTexto">
          <a:extLst>
            <a:ext uri="{FF2B5EF4-FFF2-40B4-BE49-F238E27FC236}">
              <a16:creationId xmlns:a16="http://schemas.microsoft.com/office/drawing/2014/main" xmlns="" id="{00000000-0008-0000-2000-0000E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099" name="410 CuadroTexto">
          <a:extLst>
            <a:ext uri="{FF2B5EF4-FFF2-40B4-BE49-F238E27FC236}">
              <a16:creationId xmlns:a16="http://schemas.microsoft.com/office/drawing/2014/main" xmlns="" id="{00000000-0008-0000-2000-0000E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00" name="411 CuadroTexto">
          <a:extLst>
            <a:ext uri="{FF2B5EF4-FFF2-40B4-BE49-F238E27FC236}">
              <a16:creationId xmlns:a16="http://schemas.microsoft.com/office/drawing/2014/main" xmlns="" id="{00000000-0008-0000-2000-0000E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01" name="412 CuadroTexto">
          <a:extLst>
            <a:ext uri="{FF2B5EF4-FFF2-40B4-BE49-F238E27FC236}">
              <a16:creationId xmlns:a16="http://schemas.microsoft.com/office/drawing/2014/main" xmlns="" id="{00000000-0008-0000-2000-0000E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02" name="413 CuadroTexto">
          <a:extLst>
            <a:ext uri="{FF2B5EF4-FFF2-40B4-BE49-F238E27FC236}">
              <a16:creationId xmlns:a16="http://schemas.microsoft.com/office/drawing/2014/main" xmlns="" id="{00000000-0008-0000-2000-0000E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03" name="414 CuadroTexto">
          <a:extLst>
            <a:ext uri="{FF2B5EF4-FFF2-40B4-BE49-F238E27FC236}">
              <a16:creationId xmlns:a16="http://schemas.microsoft.com/office/drawing/2014/main" xmlns="" id="{00000000-0008-0000-2000-0000E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04" name="415 CuadroTexto">
          <a:extLst>
            <a:ext uri="{FF2B5EF4-FFF2-40B4-BE49-F238E27FC236}">
              <a16:creationId xmlns:a16="http://schemas.microsoft.com/office/drawing/2014/main" xmlns="" id="{00000000-0008-0000-2000-0000F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05" name="416 CuadroTexto">
          <a:extLst>
            <a:ext uri="{FF2B5EF4-FFF2-40B4-BE49-F238E27FC236}">
              <a16:creationId xmlns:a16="http://schemas.microsoft.com/office/drawing/2014/main" xmlns="" id="{00000000-0008-0000-2000-0000F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06" name="417 CuadroTexto">
          <a:extLst>
            <a:ext uri="{FF2B5EF4-FFF2-40B4-BE49-F238E27FC236}">
              <a16:creationId xmlns:a16="http://schemas.microsoft.com/office/drawing/2014/main" xmlns="" id="{00000000-0008-0000-2000-0000F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07" name="418 CuadroTexto">
          <a:extLst>
            <a:ext uri="{FF2B5EF4-FFF2-40B4-BE49-F238E27FC236}">
              <a16:creationId xmlns:a16="http://schemas.microsoft.com/office/drawing/2014/main" xmlns="" id="{00000000-0008-0000-2000-0000F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08" name="419 CuadroTexto">
          <a:extLst>
            <a:ext uri="{FF2B5EF4-FFF2-40B4-BE49-F238E27FC236}">
              <a16:creationId xmlns:a16="http://schemas.microsoft.com/office/drawing/2014/main" xmlns="" id="{00000000-0008-0000-2000-0000F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09" name="420 CuadroTexto">
          <a:extLst>
            <a:ext uri="{FF2B5EF4-FFF2-40B4-BE49-F238E27FC236}">
              <a16:creationId xmlns:a16="http://schemas.microsoft.com/office/drawing/2014/main" xmlns="" id="{00000000-0008-0000-2000-0000F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10" name="421 CuadroTexto">
          <a:extLst>
            <a:ext uri="{FF2B5EF4-FFF2-40B4-BE49-F238E27FC236}">
              <a16:creationId xmlns:a16="http://schemas.microsoft.com/office/drawing/2014/main" xmlns="" id="{00000000-0008-0000-2000-0000F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11" name="422 CuadroTexto">
          <a:extLst>
            <a:ext uri="{FF2B5EF4-FFF2-40B4-BE49-F238E27FC236}">
              <a16:creationId xmlns:a16="http://schemas.microsoft.com/office/drawing/2014/main" xmlns="" id="{00000000-0008-0000-2000-0000F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12" name="440 CuadroTexto">
          <a:extLst>
            <a:ext uri="{FF2B5EF4-FFF2-40B4-BE49-F238E27FC236}">
              <a16:creationId xmlns:a16="http://schemas.microsoft.com/office/drawing/2014/main" xmlns="" id="{00000000-0008-0000-2000-0000F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13" name="441 CuadroTexto">
          <a:extLst>
            <a:ext uri="{FF2B5EF4-FFF2-40B4-BE49-F238E27FC236}">
              <a16:creationId xmlns:a16="http://schemas.microsoft.com/office/drawing/2014/main" xmlns="" id="{00000000-0008-0000-2000-0000F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14" name="442 CuadroTexto">
          <a:extLst>
            <a:ext uri="{FF2B5EF4-FFF2-40B4-BE49-F238E27FC236}">
              <a16:creationId xmlns:a16="http://schemas.microsoft.com/office/drawing/2014/main" xmlns="" id="{00000000-0008-0000-2000-0000F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15" name="443 CuadroTexto">
          <a:extLst>
            <a:ext uri="{FF2B5EF4-FFF2-40B4-BE49-F238E27FC236}">
              <a16:creationId xmlns:a16="http://schemas.microsoft.com/office/drawing/2014/main" xmlns="" id="{00000000-0008-0000-2000-0000F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16" name="444 CuadroTexto">
          <a:extLst>
            <a:ext uri="{FF2B5EF4-FFF2-40B4-BE49-F238E27FC236}">
              <a16:creationId xmlns:a16="http://schemas.microsoft.com/office/drawing/2014/main" xmlns="" id="{00000000-0008-0000-2000-0000F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17" name="445 CuadroTexto">
          <a:extLst>
            <a:ext uri="{FF2B5EF4-FFF2-40B4-BE49-F238E27FC236}">
              <a16:creationId xmlns:a16="http://schemas.microsoft.com/office/drawing/2014/main" xmlns="" id="{00000000-0008-0000-2000-0000F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18" name="446 CuadroTexto">
          <a:extLst>
            <a:ext uri="{FF2B5EF4-FFF2-40B4-BE49-F238E27FC236}">
              <a16:creationId xmlns:a16="http://schemas.microsoft.com/office/drawing/2014/main" xmlns="" id="{00000000-0008-0000-2000-0000F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19" name="447 CuadroTexto">
          <a:extLst>
            <a:ext uri="{FF2B5EF4-FFF2-40B4-BE49-F238E27FC236}">
              <a16:creationId xmlns:a16="http://schemas.microsoft.com/office/drawing/2014/main" xmlns="" id="{00000000-0008-0000-2000-0000F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20" name="448 CuadroTexto">
          <a:extLst>
            <a:ext uri="{FF2B5EF4-FFF2-40B4-BE49-F238E27FC236}">
              <a16:creationId xmlns:a16="http://schemas.microsoft.com/office/drawing/2014/main" xmlns="" id="{00000000-0008-0000-2000-000000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21" name="449 CuadroTexto">
          <a:extLst>
            <a:ext uri="{FF2B5EF4-FFF2-40B4-BE49-F238E27FC236}">
              <a16:creationId xmlns:a16="http://schemas.microsoft.com/office/drawing/2014/main" xmlns="" id="{00000000-0008-0000-2000-000001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22" name="450 CuadroTexto">
          <a:extLst>
            <a:ext uri="{FF2B5EF4-FFF2-40B4-BE49-F238E27FC236}">
              <a16:creationId xmlns:a16="http://schemas.microsoft.com/office/drawing/2014/main" xmlns="" id="{00000000-0008-0000-2000-000002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23" name="451 CuadroTexto">
          <a:extLst>
            <a:ext uri="{FF2B5EF4-FFF2-40B4-BE49-F238E27FC236}">
              <a16:creationId xmlns:a16="http://schemas.microsoft.com/office/drawing/2014/main" xmlns="" id="{00000000-0008-0000-2000-000003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24" name="17 CuadroTexto">
          <a:extLst>
            <a:ext uri="{FF2B5EF4-FFF2-40B4-BE49-F238E27FC236}">
              <a16:creationId xmlns:a16="http://schemas.microsoft.com/office/drawing/2014/main" xmlns="" id="{00000000-0008-0000-2000-00000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25" name="90 CuadroTexto">
          <a:extLst>
            <a:ext uri="{FF2B5EF4-FFF2-40B4-BE49-F238E27FC236}">
              <a16:creationId xmlns:a16="http://schemas.microsoft.com/office/drawing/2014/main" xmlns="" id="{00000000-0008-0000-2000-000005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26" name="91 CuadroTexto">
          <a:extLst>
            <a:ext uri="{FF2B5EF4-FFF2-40B4-BE49-F238E27FC236}">
              <a16:creationId xmlns:a16="http://schemas.microsoft.com/office/drawing/2014/main" xmlns="" id="{00000000-0008-0000-2000-000006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27" name="92 CuadroTexto">
          <a:extLst>
            <a:ext uri="{FF2B5EF4-FFF2-40B4-BE49-F238E27FC236}">
              <a16:creationId xmlns:a16="http://schemas.microsoft.com/office/drawing/2014/main" xmlns="" id="{00000000-0008-0000-2000-000007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28" name="93 CuadroTexto">
          <a:extLst>
            <a:ext uri="{FF2B5EF4-FFF2-40B4-BE49-F238E27FC236}">
              <a16:creationId xmlns:a16="http://schemas.microsoft.com/office/drawing/2014/main" xmlns="" id="{00000000-0008-0000-2000-000008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29" name="94 CuadroTexto">
          <a:extLst>
            <a:ext uri="{FF2B5EF4-FFF2-40B4-BE49-F238E27FC236}">
              <a16:creationId xmlns:a16="http://schemas.microsoft.com/office/drawing/2014/main" xmlns="" id="{00000000-0008-0000-2000-000009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30" name="95 CuadroTexto">
          <a:extLst>
            <a:ext uri="{FF2B5EF4-FFF2-40B4-BE49-F238E27FC236}">
              <a16:creationId xmlns:a16="http://schemas.microsoft.com/office/drawing/2014/main" xmlns="" id="{00000000-0008-0000-2000-00000A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31" name="96 CuadroTexto">
          <a:extLst>
            <a:ext uri="{FF2B5EF4-FFF2-40B4-BE49-F238E27FC236}">
              <a16:creationId xmlns:a16="http://schemas.microsoft.com/office/drawing/2014/main" xmlns="" id="{00000000-0008-0000-2000-00000B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32" name="97 CuadroTexto">
          <a:extLst>
            <a:ext uri="{FF2B5EF4-FFF2-40B4-BE49-F238E27FC236}">
              <a16:creationId xmlns:a16="http://schemas.microsoft.com/office/drawing/2014/main" xmlns="" id="{00000000-0008-0000-2000-00000C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33" name="98 CuadroTexto">
          <a:extLst>
            <a:ext uri="{FF2B5EF4-FFF2-40B4-BE49-F238E27FC236}">
              <a16:creationId xmlns:a16="http://schemas.microsoft.com/office/drawing/2014/main" xmlns="" id="{00000000-0008-0000-2000-00000D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34" name="99 CuadroTexto">
          <a:extLst>
            <a:ext uri="{FF2B5EF4-FFF2-40B4-BE49-F238E27FC236}">
              <a16:creationId xmlns:a16="http://schemas.microsoft.com/office/drawing/2014/main" xmlns="" id="{00000000-0008-0000-2000-00000E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35" name="100 CuadroTexto">
          <a:extLst>
            <a:ext uri="{FF2B5EF4-FFF2-40B4-BE49-F238E27FC236}">
              <a16:creationId xmlns:a16="http://schemas.microsoft.com/office/drawing/2014/main" xmlns="" id="{00000000-0008-0000-2000-00000F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36" name="101 CuadroTexto">
          <a:extLst>
            <a:ext uri="{FF2B5EF4-FFF2-40B4-BE49-F238E27FC236}">
              <a16:creationId xmlns:a16="http://schemas.microsoft.com/office/drawing/2014/main" xmlns="" id="{00000000-0008-0000-2000-000010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37" name="118 CuadroTexto">
          <a:extLst>
            <a:ext uri="{FF2B5EF4-FFF2-40B4-BE49-F238E27FC236}">
              <a16:creationId xmlns:a16="http://schemas.microsoft.com/office/drawing/2014/main" xmlns="" id="{00000000-0008-0000-2000-00001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38" name="119 CuadroTexto">
          <a:extLst>
            <a:ext uri="{FF2B5EF4-FFF2-40B4-BE49-F238E27FC236}">
              <a16:creationId xmlns:a16="http://schemas.microsoft.com/office/drawing/2014/main" xmlns="" id="{00000000-0008-0000-2000-00001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39" name="120 CuadroTexto">
          <a:extLst>
            <a:ext uri="{FF2B5EF4-FFF2-40B4-BE49-F238E27FC236}">
              <a16:creationId xmlns:a16="http://schemas.microsoft.com/office/drawing/2014/main" xmlns="" id="{00000000-0008-0000-2000-00001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40" name="121 CuadroTexto">
          <a:extLst>
            <a:ext uri="{FF2B5EF4-FFF2-40B4-BE49-F238E27FC236}">
              <a16:creationId xmlns:a16="http://schemas.microsoft.com/office/drawing/2014/main" xmlns="" id="{00000000-0008-0000-2000-00001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41" name="122 CuadroTexto">
          <a:extLst>
            <a:ext uri="{FF2B5EF4-FFF2-40B4-BE49-F238E27FC236}">
              <a16:creationId xmlns:a16="http://schemas.microsoft.com/office/drawing/2014/main" xmlns="" id="{00000000-0008-0000-2000-00001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42" name="123 CuadroTexto">
          <a:extLst>
            <a:ext uri="{FF2B5EF4-FFF2-40B4-BE49-F238E27FC236}">
              <a16:creationId xmlns:a16="http://schemas.microsoft.com/office/drawing/2014/main" xmlns="" id="{00000000-0008-0000-2000-00001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43" name="124 CuadroTexto">
          <a:extLst>
            <a:ext uri="{FF2B5EF4-FFF2-40B4-BE49-F238E27FC236}">
              <a16:creationId xmlns:a16="http://schemas.microsoft.com/office/drawing/2014/main" xmlns="" id="{00000000-0008-0000-2000-00001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44" name="125 CuadroTexto">
          <a:extLst>
            <a:ext uri="{FF2B5EF4-FFF2-40B4-BE49-F238E27FC236}">
              <a16:creationId xmlns:a16="http://schemas.microsoft.com/office/drawing/2014/main" xmlns="" id="{00000000-0008-0000-2000-00001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45" name="143 CuadroTexto">
          <a:extLst>
            <a:ext uri="{FF2B5EF4-FFF2-40B4-BE49-F238E27FC236}">
              <a16:creationId xmlns:a16="http://schemas.microsoft.com/office/drawing/2014/main" xmlns="" id="{00000000-0008-0000-2000-00001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46" name="144 CuadroTexto">
          <a:extLst>
            <a:ext uri="{FF2B5EF4-FFF2-40B4-BE49-F238E27FC236}">
              <a16:creationId xmlns:a16="http://schemas.microsoft.com/office/drawing/2014/main" xmlns="" id="{00000000-0008-0000-2000-00001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47" name="145 CuadroTexto">
          <a:extLst>
            <a:ext uri="{FF2B5EF4-FFF2-40B4-BE49-F238E27FC236}">
              <a16:creationId xmlns:a16="http://schemas.microsoft.com/office/drawing/2014/main" xmlns="" id="{00000000-0008-0000-2000-00001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48" name="146 CuadroTexto">
          <a:extLst>
            <a:ext uri="{FF2B5EF4-FFF2-40B4-BE49-F238E27FC236}">
              <a16:creationId xmlns:a16="http://schemas.microsoft.com/office/drawing/2014/main" xmlns="" id="{00000000-0008-0000-2000-00001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49" name="147 CuadroTexto">
          <a:extLst>
            <a:ext uri="{FF2B5EF4-FFF2-40B4-BE49-F238E27FC236}">
              <a16:creationId xmlns:a16="http://schemas.microsoft.com/office/drawing/2014/main" xmlns="" id="{00000000-0008-0000-2000-00001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50" name="148 CuadroTexto">
          <a:extLst>
            <a:ext uri="{FF2B5EF4-FFF2-40B4-BE49-F238E27FC236}">
              <a16:creationId xmlns:a16="http://schemas.microsoft.com/office/drawing/2014/main" xmlns="" id="{00000000-0008-0000-2000-00001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51" name="149 CuadroTexto">
          <a:extLst>
            <a:ext uri="{FF2B5EF4-FFF2-40B4-BE49-F238E27FC236}">
              <a16:creationId xmlns:a16="http://schemas.microsoft.com/office/drawing/2014/main" xmlns="" id="{00000000-0008-0000-2000-00001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52" name="150 CuadroTexto">
          <a:extLst>
            <a:ext uri="{FF2B5EF4-FFF2-40B4-BE49-F238E27FC236}">
              <a16:creationId xmlns:a16="http://schemas.microsoft.com/office/drawing/2014/main" xmlns="" id="{00000000-0008-0000-2000-00002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53" name="151 CuadroTexto">
          <a:extLst>
            <a:ext uri="{FF2B5EF4-FFF2-40B4-BE49-F238E27FC236}">
              <a16:creationId xmlns:a16="http://schemas.microsoft.com/office/drawing/2014/main" xmlns="" id="{00000000-0008-0000-2000-00002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54" name="152 CuadroTexto">
          <a:extLst>
            <a:ext uri="{FF2B5EF4-FFF2-40B4-BE49-F238E27FC236}">
              <a16:creationId xmlns:a16="http://schemas.microsoft.com/office/drawing/2014/main" xmlns="" id="{00000000-0008-0000-2000-00002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55" name="153 CuadroTexto">
          <a:extLst>
            <a:ext uri="{FF2B5EF4-FFF2-40B4-BE49-F238E27FC236}">
              <a16:creationId xmlns:a16="http://schemas.microsoft.com/office/drawing/2014/main" xmlns="" id="{00000000-0008-0000-2000-00002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56" name="154 CuadroTexto">
          <a:extLst>
            <a:ext uri="{FF2B5EF4-FFF2-40B4-BE49-F238E27FC236}">
              <a16:creationId xmlns:a16="http://schemas.microsoft.com/office/drawing/2014/main" xmlns="" id="{00000000-0008-0000-2000-00002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57" name="155 CuadroTexto">
          <a:extLst>
            <a:ext uri="{FF2B5EF4-FFF2-40B4-BE49-F238E27FC236}">
              <a16:creationId xmlns:a16="http://schemas.microsoft.com/office/drawing/2014/main" xmlns="" id="{00000000-0008-0000-2000-00002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58" name="156 CuadroTexto">
          <a:extLst>
            <a:ext uri="{FF2B5EF4-FFF2-40B4-BE49-F238E27FC236}">
              <a16:creationId xmlns:a16="http://schemas.microsoft.com/office/drawing/2014/main" xmlns="" id="{00000000-0008-0000-2000-00002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59" name="157 CuadroTexto">
          <a:extLst>
            <a:ext uri="{FF2B5EF4-FFF2-40B4-BE49-F238E27FC236}">
              <a16:creationId xmlns:a16="http://schemas.microsoft.com/office/drawing/2014/main" xmlns="" id="{00000000-0008-0000-2000-00002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60" name="158 CuadroTexto">
          <a:extLst>
            <a:ext uri="{FF2B5EF4-FFF2-40B4-BE49-F238E27FC236}">
              <a16:creationId xmlns:a16="http://schemas.microsoft.com/office/drawing/2014/main" xmlns="" id="{00000000-0008-0000-2000-00002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61" name="159 CuadroTexto">
          <a:extLst>
            <a:ext uri="{FF2B5EF4-FFF2-40B4-BE49-F238E27FC236}">
              <a16:creationId xmlns:a16="http://schemas.microsoft.com/office/drawing/2014/main" xmlns="" id="{00000000-0008-0000-2000-00002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62" name="160 CuadroTexto">
          <a:extLst>
            <a:ext uri="{FF2B5EF4-FFF2-40B4-BE49-F238E27FC236}">
              <a16:creationId xmlns:a16="http://schemas.microsoft.com/office/drawing/2014/main" xmlns="" id="{00000000-0008-0000-2000-00002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63" name="161 CuadroTexto">
          <a:extLst>
            <a:ext uri="{FF2B5EF4-FFF2-40B4-BE49-F238E27FC236}">
              <a16:creationId xmlns:a16="http://schemas.microsoft.com/office/drawing/2014/main" xmlns="" id="{00000000-0008-0000-2000-00002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64" name="162 CuadroTexto">
          <a:extLst>
            <a:ext uri="{FF2B5EF4-FFF2-40B4-BE49-F238E27FC236}">
              <a16:creationId xmlns:a16="http://schemas.microsoft.com/office/drawing/2014/main" xmlns="" id="{00000000-0008-0000-2000-00002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65" name="163 CuadroTexto">
          <a:extLst>
            <a:ext uri="{FF2B5EF4-FFF2-40B4-BE49-F238E27FC236}">
              <a16:creationId xmlns:a16="http://schemas.microsoft.com/office/drawing/2014/main" xmlns="" id="{00000000-0008-0000-2000-00002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66" name="164 CuadroTexto">
          <a:extLst>
            <a:ext uri="{FF2B5EF4-FFF2-40B4-BE49-F238E27FC236}">
              <a16:creationId xmlns:a16="http://schemas.microsoft.com/office/drawing/2014/main" xmlns="" id="{00000000-0008-0000-2000-00002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67" name="165 CuadroTexto">
          <a:extLst>
            <a:ext uri="{FF2B5EF4-FFF2-40B4-BE49-F238E27FC236}">
              <a16:creationId xmlns:a16="http://schemas.microsoft.com/office/drawing/2014/main" xmlns="" id="{00000000-0008-0000-2000-00002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68" name="166 CuadroTexto">
          <a:extLst>
            <a:ext uri="{FF2B5EF4-FFF2-40B4-BE49-F238E27FC236}">
              <a16:creationId xmlns:a16="http://schemas.microsoft.com/office/drawing/2014/main" xmlns="" id="{00000000-0008-0000-2000-00003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69" name="167 CuadroTexto">
          <a:extLst>
            <a:ext uri="{FF2B5EF4-FFF2-40B4-BE49-F238E27FC236}">
              <a16:creationId xmlns:a16="http://schemas.microsoft.com/office/drawing/2014/main" xmlns="" id="{00000000-0008-0000-2000-00003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70" name="168 CuadroTexto">
          <a:extLst>
            <a:ext uri="{FF2B5EF4-FFF2-40B4-BE49-F238E27FC236}">
              <a16:creationId xmlns:a16="http://schemas.microsoft.com/office/drawing/2014/main" xmlns="" id="{00000000-0008-0000-2000-00003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71" name="169 CuadroTexto">
          <a:extLst>
            <a:ext uri="{FF2B5EF4-FFF2-40B4-BE49-F238E27FC236}">
              <a16:creationId xmlns:a16="http://schemas.microsoft.com/office/drawing/2014/main" xmlns="" id="{00000000-0008-0000-2000-00003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72" name="170 CuadroTexto">
          <a:extLst>
            <a:ext uri="{FF2B5EF4-FFF2-40B4-BE49-F238E27FC236}">
              <a16:creationId xmlns:a16="http://schemas.microsoft.com/office/drawing/2014/main" xmlns="" id="{00000000-0008-0000-2000-00003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73" name="171 CuadroTexto">
          <a:extLst>
            <a:ext uri="{FF2B5EF4-FFF2-40B4-BE49-F238E27FC236}">
              <a16:creationId xmlns:a16="http://schemas.microsoft.com/office/drawing/2014/main" xmlns="" id="{00000000-0008-0000-2000-00003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74" name="172 CuadroTexto">
          <a:extLst>
            <a:ext uri="{FF2B5EF4-FFF2-40B4-BE49-F238E27FC236}">
              <a16:creationId xmlns:a16="http://schemas.microsoft.com/office/drawing/2014/main" xmlns="" id="{00000000-0008-0000-2000-00003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75" name="173 CuadroTexto">
          <a:extLst>
            <a:ext uri="{FF2B5EF4-FFF2-40B4-BE49-F238E27FC236}">
              <a16:creationId xmlns:a16="http://schemas.microsoft.com/office/drawing/2014/main" xmlns="" id="{00000000-0008-0000-2000-00003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76" name="174 CuadroTexto">
          <a:extLst>
            <a:ext uri="{FF2B5EF4-FFF2-40B4-BE49-F238E27FC236}">
              <a16:creationId xmlns:a16="http://schemas.microsoft.com/office/drawing/2014/main" xmlns="" id="{00000000-0008-0000-2000-00003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77" name="175 CuadroTexto">
          <a:extLst>
            <a:ext uri="{FF2B5EF4-FFF2-40B4-BE49-F238E27FC236}">
              <a16:creationId xmlns:a16="http://schemas.microsoft.com/office/drawing/2014/main" xmlns="" id="{00000000-0008-0000-2000-00003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78" name="176 CuadroTexto">
          <a:extLst>
            <a:ext uri="{FF2B5EF4-FFF2-40B4-BE49-F238E27FC236}">
              <a16:creationId xmlns:a16="http://schemas.microsoft.com/office/drawing/2014/main" xmlns="" id="{00000000-0008-0000-2000-00003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79" name="177 CuadroTexto">
          <a:extLst>
            <a:ext uri="{FF2B5EF4-FFF2-40B4-BE49-F238E27FC236}">
              <a16:creationId xmlns:a16="http://schemas.microsoft.com/office/drawing/2014/main" xmlns="" id="{00000000-0008-0000-2000-00003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80" name="178 CuadroTexto">
          <a:extLst>
            <a:ext uri="{FF2B5EF4-FFF2-40B4-BE49-F238E27FC236}">
              <a16:creationId xmlns:a16="http://schemas.microsoft.com/office/drawing/2014/main" xmlns="" id="{00000000-0008-0000-2000-00003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81" name="179 CuadroTexto">
          <a:extLst>
            <a:ext uri="{FF2B5EF4-FFF2-40B4-BE49-F238E27FC236}">
              <a16:creationId xmlns:a16="http://schemas.microsoft.com/office/drawing/2014/main" xmlns="" id="{00000000-0008-0000-2000-00003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82" name="180 CuadroTexto">
          <a:extLst>
            <a:ext uri="{FF2B5EF4-FFF2-40B4-BE49-F238E27FC236}">
              <a16:creationId xmlns:a16="http://schemas.microsoft.com/office/drawing/2014/main" xmlns="" id="{00000000-0008-0000-2000-00003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83" name="181 CuadroTexto">
          <a:extLst>
            <a:ext uri="{FF2B5EF4-FFF2-40B4-BE49-F238E27FC236}">
              <a16:creationId xmlns:a16="http://schemas.microsoft.com/office/drawing/2014/main" xmlns="" id="{00000000-0008-0000-2000-00003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84" name="182 CuadroTexto">
          <a:extLst>
            <a:ext uri="{FF2B5EF4-FFF2-40B4-BE49-F238E27FC236}">
              <a16:creationId xmlns:a16="http://schemas.microsoft.com/office/drawing/2014/main" xmlns="" id="{00000000-0008-0000-2000-00004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85" name="183 CuadroTexto">
          <a:extLst>
            <a:ext uri="{FF2B5EF4-FFF2-40B4-BE49-F238E27FC236}">
              <a16:creationId xmlns:a16="http://schemas.microsoft.com/office/drawing/2014/main" xmlns="" id="{00000000-0008-0000-2000-00004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86" name="184 CuadroTexto">
          <a:extLst>
            <a:ext uri="{FF2B5EF4-FFF2-40B4-BE49-F238E27FC236}">
              <a16:creationId xmlns:a16="http://schemas.microsoft.com/office/drawing/2014/main" xmlns="" id="{00000000-0008-0000-2000-00004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87" name="185 CuadroTexto">
          <a:extLst>
            <a:ext uri="{FF2B5EF4-FFF2-40B4-BE49-F238E27FC236}">
              <a16:creationId xmlns:a16="http://schemas.microsoft.com/office/drawing/2014/main" xmlns="" id="{00000000-0008-0000-2000-00004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88" name="186 CuadroTexto">
          <a:extLst>
            <a:ext uri="{FF2B5EF4-FFF2-40B4-BE49-F238E27FC236}">
              <a16:creationId xmlns:a16="http://schemas.microsoft.com/office/drawing/2014/main" xmlns="" id="{00000000-0008-0000-2000-00004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89" name="187 CuadroTexto">
          <a:extLst>
            <a:ext uri="{FF2B5EF4-FFF2-40B4-BE49-F238E27FC236}">
              <a16:creationId xmlns:a16="http://schemas.microsoft.com/office/drawing/2014/main" xmlns="" id="{00000000-0008-0000-2000-00004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90" name="188 CuadroTexto">
          <a:extLst>
            <a:ext uri="{FF2B5EF4-FFF2-40B4-BE49-F238E27FC236}">
              <a16:creationId xmlns:a16="http://schemas.microsoft.com/office/drawing/2014/main" xmlns="" id="{00000000-0008-0000-2000-00004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91" name="189 CuadroTexto">
          <a:extLst>
            <a:ext uri="{FF2B5EF4-FFF2-40B4-BE49-F238E27FC236}">
              <a16:creationId xmlns:a16="http://schemas.microsoft.com/office/drawing/2014/main" xmlns="" id="{00000000-0008-0000-2000-00004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92" name="190 CuadroTexto">
          <a:extLst>
            <a:ext uri="{FF2B5EF4-FFF2-40B4-BE49-F238E27FC236}">
              <a16:creationId xmlns:a16="http://schemas.microsoft.com/office/drawing/2014/main" xmlns="" id="{00000000-0008-0000-2000-00004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93" name="191 CuadroTexto">
          <a:extLst>
            <a:ext uri="{FF2B5EF4-FFF2-40B4-BE49-F238E27FC236}">
              <a16:creationId xmlns:a16="http://schemas.microsoft.com/office/drawing/2014/main" xmlns="" id="{00000000-0008-0000-2000-00004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94" name="192 CuadroTexto">
          <a:extLst>
            <a:ext uri="{FF2B5EF4-FFF2-40B4-BE49-F238E27FC236}">
              <a16:creationId xmlns:a16="http://schemas.microsoft.com/office/drawing/2014/main" xmlns="" id="{00000000-0008-0000-2000-00004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95" name="193 CuadroTexto">
          <a:extLst>
            <a:ext uri="{FF2B5EF4-FFF2-40B4-BE49-F238E27FC236}">
              <a16:creationId xmlns:a16="http://schemas.microsoft.com/office/drawing/2014/main" xmlns="" id="{00000000-0008-0000-2000-00004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96" name="194 CuadroTexto">
          <a:extLst>
            <a:ext uri="{FF2B5EF4-FFF2-40B4-BE49-F238E27FC236}">
              <a16:creationId xmlns:a16="http://schemas.microsoft.com/office/drawing/2014/main" xmlns="" id="{00000000-0008-0000-2000-00004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97" name="195 CuadroTexto">
          <a:extLst>
            <a:ext uri="{FF2B5EF4-FFF2-40B4-BE49-F238E27FC236}">
              <a16:creationId xmlns:a16="http://schemas.microsoft.com/office/drawing/2014/main" xmlns="" id="{00000000-0008-0000-2000-00004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98" name="196 CuadroTexto">
          <a:extLst>
            <a:ext uri="{FF2B5EF4-FFF2-40B4-BE49-F238E27FC236}">
              <a16:creationId xmlns:a16="http://schemas.microsoft.com/office/drawing/2014/main" xmlns="" id="{00000000-0008-0000-2000-00004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99" name="197 CuadroTexto">
          <a:extLst>
            <a:ext uri="{FF2B5EF4-FFF2-40B4-BE49-F238E27FC236}">
              <a16:creationId xmlns:a16="http://schemas.microsoft.com/office/drawing/2014/main" xmlns="" id="{00000000-0008-0000-2000-00004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00" name="198 CuadroTexto">
          <a:extLst>
            <a:ext uri="{FF2B5EF4-FFF2-40B4-BE49-F238E27FC236}">
              <a16:creationId xmlns:a16="http://schemas.microsoft.com/office/drawing/2014/main" xmlns="" id="{00000000-0008-0000-2000-00005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01" name="199 CuadroTexto">
          <a:extLst>
            <a:ext uri="{FF2B5EF4-FFF2-40B4-BE49-F238E27FC236}">
              <a16:creationId xmlns:a16="http://schemas.microsoft.com/office/drawing/2014/main" xmlns="" id="{00000000-0008-0000-2000-00005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02" name="200 CuadroTexto">
          <a:extLst>
            <a:ext uri="{FF2B5EF4-FFF2-40B4-BE49-F238E27FC236}">
              <a16:creationId xmlns:a16="http://schemas.microsoft.com/office/drawing/2014/main" xmlns="" id="{00000000-0008-0000-2000-00005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03" name="201 CuadroTexto">
          <a:extLst>
            <a:ext uri="{FF2B5EF4-FFF2-40B4-BE49-F238E27FC236}">
              <a16:creationId xmlns:a16="http://schemas.microsoft.com/office/drawing/2014/main" xmlns="" id="{00000000-0008-0000-2000-00005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04" name="202 CuadroTexto">
          <a:extLst>
            <a:ext uri="{FF2B5EF4-FFF2-40B4-BE49-F238E27FC236}">
              <a16:creationId xmlns:a16="http://schemas.microsoft.com/office/drawing/2014/main" xmlns="" id="{00000000-0008-0000-2000-00005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05" name="203 CuadroTexto">
          <a:extLst>
            <a:ext uri="{FF2B5EF4-FFF2-40B4-BE49-F238E27FC236}">
              <a16:creationId xmlns:a16="http://schemas.microsoft.com/office/drawing/2014/main" xmlns="" id="{00000000-0008-0000-2000-00005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06" name="204 CuadroTexto">
          <a:extLst>
            <a:ext uri="{FF2B5EF4-FFF2-40B4-BE49-F238E27FC236}">
              <a16:creationId xmlns:a16="http://schemas.microsoft.com/office/drawing/2014/main" xmlns="" id="{00000000-0008-0000-2000-00005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07" name="205 CuadroTexto">
          <a:extLst>
            <a:ext uri="{FF2B5EF4-FFF2-40B4-BE49-F238E27FC236}">
              <a16:creationId xmlns:a16="http://schemas.microsoft.com/office/drawing/2014/main" xmlns="" id="{00000000-0008-0000-2000-00005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08" name="206 CuadroTexto">
          <a:extLst>
            <a:ext uri="{FF2B5EF4-FFF2-40B4-BE49-F238E27FC236}">
              <a16:creationId xmlns:a16="http://schemas.microsoft.com/office/drawing/2014/main" xmlns="" id="{00000000-0008-0000-2000-00005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09" name="207 CuadroTexto">
          <a:extLst>
            <a:ext uri="{FF2B5EF4-FFF2-40B4-BE49-F238E27FC236}">
              <a16:creationId xmlns:a16="http://schemas.microsoft.com/office/drawing/2014/main" xmlns="" id="{00000000-0008-0000-2000-00005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10" name="208 CuadroTexto">
          <a:extLst>
            <a:ext uri="{FF2B5EF4-FFF2-40B4-BE49-F238E27FC236}">
              <a16:creationId xmlns:a16="http://schemas.microsoft.com/office/drawing/2014/main" xmlns="" id="{00000000-0008-0000-2000-00005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11" name="209 CuadroTexto">
          <a:extLst>
            <a:ext uri="{FF2B5EF4-FFF2-40B4-BE49-F238E27FC236}">
              <a16:creationId xmlns:a16="http://schemas.microsoft.com/office/drawing/2014/main" xmlns="" id="{00000000-0008-0000-2000-00005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12" name="210 CuadroTexto">
          <a:extLst>
            <a:ext uri="{FF2B5EF4-FFF2-40B4-BE49-F238E27FC236}">
              <a16:creationId xmlns:a16="http://schemas.microsoft.com/office/drawing/2014/main" xmlns="" id="{00000000-0008-0000-2000-00005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13" name="211 CuadroTexto">
          <a:extLst>
            <a:ext uri="{FF2B5EF4-FFF2-40B4-BE49-F238E27FC236}">
              <a16:creationId xmlns:a16="http://schemas.microsoft.com/office/drawing/2014/main" xmlns="" id="{00000000-0008-0000-2000-00005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14" name="212 CuadroTexto">
          <a:extLst>
            <a:ext uri="{FF2B5EF4-FFF2-40B4-BE49-F238E27FC236}">
              <a16:creationId xmlns:a16="http://schemas.microsoft.com/office/drawing/2014/main" xmlns="" id="{00000000-0008-0000-2000-00005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15" name="213 CuadroTexto">
          <a:extLst>
            <a:ext uri="{FF2B5EF4-FFF2-40B4-BE49-F238E27FC236}">
              <a16:creationId xmlns:a16="http://schemas.microsoft.com/office/drawing/2014/main" xmlns="" id="{00000000-0008-0000-2000-00005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16" name="214 CuadroTexto">
          <a:extLst>
            <a:ext uri="{FF2B5EF4-FFF2-40B4-BE49-F238E27FC236}">
              <a16:creationId xmlns:a16="http://schemas.microsoft.com/office/drawing/2014/main" xmlns="" id="{00000000-0008-0000-2000-00006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17" name="215 CuadroTexto">
          <a:extLst>
            <a:ext uri="{FF2B5EF4-FFF2-40B4-BE49-F238E27FC236}">
              <a16:creationId xmlns:a16="http://schemas.microsoft.com/office/drawing/2014/main" xmlns="" id="{00000000-0008-0000-2000-00006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18" name="216 CuadroTexto">
          <a:extLst>
            <a:ext uri="{FF2B5EF4-FFF2-40B4-BE49-F238E27FC236}">
              <a16:creationId xmlns:a16="http://schemas.microsoft.com/office/drawing/2014/main" xmlns="" id="{00000000-0008-0000-2000-00006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19" name="217 CuadroTexto">
          <a:extLst>
            <a:ext uri="{FF2B5EF4-FFF2-40B4-BE49-F238E27FC236}">
              <a16:creationId xmlns:a16="http://schemas.microsoft.com/office/drawing/2014/main" xmlns="" id="{00000000-0008-0000-2000-00006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20" name="218 CuadroTexto">
          <a:extLst>
            <a:ext uri="{FF2B5EF4-FFF2-40B4-BE49-F238E27FC236}">
              <a16:creationId xmlns:a16="http://schemas.microsoft.com/office/drawing/2014/main" xmlns="" id="{00000000-0008-0000-2000-00006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21" name="219 CuadroTexto">
          <a:extLst>
            <a:ext uri="{FF2B5EF4-FFF2-40B4-BE49-F238E27FC236}">
              <a16:creationId xmlns:a16="http://schemas.microsoft.com/office/drawing/2014/main" xmlns="" id="{00000000-0008-0000-2000-00006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22" name="220 CuadroTexto">
          <a:extLst>
            <a:ext uri="{FF2B5EF4-FFF2-40B4-BE49-F238E27FC236}">
              <a16:creationId xmlns:a16="http://schemas.microsoft.com/office/drawing/2014/main" xmlns="" id="{00000000-0008-0000-2000-00006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23" name="221 CuadroTexto">
          <a:extLst>
            <a:ext uri="{FF2B5EF4-FFF2-40B4-BE49-F238E27FC236}">
              <a16:creationId xmlns:a16="http://schemas.microsoft.com/office/drawing/2014/main" xmlns="" id="{00000000-0008-0000-2000-00006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24" name="222 CuadroTexto">
          <a:extLst>
            <a:ext uri="{FF2B5EF4-FFF2-40B4-BE49-F238E27FC236}">
              <a16:creationId xmlns:a16="http://schemas.microsoft.com/office/drawing/2014/main" xmlns="" id="{00000000-0008-0000-2000-00006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25" name="223 CuadroTexto">
          <a:extLst>
            <a:ext uri="{FF2B5EF4-FFF2-40B4-BE49-F238E27FC236}">
              <a16:creationId xmlns:a16="http://schemas.microsoft.com/office/drawing/2014/main" xmlns="" id="{00000000-0008-0000-2000-00006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26" name="224 CuadroTexto">
          <a:extLst>
            <a:ext uri="{FF2B5EF4-FFF2-40B4-BE49-F238E27FC236}">
              <a16:creationId xmlns:a16="http://schemas.microsoft.com/office/drawing/2014/main" xmlns="" id="{00000000-0008-0000-2000-00006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27" name="225 CuadroTexto">
          <a:extLst>
            <a:ext uri="{FF2B5EF4-FFF2-40B4-BE49-F238E27FC236}">
              <a16:creationId xmlns:a16="http://schemas.microsoft.com/office/drawing/2014/main" xmlns="" id="{00000000-0008-0000-2000-00006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28" name="226 CuadroTexto">
          <a:extLst>
            <a:ext uri="{FF2B5EF4-FFF2-40B4-BE49-F238E27FC236}">
              <a16:creationId xmlns:a16="http://schemas.microsoft.com/office/drawing/2014/main" xmlns="" id="{00000000-0008-0000-2000-00006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29" name="227 CuadroTexto">
          <a:extLst>
            <a:ext uri="{FF2B5EF4-FFF2-40B4-BE49-F238E27FC236}">
              <a16:creationId xmlns:a16="http://schemas.microsoft.com/office/drawing/2014/main" xmlns="" id="{00000000-0008-0000-2000-00006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30" name="228 CuadroTexto">
          <a:extLst>
            <a:ext uri="{FF2B5EF4-FFF2-40B4-BE49-F238E27FC236}">
              <a16:creationId xmlns:a16="http://schemas.microsoft.com/office/drawing/2014/main" xmlns="" id="{00000000-0008-0000-2000-00006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31" name="229 CuadroTexto">
          <a:extLst>
            <a:ext uri="{FF2B5EF4-FFF2-40B4-BE49-F238E27FC236}">
              <a16:creationId xmlns:a16="http://schemas.microsoft.com/office/drawing/2014/main" xmlns="" id="{00000000-0008-0000-2000-00006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32" name="230 CuadroTexto">
          <a:extLst>
            <a:ext uri="{FF2B5EF4-FFF2-40B4-BE49-F238E27FC236}">
              <a16:creationId xmlns:a16="http://schemas.microsoft.com/office/drawing/2014/main" xmlns="" id="{00000000-0008-0000-2000-00007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33" name="231 CuadroTexto">
          <a:extLst>
            <a:ext uri="{FF2B5EF4-FFF2-40B4-BE49-F238E27FC236}">
              <a16:creationId xmlns:a16="http://schemas.microsoft.com/office/drawing/2014/main" xmlns="" id="{00000000-0008-0000-2000-00007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34" name="232 CuadroTexto">
          <a:extLst>
            <a:ext uri="{FF2B5EF4-FFF2-40B4-BE49-F238E27FC236}">
              <a16:creationId xmlns:a16="http://schemas.microsoft.com/office/drawing/2014/main" xmlns="" id="{00000000-0008-0000-2000-00007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35" name="233 CuadroTexto">
          <a:extLst>
            <a:ext uri="{FF2B5EF4-FFF2-40B4-BE49-F238E27FC236}">
              <a16:creationId xmlns:a16="http://schemas.microsoft.com/office/drawing/2014/main" xmlns="" id="{00000000-0008-0000-2000-00007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36" name="234 CuadroTexto">
          <a:extLst>
            <a:ext uri="{FF2B5EF4-FFF2-40B4-BE49-F238E27FC236}">
              <a16:creationId xmlns:a16="http://schemas.microsoft.com/office/drawing/2014/main" xmlns="" id="{00000000-0008-0000-2000-00007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37" name="235 CuadroTexto">
          <a:extLst>
            <a:ext uri="{FF2B5EF4-FFF2-40B4-BE49-F238E27FC236}">
              <a16:creationId xmlns:a16="http://schemas.microsoft.com/office/drawing/2014/main" xmlns="" id="{00000000-0008-0000-2000-00007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38" name="236 CuadroTexto">
          <a:extLst>
            <a:ext uri="{FF2B5EF4-FFF2-40B4-BE49-F238E27FC236}">
              <a16:creationId xmlns:a16="http://schemas.microsoft.com/office/drawing/2014/main" xmlns="" id="{00000000-0008-0000-2000-00007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39" name="237 CuadroTexto">
          <a:extLst>
            <a:ext uri="{FF2B5EF4-FFF2-40B4-BE49-F238E27FC236}">
              <a16:creationId xmlns:a16="http://schemas.microsoft.com/office/drawing/2014/main" xmlns="" id="{00000000-0008-0000-2000-00007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40" name="238 CuadroTexto">
          <a:extLst>
            <a:ext uri="{FF2B5EF4-FFF2-40B4-BE49-F238E27FC236}">
              <a16:creationId xmlns:a16="http://schemas.microsoft.com/office/drawing/2014/main" xmlns="" id="{00000000-0008-0000-2000-00007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41" name="239 CuadroTexto">
          <a:extLst>
            <a:ext uri="{FF2B5EF4-FFF2-40B4-BE49-F238E27FC236}">
              <a16:creationId xmlns:a16="http://schemas.microsoft.com/office/drawing/2014/main" xmlns="" id="{00000000-0008-0000-2000-00007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42" name="240 CuadroTexto">
          <a:extLst>
            <a:ext uri="{FF2B5EF4-FFF2-40B4-BE49-F238E27FC236}">
              <a16:creationId xmlns:a16="http://schemas.microsoft.com/office/drawing/2014/main" xmlns="" id="{00000000-0008-0000-2000-00007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43" name="241 CuadroTexto">
          <a:extLst>
            <a:ext uri="{FF2B5EF4-FFF2-40B4-BE49-F238E27FC236}">
              <a16:creationId xmlns:a16="http://schemas.microsoft.com/office/drawing/2014/main" xmlns="" id="{00000000-0008-0000-2000-00007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44" name="242 CuadroTexto">
          <a:extLst>
            <a:ext uri="{FF2B5EF4-FFF2-40B4-BE49-F238E27FC236}">
              <a16:creationId xmlns:a16="http://schemas.microsoft.com/office/drawing/2014/main" xmlns="" id="{00000000-0008-0000-2000-00007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45" name="243 CuadroTexto">
          <a:extLst>
            <a:ext uri="{FF2B5EF4-FFF2-40B4-BE49-F238E27FC236}">
              <a16:creationId xmlns:a16="http://schemas.microsoft.com/office/drawing/2014/main" xmlns="" id="{00000000-0008-0000-2000-00007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46" name="244 CuadroTexto">
          <a:extLst>
            <a:ext uri="{FF2B5EF4-FFF2-40B4-BE49-F238E27FC236}">
              <a16:creationId xmlns:a16="http://schemas.microsoft.com/office/drawing/2014/main" xmlns="" id="{00000000-0008-0000-2000-00007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47" name="245 CuadroTexto">
          <a:extLst>
            <a:ext uri="{FF2B5EF4-FFF2-40B4-BE49-F238E27FC236}">
              <a16:creationId xmlns:a16="http://schemas.microsoft.com/office/drawing/2014/main" xmlns="" id="{00000000-0008-0000-2000-00007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48" name="246 CuadroTexto">
          <a:extLst>
            <a:ext uri="{FF2B5EF4-FFF2-40B4-BE49-F238E27FC236}">
              <a16:creationId xmlns:a16="http://schemas.microsoft.com/office/drawing/2014/main" xmlns="" id="{00000000-0008-0000-2000-00008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49" name="247 CuadroTexto">
          <a:extLst>
            <a:ext uri="{FF2B5EF4-FFF2-40B4-BE49-F238E27FC236}">
              <a16:creationId xmlns:a16="http://schemas.microsoft.com/office/drawing/2014/main" xmlns="" id="{00000000-0008-0000-2000-00008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50" name="248 CuadroTexto">
          <a:extLst>
            <a:ext uri="{FF2B5EF4-FFF2-40B4-BE49-F238E27FC236}">
              <a16:creationId xmlns:a16="http://schemas.microsoft.com/office/drawing/2014/main" xmlns="" id="{00000000-0008-0000-2000-00008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51" name="249 CuadroTexto">
          <a:extLst>
            <a:ext uri="{FF2B5EF4-FFF2-40B4-BE49-F238E27FC236}">
              <a16:creationId xmlns:a16="http://schemas.microsoft.com/office/drawing/2014/main" xmlns="" id="{00000000-0008-0000-2000-00008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52" name="250 CuadroTexto">
          <a:extLst>
            <a:ext uri="{FF2B5EF4-FFF2-40B4-BE49-F238E27FC236}">
              <a16:creationId xmlns:a16="http://schemas.microsoft.com/office/drawing/2014/main" xmlns="" id="{00000000-0008-0000-2000-00008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53" name="251 CuadroTexto">
          <a:extLst>
            <a:ext uri="{FF2B5EF4-FFF2-40B4-BE49-F238E27FC236}">
              <a16:creationId xmlns:a16="http://schemas.microsoft.com/office/drawing/2014/main" xmlns="" id="{00000000-0008-0000-2000-00008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54" name="252 CuadroTexto">
          <a:extLst>
            <a:ext uri="{FF2B5EF4-FFF2-40B4-BE49-F238E27FC236}">
              <a16:creationId xmlns:a16="http://schemas.microsoft.com/office/drawing/2014/main" xmlns="" id="{00000000-0008-0000-2000-00008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55" name="253 CuadroTexto">
          <a:extLst>
            <a:ext uri="{FF2B5EF4-FFF2-40B4-BE49-F238E27FC236}">
              <a16:creationId xmlns:a16="http://schemas.microsoft.com/office/drawing/2014/main" xmlns="" id="{00000000-0008-0000-2000-00008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56" name="254 CuadroTexto">
          <a:extLst>
            <a:ext uri="{FF2B5EF4-FFF2-40B4-BE49-F238E27FC236}">
              <a16:creationId xmlns:a16="http://schemas.microsoft.com/office/drawing/2014/main" xmlns="" id="{00000000-0008-0000-2000-00008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57" name="255 CuadroTexto">
          <a:extLst>
            <a:ext uri="{FF2B5EF4-FFF2-40B4-BE49-F238E27FC236}">
              <a16:creationId xmlns:a16="http://schemas.microsoft.com/office/drawing/2014/main" xmlns="" id="{00000000-0008-0000-2000-00008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58" name="256 CuadroTexto">
          <a:extLst>
            <a:ext uri="{FF2B5EF4-FFF2-40B4-BE49-F238E27FC236}">
              <a16:creationId xmlns:a16="http://schemas.microsoft.com/office/drawing/2014/main" xmlns="" id="{00000000-0008-0000-2000-00008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59" name="257 CuadroTexto">
          <a:extLst>
            <a:ext uri="{FF2B5EF4-FFF2-40B4-BE49-F238E27FC236}">
              <a16:creationId xmlns:a16="http://schemas.microsoft.com/office/drawing/2014/main" xmlns="" id="{00000000-0008-0000-2000-00008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60" name="258 CuadroTexto">
          <a:extLst>
            <a:ext uri="{FF2B5EF4-FFF2-40B4-BE49-F238E27FC236}">
              <a16:creationId xmlns:a16="http://schemas.microsoft.com/office/drawing/2014/main" xmlns="" id="{00000000-0008-0000-2000-00008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61" name="259 CuadroTexto">
          <a:extLst>
            <a:ext uri="{FF2B5EF4-FFF2-40B4-BE49-F238E27FC236}">
              <a16:creationId xmlns:a16="http://schemas.microsoft.com/office/drawing/2014/main" xmlns="" id="{00000000-0008-0000-2000-00008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62" name="260 CuadroTexto">
          <a:extLst>
            <a:ext uri="{FF2B5EF4-FFF2-40B4-BE49-F238E27FC236}">
              <a16:creationId xmlns:a16="http://schemas.microsoft.com/office/drawing/2014/main" xmlns="" id="{00000000-0008-0000-2000-00008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63" name="261 CuadroTexto">
          <a:extLst>
            <a:ext uri="{FF2B5EF4-FFF2-40B4-BE49-F238E27FC236}">
              <a16:creationId xmlns:a16="http://schemas.microsoft.com/office/drawing/2014/main" xmlns="" id="{00000000-0008-0000-2000-00008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64" name="262 CuadroTexto">
          <a:extLst>
            <a:ext uri="{FF2B5EF4-FFF2-40B4-BE49-F238E27FC236}">
              <a16:creationId xmlns:a16="http://schemas.microsoft.com/office/drawing/2014/main" xmlns="" id="{00000000-0008-0000-2000-00009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65" name="263 CuadroTexto">
          <a:extLst>
            <a:ext uri="{FF2B5EF4-FFF2-40B4-BE49-F238E27FC236}">
              <a16:creationId xmlns:a16="http://schemas.microsoft.com/office/drawing/2014/main" xmlns="" id="{00000000-0008-0000-2000-00009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66" name="264 CuadroTexto">
          <a:extLst>
            <a:ext uri="{FF2B5EF4-FFF2-40B4-BE49-F238E27FC236}">
              <a16:creationId xmlns:a16="http://schemas.microsoft.com/office/drawing/2014/main" xmlns="" id="{00000000-0008-0000-2000-00009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67" name="265 CuadroTexto">
          <a:extLst>
            <a:ext uri="{FF2B5EF4-FFF2-40B4-BE49-F238E27FC236}">
              <a16:creationId xmlns:a16="http://schemas.microsoft.com/office/drawing/2014/main" xmlns="" id="{00000000-0008-0000-2000-00009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68" name="266 CuadroTexto">
          <a:extLst>
            <a:ext uri="{FF2B5EF4-FFF2-40B4-BE49-F238E27FC236}">
              <a16:creationId xmlns:a16="http://schemas.microsoft.com/office/drawing/2014/main" xmlns="" id="{00000000-0008-0000-2000-00009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69" name="267 CuadroTexto">
          <a:extLst>
            <a:ext uri="{FF2B5EF4-FFF2-40B4-BE49-F238E27FC236}">
              <a16:creationId xmlns:a16="http://schemas.microsoft.com/office/drawing/2014/main" xmlns="" id="{00000000-0008-0000-2000-00009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70" name="285 CuadroTexto">
          <a:extLst>
            <a:ext uri="{FF2B5EF4-FFF2-40B4-BE49-F238E27FC236}">
              <a16:creationId xmlns:a16="http://schemas.microsoft.com/office/drawing/2014/main" xmlns="" id="{00000000-0008-0000-2000-00009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71" name="286 CuadroTexto">
          <a:extLst>
            <a:ext uri="{FF2B5EF4-FFF2-40B4-BE49-F238E27FC236}">
              <a16:creationId xmlns:a16="http://schemas.microsoft.com/office/drawing/2014/main" xmlns="" id="{00000000-0008-0000-2000-00009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72" name="287 CuadroTexto">
          <a:extLst>
            <a:ext uri="{FF2B5EF4-FFF2-40B4-BE49-F238E27FC236}">
              <a16:creationId xmlns:a16="http://schemas.microsoft.com/office/drawing/2014/main" xmlns="" id="{00000000-0008-0000-2000-00009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73" name="288 CuadroTexto">
          <a:extLst>
            <a:ext uri="{FF2B5EF4-FFF2-40B4-BE49-F238E27FC236}">
              <a16:creationId xmlns:a16="http://schemas.microsoft.com/office/drawing/2014/main" xmlns="" id="{00000000-0008-0000-2000-00009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74" name="289 CuadroTexto">
          <a:extLst>
            <a:ext uri="{FF2B5EF4-FFF2-40B4-BE49-F238E27FC236}">
              <a16:creationId xmlns:a16="http://schemas.microsoft.com/office/drawing/2014/main" xmlns="" id="{00000000-0008-0000-2000-00009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75" name="290 CuadroTexto">
          <a:extLst>
            <a:ext uri="{FF2B5EF4-FFF2-40B4-BE49-F238E27FC236}">
              <a16:creationId xmlns:a16="http://schemas.microsoft.com/office/drawing/2014/main" xmlns="" id="{00000000-0008-0000-2000-00009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76" name="291 CuadroTexto">
          <a:extLst>
            <a:ext uri="{FF2B5EF4-FFF2-40B4-BE49-F238E27FC236}">
              <a16:creationId xmlns:a16="http://schemas.microsoft.com/office/drawing/2014/main" xmlns="" id="{00000000-0008-0000-2000-00009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77" name="292 CuadroTexto">
          <a:extLst>
            <a:ext uri="{FF2B5EF4-FFF2-40B4-BE49-F238E27FC236}">
              <a16:creationId xmlns:a16="http://schemas.microsoft.com/office/drawing/2014/main" xmlns="" id="{00000000-0008-0000-2000-00009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78" name="293 CuadroTexto">
          <a:extLst>
            <a:ext uri="{FF2B5EF4-FFF2-40B4-BE49-F238E27FC236}">
              <a16:creationId xmlns:a16="http://schemas.microsoft.com/office/drawing/2014/main" xmlns="" id="{00000000-0008-0000-2000-00009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79" name="294 CuadroTexto">
          <a:extLst>
            <a:ext uri="{FF2B5EF4-FFF2-40B4-BE49-F238E27FC236}">
              <a16:creationId xmlns:a16="http://schemas.microsoft.com/office/drawing/2014/main" xmlns="" id="{00000000-0008-0000-2000-00009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80" name="295 CuadroTexto">
          <a:extLst>
            <a:ext uri="{FF2B5EF4-FFF2-40B4-BE49-F238E27FC236}">
              <a16:creationId xmlns:a16="http://schemas.microsoft.com/office/drawing/2014/main" xmlns="" id="{00000000-0008-0000-2000-0000A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81" name="296 CuadroTexto">
          <a:extLst>
            <a:ext uri="{FF2B5EF4-FFF2-40B4-BE49-F238E27FC236}">
              <a16:creationId xmlns:a16="http://schemas.microsoft.com/office/drawing/2014/main" xmlns="" id="{00000000-0008-0000-2000-0000A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82" name="17 CuadroTexto">
          <a:extLst>
            <a:ext uri="{FF2B5EF4-FFF2-40B4-BE49-F238E27FC236}">
              <a16:creationId xmlns:a16="http://schemas.microsoft.com/office/drawing/2014/main" xmlns="" id="{00000000-0008-0000-2000-0000A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83" name="90 CuadroTexto">
          <a:extLst>
            <a:ext uri="{FF2B5EF4-FFF2-40B4-BE49-F238E27FC236}">
              <a16:creationId xmlns:a16="http://schemas.microsoft.com/office/drawing/2014/main" xmlns="" id="{00000000-0008-0000-2000-0000A3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84" name="91 CuadroTexto">
          <a:extLst>
            <a:ext uri="{FF2B5EF4-FFF2-40B4-BE49-F238E27FC236}">
              <a16:creationId xmlns:a16="http://schemas.microsoft.com/office/drawing/2014/main" xmlns="" id="{00000000-0008-0000-2000-0000A4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85" name="92 CuadroTexto">
          <a:extLst>
            <a:ext uri="{FF2B5EF4-FFF2-40B4-BE49-F238E27FC236}">
              <a16:creationId xmlns:a16="http://schemas.microsoft.com/office/drawing/2014/main" xmlns="" id="{00000000-0008-0000-2000-0000A5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86" name="93 CuadroTexto">
          <a:extLst>
            <a:ext uri="{FF2B5EF4-FFF2-40B4-BE49-F238E27FC236}">
              <a16:creationId xmlns:a16="http://schemas.microsoft.com/office/drawing/2014/main" xmlns="" id="{00000000-0008-0000-2000-0000A6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87" name="94 CuadroTexto">
          <a:extLst>
            <a:ext uri="{FF2B5EF4-FFF2-40B4-BE49-F238E27FC236}">
              <a16:creationId xmlns:a16="http://schemas.microsoft.com/office/drawing/2014/main" xmlns="" id="{00000000-0008-0000-2000-0000A7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88" name="95 CuadroTexto">
          <a:extLst>
            <a:ext uri="{FF2B5EF4-FFF2-40B4-BE49-F238E27FC236}">
              <a16:creationId xmlns:a16="http://schemas.microsoft.com/office/drawing/2014/main" xmlns="" id="{00000000-0008-0000-2000-0000A8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89" name="96 CuadroTexto">
          <a:extLst>
            <a:ext uri="{FF2B5EF4-FFF2-40B4-BE49-F238E27FC236}">
              <a16:creationId xmlns:a16="http://schemas.microsoft.com/office/drawing/2014/main" xmlns="" id="{00000000-0008-0000-2000-0000A9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90" name="97 CuadroTexto">
          <a:extLst>
            <a:ext uri="{FF2B5EF4-FFF2-40B4-BE49-F238E27FC236}">
              <a16:creationId xmlns:a16="http://schemas.microsoft.com/office/drawing/2014/main" xmlns="" id="{00000000-0008-0000-2000-0000AA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91" name="98 CuadroTexto">
          <a:extLst>
            <a:ext uri="{FF2B5EF4-FFF2-40B4-BE49-F238E27FC236}">
              <a16:creationId xmlns:a16="http://schemas.microsoft.com/office/drawing/2014/main" xmlns="" id="{00000000-0008-0000-2000-0000AB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92" name="99 CuadroTexto">
          <a:extLst>
            <a:ext uri="{FF2B5EF4-FFF2-40B4-BE49-F238E27FC236}">
              <a16:creationId xmlns:a16="http://schemas.microsoft.com/office/drawing/2014/main" xmlns="" id="{00000000-0008-0000-2000-0000AC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93" name="100 CuadroTexto">
          <a:extLst>
            <a:ext uri="{FF2B5EF4-FFF2-40B4-BE49-F238E27FC236}">
              <a16:creationId xmlns:a16="http://schemas.microsoft.com/office/drawing/2014/main" xmlns="" id="{00000000-0008-0000-2000-0000AD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94" name="101 CuadroTexto">
          <a:extLst>
            <a:ext uri="{FF2B5EF4-FFF2-40B4-BE49-F238E27FC236}">
              <a16:creationId xmlns:a16="http://schemas.microsoft.com/office/drawing/2014/main" xmlns="" id="{00000000-0008-0000-2000-0000AE14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95" name="118 CuadroTexto">
          <a:extLst>
            <a:ext uri="{FF2B5EF4-FFF2-40B4-BE49-F238E27FC236}">
              <a16:creationId xmlns:a16="http://schemas.microsoft.com/office/drawing/2014/main" xmlns="" id="{00000000-0008-0000-2000-0000A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96" name="119 CuadroTexto">
          <a:extLst>
            <a:ext uri="{FF2B5EF4-FFF2-40B4-BE49-F238E27FC236}">
              <a16:creationId xmlns:a16="http://schemas.microsoft.com/office/drawing/2014/main" xmlns="" id="{00000000-0008-0000-2000-0000B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97" name="120 CuadroTexto">
          <a:extLst>
            <a:ext uri="{FF2B5EF4-FFF2-40B4-BE49-F238E27FC236}">
              <a16:creationId xmlns:a16="http://schemas.microsoft.com/office/drawing/2014/main" xmlns="" id="{00000000-0008-0000-2000-0000B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98" name="121 CuadroTexto">
          <a:extLst>
            <a:ext uri="{FF2B5EF4-FFF2-40B4-BE49-F238E27FC236}">
              <a16:creationId xmlns:a16="http://schemas.microsoft.com/office/drawing/2014/main" xmlns="" id="{00000000-0008-0000-2000-0000B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99" name="122 CuadroTexto">
          <a:extLst>
            <a:ext uri="{FF2B5EF4-FFF2-40B4-BE49-F238E27FC236}">
              <a16:creationId xmlns:a16="http://schemas.microsoft.com/office/drawing/2014/main" xmlns="" id="{00000000-0008-0000-2000-0000B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00" name="123 CuadroTexto">
          <a:extLst>
            <a:ext uri="{FF2B5EF4-FFF2-40B4-BE49-F238E27FC236}">
              <a16:creationId xmlns:a16="http://schemas.microsoft.com/office/drawing/2014/main" xmlns="" id="{00000000-0008-0000-2000-0000B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01" name="124 CuadroTexto">
          <a:extLst>
            <a:ext uri="{FF2B5EF4-FFF2-40B4-BE49-F238E27FC236}">
              <a16:creationId xmlns:a16="http://schemas.microsoft.com/office/drawing/2014/main" xmlns="" id="{00000000-0008-0000-2000-0000B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02" name="125 CuadroTexto">
          <a:extLst>
            <a:ext uri="{FF2B5EF4-FFF2-40B4-BE49-F238E27FC236}">
              <a16:creationId xmlns:a16="http://schemas.microsoft.com/office/drawing/2014/main" xmlns="" id="{00000000-0008-0000-2000-0000B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03" name="143 CuadroTexto">
          <a:extLst>
            <a:ext uri="{FF2B5EF4-FFF2-40B4-BE49-F238E27FC236}">
              <a16:creationId xmlns:a16="http://schemas.microsoft.com/office/drawing/2014/main" xmlns="" id="{00000000-0008-0000-2000-0000B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04" name="144 CuadroTexto">
          <a:extLst>
            <a:ext uri="{FF2B5EF4-FFF2-40B4-BE49-F238E27FC236}">
              <a16:creationId xmlns:a16="http://schemas.microsoft.com/office/drawing/2014/main" xmlns="" id="{00000000-0008-0000-2000-0000B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05" name="145 CuadroTexto">
          <a:extLst>
            <a:ext uri="{FF2B5EF4-FFF2-40B4-BE49-F238E27FC236}">
              <a16:creationId xmlns:a16="http://schemas.microsoft.com/office/drawing/2014/main" xmlns="" id="{00000000-0008-0000-2000-0000B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06" name="146 CuadroTexto">
          <a:extLst>
            <a:ext uri="{FF2B5EF4-FFF2-40B4-BE49-F238E27FC236}">
              <a16:creationId xmlns:a16="http://schemas.microsoft.com/office/drawing/2014/main" xmlns="" id="{00000000-0008-0000-2000-0000B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07" name="147 CuadroTexto">
          <a:extLst>
            <a:ext uri="{FF2B5EF4-FFF2-40B4-BE49-F238E27FC236}">
              <a16:creationId xmlns:a16="http://schemas.microsoft.com/office/drawing/2014/main" xmlns="" id="{00000000-0008-0000-2000-0000B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08" name="148 CuadroTexto">
          <a:extLst>
            <a:ext uri="{FF2B5EF4-FFF2-40B4-BE49-F238E27FC236}">
              <a16:creationId xmlns:a16="http://schemas.microsoft.com/office/drawing/2014/main" xmlns="" id="{00000000-0008-0000-2000-0000B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09" name="149 CuadroTexto">
          <a:extLst>
            <a:ext uri="{FF2B5EF4-FFF2-40B4-BE49-F238E27FC236}">
              <a16:creationId xmlns:a16="http://schemas.microsoft.com/office/drawing/2014/main" xmlns="" id="{00000000-0008-0000-2000-0000B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10" name="150 CuadroTexto">
          <a:extLst>
            <a:ext uri="{FF2B5EF4-FFF2-40B4-BE49-F238E27FC236}">
              <a16:creationId xmlns:a16="http://schemas.microsoft.com/office/drawing/2014/main" xmlns="" id="{00000000-0008-0000-2000-0000B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11" name="151 CuadroTexto">
          <a:extLst>
            <a:ext uri="{FF2B5EF4-FFF2-40B4-BE49-F238E27FC236}">
              <a16:creationId xmlns:a16="http://schemas.microsoft.com/office/drawing/2014/main" xmlns="" id="{00000000-0008-0000-2000-0000B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12" name="152 CuadroTexto">
          <a:extLst>
            <a:ext uri="{FF2B5EF4-FFF2-40B4-BE49-F238E27FC236}">
              <a16:creationId xmlns:a16="http://schemas.microsoft.com/office/drawing/2014/main" xmlns="" id="{00000000-0008-0000-2000-0000C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13" name="153 CuadroTexto">
          <a:extLst>
            <a:ext uri="{FF2B5EF4-FFF2-40B4-BE49-F238E27FC236}">
              <a16:creationId xmlns:a16="http://schemas.microsoft.com/office/drawing/2014/main" xmlns="" id="{00000000-0008-0000-2000-0000C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14" name="154 CuadroTexto">
          <a:extLst>
            <a:ext uri="{FF2B5EF4-FFF2-40B4-BE49-F238E27FC236}">
              <a16:creationId xmlns:a16="http://schemas.microsoft.com/office/drawing/2014/main" xmlns="" id="{00000000-0008-0000-2000-0000C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15" name="155 CuadroTexto">
          <a:extLst>
            <a:ext uri="{FF2B5EF4-FFF2-40B4-BE49-F238E27FC236}">
              <a16:creationId xmlns:a16="http://schemas.microsoft.com/office/drawing/2014/main" xmlns="" id="{00000000-0008-0000-2000-0000C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16" name="156 CuadroTexto">
          <a:extLst>
            <a:ext uri="{FF2B5EF4-FFF2-40B4-BE49-F238E27FC236}">
              <a16:creationId xmlns:a16="http://schemas.microsoft.com/office/drawing/2014/main" xmlns="" id="{00000000-0008-0000-2000-0000C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17" name="157 CuadroTexto">
          <a:extLst>
            <a:ext uri="{FF2B5EF4-FFF2-40B4-BE49-F238E27FC236}">
              <a16:creationId xmlns:a16="http://schemas.microsoft.com/office/drawing/2014/main" xmlns="" id="{00000000-0008-0000-2000-0000C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18" name="158 CuadroTexto">
          <a:extLst>
            <a:ext uri="{FF2B5EF4-FFF2-40B4-BE49-F238E27FC236}">
              <a16:creationId xmlns:a16="http://schemas.microsoft.com/office/drawing/2014/main" xmlns="" id="{00000000-0008-0000-2000-0000C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19" name="159 CuadroTexto">
          <a:extLst>
            <a:ext uri="{FF2B5EF4-FFF2-40B4-BE49-F238E27FC236}">
              <a16:creationId xmlns:a16="http://schemas.microsoft.com/office/drawing/2014/main" xmlns="" id="{00000000-0008-0000-2000-0000C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20" name="160 CuadroTexto">
          <a:extLst>
            <a:ext uri="{FF2B5EF4-FFF2-40B4-BE49-F238E27FC236}">
              <a16:creationId xmlns:a16="http://schemas.microsoft.com/office/drawing/2014/main" xmlns="" id="{00000000-0008-0000-2000-0000C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21" name="161 CuadroTexto">
          <a:extLst>
            <a:ext uri="{FF2B5EF4-FFF2-40B4-BE49-F238E27FC236}">
              <a16:creationId xmlns:a16="http://schemas.microsoft.com/office/drawing/2014/main" xmlns="" id="{00000000-0008-0000-2000-0000C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22" name="162 CuadroTexto">
          <a:extLst>
            <a:ext uri="{FF2B5EF4-FFF2-40B4-BE49-F238E27FC236}">
              <a16:creationId xmlns:a16="http://schemas.microsoft.com/office/drawing/2014/main" xmlns="" id="{00000000-0008-0000-2000-0000C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23" name="163 CuadroTexto">
          <a:extLst>
            <a:ext uri="{FF2B5EF4-FFF2-40B4-BE49-F238E27FC236}">
              <a16:creationId xmlns:a16="http://schemas.microsoft.com/office/drawing/2014/main" xmlns="" id="{00000000-0008-0000-2000-0000C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24" name="164 CuadroTexto">
          <a:extLst>
            <a:ext uri="{FF2B5EF4-FFF2-40B4-BE49-F238E27FC236}">
              <a16:creationId xmlns:a16="http://schemas.microsoft.com/office/drawing/2014/main" xmlns="" id="{00000000-0008-0000-2000-0000C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25" name="165 CuadroTexto">
          <a:extLst>
            <a:ext uri="{FF2B5EF4-FFF2-40B4-BE49-F238E27FC236}">
              <a16:creationId xmlns:a16="http://schemas.microsoft.com/office/drawing/2014/main" xmlns="" id="{00000000-0008-0000-2000-0000C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26" name="166 CuadroTexto">
          <a:extLst>
            <a:ext uri="{FF2B5EF4-FFF2-40B4-BE49-F238E27FC236}">
              <a16:creationId xmlns:a16="http://schemas.microsoft.com/office/drawing/2014/main" xmlns="" id="{00000000-0008-0000-2000-0000C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27" name="167 CuadroTexto">
          <a:extLst>
            <a:ext uri="{FF2B5EF4-FFF2-40B4-BE49-F238E27FC236}">
              <a16:creationId xmlns:a16="http://schemas.microsoft.com/office/drawing/2014/main" xmlns="" id="{00000000-0008-0000-2000-0000C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28" name="168 CuadroTexto">
          <a:extLst>
            <a:ext uri="{FF2B5EF4-FFF2-40B4-BE49-F238E27FC236}">
              <a16:creationId xmlns:a16="http://schemas.microsoft.com/office/drawing/2014/main" xmlns="" id="{00000000-0008-0000-2000-0000D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29" name="169 CuadroTexto">
          <a:extLst>
            <a:ext uri="{FF2B5EF4-FFF2-40B4-BE49-F238E27FC236}">
              <a16:creationId xmlns:a16="http://schemas.microsoft.com/office/drawing/2014/main" xmlns="" id="{00000000-0008-0000-2000-0000D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30" name="170 CuadroTexto">
          <a:extLst>
            <a:ext uri="{FF2B5EF4-FFF2-40B4-BE49-F238E27FC236}">
              <a16:creationId xmlns:a16="http://schemas.microsoft.com/office/drawing/2014/main" xmlns="" id="{00000000-0008-0000-2000-0000D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31" name="171 CuadroTexto">
          <a:extLst>
            <a:ext uri="{FF2B5EF4-FFF2-40B4-BE49-F238E27FC236}">
              <a16:creationId xmlns:a16="http://schemas.microsoft.com/office/drawing/2014/main" xmlns="" id="{00000000-0008-0000-2000-0000D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32" name="172 CuadroTexto">
          <a:extLst>
            <a:ext uri="{FF2B5EF4-FFF2-40B4-BE49-F238E27FC236}">
              <a16:creationId xmlns:a16="http://schemas.microsoft.com/office/drawing/2014/main" xmlns="" id="{00000000-0008-0000-2000-0000D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33" name="173 CuadroTexto">
          <a:extLst>
            <a:ext uri="{FF2B5EF4-FFF2-40B4-BE49-F238E27FC236}">
              <a16:creationId xmlns:a16="http://schemas.microsoft.com/office/drawing/2014/main" xmlns="" id="{00000000-0008-0000-2000-0000D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34" name="174 CuadroTexto">
          <a:extLst>
            <a:ext uri="{FF2B5EF4-FFF2-40B4-BE49-F238E27FC236}">
              <a16:creationId xmlns:a16="http://schemas.microsoft.com/office/drawing/2014/main" xmlns="" id="{00000000-0008-0000-2000-0000D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35" name="175 CuadroTexto">
          <a:extLst>
            <a:ext uri="{FF2B5EF4-FFF2-40B4-BE49-F238E27FC236}">
              <a16:creationId xmlns:a16="http://schemas.microsoft.com/office/drawing/2014/main" xmlns="" id="{00000000-0008-0000-2000-0000D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36" name="176 CuadroTexto">
          <a:extLst>
            <a:ext uri="{FF2B5EF4-FFF2-40B4-BE49-F238E27FC236}">
              <a16:creationId xmlns:a16="http://schemas.microsoft.com/office/drawing/2014/main" xmlns="" id="{00000000-0008-0000-2000-0000D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37" name="177 CuadroTexto">
          <a:extLst>
            <a:ext uri="{FF2B5EF4-FFF2-40B4-BE49-F238E27FC236}">
              <a16:creationId xmlns:a16="http://schemas.microsoft.com/office/drawing/2014/main" xmlns="" id="{00000000-0008-0000-2000-0000D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38" name="178 CuadroTexto">
          <a:extLst>
            <a:ext uri="{FF2B5EF4-FFF2-40B4-BE49-F238E27FC236}">
              <a16:creationId xmlns:a16="http://schemas.microsoft.com/office/drawing/2014/main" xmlns="" id="{00000000-0008-0000-2000-0000D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39" name="179 CuadroTexto">
          <a:extLst>
            <a:ext uri="{FF2B5EF4-FFF2-40B4-BE49-F238E27FC236}">
              <a16:creationId xmlns:a16="http://schemas.microsoft.com/office/drawing/2014/main" xmlns="" id="{00000000-0008-0000-2000-0000D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40" name="180 CuadroTexto">
          <a:extLst>
            <a:ext uri="{FF2B5EF4-FFF2-40B4-BE49-F238E27FC236}">
              <a16:creationId xmlns:a16="http://schemas.microsoft.com/office/drawing/2014/main" xmlns="" id="{00000000-0008-0000-2000-0000D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41" name="181 CuadroTexto">
          <a:extLst>
            <a:ext uri="{FF2B5EF4-FFF2-40B4-BE49-F238E27FC236}">
              <a16:creationId xmlns:a16="http://schemas.microsoft.com/office/drawing/2014/main" xmlns="" id="{00000000-0008-0000-2000-0000D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42" name="182 CuadroTexto">
          <a:extLst>
            <a:ext uri="{FF2B5EF4-FFF2-40B4-BE49-F238E27FC236}">
              <a16:creationId xmlns:a16="http://schemas.microsoft.com/office/drawing/2014/main" xmlns="" id="{00000000-0008-0000-2000-0000D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43" name="183 CuadroTexto">
          <a:extLst>
            <a:ext uri="{FF2B5EF4-FFF2-40B4-BE49-F238E27FC236}">
              <a16:creationId xmlns:a16="http://schemas.microsoft.com/office/drawing/2014/main" xmlns="" id="{00000000-0008-0000-2000-0000D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44" name="184 CuadroTexto">
          <a:extLst>
            <a:ext uri="{FF2B5EF4-FFF2-40B4-BE49-F238E27FC236}">
              <a16:creationId xmlns:a16="http://schemas.microsoft.com/office/drawing/2014/main" xmlns="" id="{00000000-0008-0000-2000-0000E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45" name="185 CuadroTexto">
          <a:extLst>
            <a:ext uri="{FF2B5EF4-FFF2-40B4-BE49-F238E27FC236}">
              <a16:creationId xmlns:a16="http://schemas.microsoft.com/office/drawing/2014/main" xmlns="" id="{00000000-0008-0000-2000-0000E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46" name="186 CuadroTexto">
          <a:extLst>
            <a:ext uri="{FF2B5EF4-FFF2-40B4-BE49-F238E27FC236}">
              <a16:creationId xmlns:a16="http://schemas.microsoft.com/office/drawing/2014/main" xmlns="" id="{00000000-0008-0000-2000-0000E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47" name="187 CuadroTexto">
          <a:extLst>
            <a:ext uri="{FF2B5EF4-FFF2-40B4-BE49-F238E27FC236}">
              <a16:creationId xmlns:a16="http://schemas.microsoft.com/office/drawing/2014/main" xmlns="" id="{00000000-0008-0000-2000-0000E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48" name="188 CuadroTexto">
          <a:extLst>
            <a:ext uri="{FF2B5EF4-FFF2-40B4-BE49-F238E27FC236}">
              <a16:creationId xmlns:a16="http://schemas.microsoft.com/office/drawing/2014/main" xmlns="" id="{00000000-0008-0000-2000-0000E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49" name="189 CuadroTexto">
          <a:extLst>
            <a:ext uri="{FF2B5EF4-FFF2-40B4-BE49-F238E27FC236}">
              <a16:creationId xmlns:a16="http://schemas.microsoft.com/office/drawing/2014/main" xmlns="" id="{00000000-0008-0000-2000-0000E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50" name="190 CuadroTexto">
          <a:extLst>
            <a:ext uri="{FF2B5EF4-FFF2-40B4-BE49-F238E27FC236}">
              <a16:creationId xmlns:a16="http://schemas.microsoft.com/office/drawing/2014/main" xmlns="" id="{00000000-0008-0000-2000-0000E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51" name="191 CuadroTexto">
          <a:extLst>
            <a:ext uri="{FF2B5EF4-FFF2-40B4-BE49-F238E27FC236}">
              <a16:creationId xmlns:a16="http://schemas.microsoft.com/office/drawing/2014/main" xmlns="" id="{00000000-0008-0000-2000-0000E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52" name="192 CuadroTexto">
          <a:extLst>
            <a:ext uri="{FF2B5EF4-FFF2-40B4-BE49-F238E27FC236}">
              <a16:creationId xmlns:a16="http://schemas.microsoft.com/office/drawing/2014/main" xmlns="" id="{00000000-0008-0000-2000-0000E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53" name="193 CuadroTexto">
          <a:extLst>
            <a:ext uri="{FF2B5EF4-FFF2-40B4-BE49-F238E27FC236}">
              <a16:creationId xmlns:a16="http://schemas.microsoft.com/office/drawing/2014/main" xmlns="" id="{00000000-0008-0000-2000-0000E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54" name="194 CuadroTexto">
          <a:extLst>
            <a:ext uri="{FF2B5EF4-FFF2-40B4-BE49-F238E27FC236}">
              <a16:creationId xmlns:a16="http://schemas.microsoft.com/office/drawing/2014/main" xmlns="" id="{00000000-0008-0000-2000-0000E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55" name="195 CuadroTexto">
          <a:extLst>
            <a:ext uri="{FF2B5EF4-FFF2-40B4-BE49-F238E27FC236}">
              <a16:creationId xmlns:a16="http://schemas.microsoft.com/office/drawing/2014/main" xmlns="" id="{00000000-0008-0000-2000-0000E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56" name="196 CuadroTexto">
          <a:extLst>
            <a:ext uri="{FF2B5EF4-FFF2-40B4-BE49-F238E27FC236}">
              <a16:creationId xmlns:a16="http://schemas.microsoft.com/office/drawing/2014/main" xmlns="" id="{00000000-0008-0000-2000-0000E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57" name="197 CuadroTexto">
          <a:extLst>
            <a:ext uri="{FF2B5EF4-FFF2-40B4-BE49-F238E27FC236}">
              <a16:creationId xmlns:a16="http://schemas.microsoft.com/office/drawing/2014/main" xmlns="" id="{00000000-0008-0000-2000-0000E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58" name="198 CuadroTexto">
          <a:extLst>
            <a:ext uri="{FF2B5EF4-FFF2-40B4-BE49-F238E27FC236}">
              <a16:creationId xmlns:a16="http://schemas.microsoft.com/office/drawing/2014/main" xmlns="" id="{00000000-0008-0000-2000-0000E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59" name="199 CuadroTexto">
          <a:extLst>
            <a:ext uri="{FF2B5EF4-FFF2-40B4-BE49-F238E27FC236}">
              <a16:creationId xmlns:a16="http://schemas.microsoft.com/office/drawing/2014/main" xmlns="" id="{00000000-0008-0000-2000-0000E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60" name="200 CuadroTexto">
          <a:extLst>
            <a:ext uri="{FF2B5EF4-FFF2-40B4-BE49-F238E27FC236}">
              <a16:creationId xmlns:a16="http://schemas.microsoft.com/office/drawing/2014/main" xmlns="" id="{00000000-0008-0000-2000-0000F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61" name="201 CuadroTexto">
          <a:extLst>
            <a:ext uri="{FF2B5EF4-FFF2-40B4-BE49-F238E27FC236}">
              <a16:creationId xmlns:a16="http://schemas.microsoft.com/office/drawing/2014/main" xmlns="" id="{00000000-0008-0000-2000-0000F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62" name="202 CuadroTexto">
          <a:extLst>
            <a:ext uri="{FF2B5EF4-FFF2-40B4-BE49-F238E27FC236}">
              <a16:creationId xmlns:a16="http://schemas.microsoft.com/office/drawing/2014/main" xmlns="" id="{00000000-0008-0000-2000-0000F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63" name="203 CuadroTexto">
          <a:extLst>
            <a:ext uri="{FF2B5EF4-FFF2-40B4-BE49-F238E27FC236}">
              <a16:creationId xmlns:a16="http://schemas.microsoft.com/office/drawing/2014/main" xmlns="" id="{00000000-0008-0000-2000-0000F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64" name="204 CuadroTexto">
          <a:extLst>
            <a:ext uri="{FF2B5EF4-FFF2-40B4-BE49-F238E27FC236}">
              <a16:creationId xmlns:a16="http://schemas.microsoft.com/office/drawing/2014/main" xmlns="" id="{00000000-0008-0000-2000-0000F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65" name="205 CuadroTexto">
          <a:extLst>
            <a:ext uri="{FF2B5EF4-FFF2-40B4-BE49-F238E27FC236}">
              <a16:creationId xmlns:a16="http://schemas.microsoft.com/office/drawing/2014/main" xmlns="" id="{00000000-0008-0000-2000-0000F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66" name="206 CuadroTexto">
          <a:extLst>
            <a:ext uri="{FF2B5EF4-FFF2-40B4-BE49-F238E27FC236}">
              <a16:creationId xmlns:a16="http://schemas.microsoft.com/office/drawing/2014/main" xmlns="" id="{00000000-0008-0000-2000-0000F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67" name="207 CuadroTexto">
          <a:extLst>
            <a:ext uri="{FF2B5EF4-FFF2-40B4-BE49-F238E27FC236}">
              <a16:creationId xmlns:a16="http://schemas.microsoft.com/office/drawing/2014/main" xmlns="" id="{00000000-0008-0000-2000-0000F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68" name="208 CuadroTexto">
          <a:extLst>
            <a:ext uri="{FF2B5EF4-FFF2-40B4-BE49-F238E27FC236}">
              <a16:creationId xmlns:a16="http://schemas.microsoft.com/office/drawing/2014/main" xmlns="" id="{00000000-0008-0000-2000-0000F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69" name="209 CuadroTexto">
          <a:extLst>
            <a:ext uri="{FF2B5EF4-FFF2-40B4-BE49-F238E27FC236}">
              <a16:creationId xmlns:a16="http://schemas.microsoft.com/office/drawing/2014/main" xmlns="" id="{00000000-0008-0000-2000-0000F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70" name="210 CuadroTexto">
          <a:extLst>
            <a:ext uri="{FF2B5EF4-FFF2-40B4-BE49-F238E27FC236}">
              <a16:creationId xmlns:a16="http://schemas.microsoft.com/office/drawing/2014/main" xmlns="" id="{00000000-0008-0000-2000-0000F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71" name="211 CuadroTexto">
          <a:extLst>
            <a:ext uri="{FF2B5EF4-FFF2-40B4-BE49-F238E27FC236}">
              <a16:creationId xmlns:a16="http://schemas.microsoft.com/office/drawing/2014/main" xmlns="" id="{00000000-0008-0000-2000-0000F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72" name="212 CuadroTexto">
          <a:extLst>
            <a:ext uri="{FF2B5EF4-FFF2-40B4-BE49-F238E27FC236}">
              <a16:creationId xmlns:a16="http://schemas.microsoft.com/office/drawing/2014/main" xmlns="" id="{00000000-0008-0000-2000-0000F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73" name="213 CuadroTexto">
          <a:extLst>
            <a:ext uri="{FF2B5EF4-FFF2-40B4-BE49-F238E27FC236}">
              <a16:creationId xmlns:a16="http://schemas.microsoft.com/office/drawing/2014/main" xmlns="" id="{00000000-0008-0000-2000-0000F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74" name="214 CuadroTexto">
          <a:extLst>
            <a:ext uri="{FF2B5EF4-FFF2-40B4-BE49-F238E27FC236}">
              <a16:creationId xmlns:a16="http://schemas.microsoft.com/office/drawing/2014/main" xmlns="" id="{00000000-0008-0000-2000-0000F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75" name="215 CuadroTexto">
          <a:extLst>
            <a:ext uri="{FF2B5EF4-FFF2-40B4-BE49-F238E27FC236}">
              <a16:creationId xmlns:a16="http://schemas.microsoft.com/office/drawing/2014/main" xmlns="" id="{00000000-0008-0000-2000-0000F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76" name="216 CuadroTexto">
          <a:extLst>
            <a:ext uri="{FF2B5EF4-FFF2-40B4-BE49-F238E27FC236}">
              <a16:creationId xmlns:a16="http://schemas.microsoft.com/office/drawing/2014/main" xmlns="" id="{00000000-0008-0000-2000-00000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77" name="217 CuadroTexto">
          <a:extLst>
            <a:ext uri="{FF2B5EF4-FFF2-40B4-BE49-F238E27FC236}">
              <a16:creationId xmlns:a16="http://schemas.microsoft.com/office/drawing/2014/main" xmlns="" id="{00000000-0008-0000-2000-00000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78" name="218 CuadroTexto">
          <a:extLst>
            <a:ext uri="{FF2B5EF4-FFF2-40B4-BE49-F238E27FC236}">
              <a16:creationId xmlns:a16="http://schemas.microsoft.com/office/drawing/2014/main" xmlns="" id="{00000000-0008-0000-2000-00000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79" name="219 CuadroTexto">
          <a:extLst>
            <a:ext uri="{FF2B5EF4-FFF2-40B4-BE49-F238E27FC236}">
              <a16:creationId xmlns:a16="http://schemas.microsoft.com/office/drawing/2014/main" xmlns="" id="{00000000-0008-0000-2000-00000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80" name="220 CuadroTexto">
          <a:extLst>
            <a:ext uri="{FF2B5EF4-FFF2-40B4-BE49-F238E27FC236}">
              <a16:creationId xmlns:a16="http://schemas.microsoft.com/office/drawing/2014/main" xmlns="" id="{00000000-0008-0000-2000-00000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81" name="221 CuadroTexto">
          <a:extLst>
            <a:ext uri="{FF2B5EF4-FFF2-40B4-BE49-F238E27FC236}">
              <a16:creationId xmlns:a16="http://schemas.microsoft.com/office/drawing/2014/main" xmlns="" id="{00000000-0008-0000-2000-00000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82" name="222 CuadroTexto">
          <a:extLst>
            <a:ext uri="{FF2B5EF4-FFF2-40B4-BE49-F238E27FC236}">
              <a16:creationId xmlns:a16="http://schemas.microsoft.com/office/drawing/2014/main" xmlns="" id="{00000000-0008-0000-2000-00000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83" name="223 CuadroTexto">
          <a:extLst>
            <a:ext uri="{FF2B5EF4-FFF2-40B4-BE49-F238E27FC236}">
              <a16:creationId xmlns:a16="http://schemas.microsoft.com/office/drawing/2014/main" xmlns="" id="{00000000-0008-0000-2000-00000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84" name="224 CuadroTexto">
          <a:extLst>
            <a:ext uri="{FF2B5EF4-FFF2-40B4-BE49-F238E27FC236}">
              <a16:creationId xmlns:a16="http://schemas.microsoft.com/office/drawing/2014/main" xmlns="" id="{00000000-0008-0000-2000-00000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85" name="225 CuadroTexto">
          <a:extLst>
            <a:ext uri="{FF2B5EF4-FFF2-40B4-BE49-F238E27FC236}">
              <a16:creationId xmlns:a16="http://schemas.microsoft.com/office/drawing/2014/main" xmlns="" id="{00000000-0008-0000-2000-00000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86" name="226 CuadroTexto">
          <a:extLst>
            <a:ext uri="{FF2B5EF4-FFF2-40B4-BE49-F238E27FC236}">
              <a16:creationId xmlns:a16="http://schemas.microsoft.com/office/drawing/2014/main" xmlns="" id="{00000000-0008-0000-2000-00000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87" name="227 CuadroTexto">
          <a:extLst>
            <a:ext uri="{FF2B5EF4-FFF2-40B4-BE49-F238E27FC236}">
              <a16:creationId xmlns:a16="http://schemas.microsoft.com/office/drawing/2014/main" xmlns="" id="{00000000-0008-0000-2000-00000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88" name="228 CuadroTexto">
          <a:extLst>
            <a:ext uri="{FF2B5EF4-FFF2-40B4-BE49-F238E27FC236}">
              <a16:creationId xmlns:a16="http://schemas.microsoft.com/office/drawing/2014/main" xmlns="" id="{00000000-0008-0000-2000-00000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89" name="229 CuadroTexto">
          <a:extLst>
            <a:ext uri="{FF2B5EF4-FFF2-40B4-BE49-F238E27FC236}">
              <a16:creationId xmlns:a16="http://schemas.microsoft.com/office/drawing/2014/main" xmlns="" id="{00000000-0008-0000-2000-00000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90" name="230 CuadroTexto">
          <a:extLst>
            <a:ext uri="{FF2B5EF4-FFF2-40B4-BE49-F238E27FC236}">
              <a16:creationId xmlns:a16="http://schemas.microsoft.com/office/drawing/2014/main" xmlns="" id="{00000000-0008-0000-2000-00000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91" name="231 CuadroTexto">
          <a:extLst>
            <a:ext uri="{FF2B5EF4-FFF2-40B4-BE49-F238E27FC236}">
              <a16:creationId xmlns:a16="http://schemas.microsoft.com/office/drawing/2014/main" xmlns="" id="{00000000-0008-0000-2000-00000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92" name="232 CuadroTexto">
          <a:extLst>
            <a:ext uri="{FF2B5EF4-FFF2-40B4-BE49-F238E27FC236}">
              <a16:creationId xmlns:a16="http://schemas.microsoft.com/office/drawing/2014/main" xmlns="" id="{00000000-0008-0000-2000-00001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93" name="233 CuadroTexto">
          <a:extLst>
            <a:ext uri="{FF2B5EF4-FFF2-40B4-BE49-F238E27FC236}">
              <a16:creationId xmlns:a16="http://schemas.microsoft.com/office/drawing/2014/main" xmlns="" id="{00000000-0008-0000-2000-00001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94" name="234 CuadroTexto">
          <a:extLst>
            <a:ext uri="{FF2B5EF4-FFF2-40B4-BE49-F238E27FC236}">
              <a16:creationId xmlns:a16="http://schemas.microsoft.com/office/drawing/2014/main" xmlns="" id="{00000000-0008-0000-2000-00001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95" name="235 CuadroTexto">
          <a:extLst>
            <a:ext uri="{FF2B5EF4-FFF2-40B4-BE49-F238E27FC236}">
              <a16:creationId xmlns:a16="http://schemas.microsoft.com/office/drawing/2014/main" xmlns="" id="{00000000-0008-0000-2000-00001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96" name="236 CuadroTexto">
          <a:extLst>
            <a:ext uri="{FF2B5EF4-FFF2-40B4-BE49-F238E27FC236}">
              <a16:creationId xmlns:a16="http://schemas.microsoft.com/office/drawing/2014/main" xmlns="" id="{00000000-0008-0000-2000-00001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97" name="237 CuadroTexto">
          <a:extLst>
            <a:ext uri="{FF2B5EF4-FFF2-40B4-BE49-F238E27FC236}">
              <a16:creationId xmlns:a16="http://schemas.microsoft.com/office/drawing/2014/main" xmlns="" id="{00000000-0008-0000-2000-00001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98" name="238 CuadroTexto">
          <a:extLst>
            <a:ext uri="{FF2B5EF4-FFF2-40B4-BE49-F238E27FC236}">
              <a16:creationId xmlns:a16="http://schemas.microsoft.com/office/drawing/2014/main" xmlns="" id="{00000000-0008-0000-2000-00001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399" name="239 CuadroTexto">
          <a:extLst>
            <a:ext uri="{FF2B5EF4-FFF2-40B4-BE49-F238E27FC236}">
              <a16:creationId xmlns:a16="http://schemas.microsoft.com/office/drawing/2014/main" xmlns="" id="{00000000-0008-0000-2000-00001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00" name="240 CuadroTexto">
          <a:extLst>
            <a:ext uri="{FF2B5EF4-FFF2-40B4-BE49-F238E27FC236}">
              <a16:creationId xmlns:a16="http://schemas.microsoft.com/office/drawing/2014/main" xmlns="" id="{00000000-0008-0000-2000-00001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01" name="241 CuadroTexto">
          <a:extLst>
            <a:ext uri="{FF2B5EF4-FFF2-40B4-BE49-F238E27FC236}">
              <a16:creationId xmlns:a16="http://schemas.microsoft.com/office/drawing/2014/main" xmlns="" id="{00000000-0008-0000-2000-00001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02" name="242 CuadroTexto">
          <a:extLst>
            <a:ext uri="{FF2B5EF4-FFF2-40B4-BE49-F238E27FC236}">
              <a16:creationId xmlns:a16="http://schemas.microsoft.com/office/drawing/2014/main" xmlns="" id="{00000000-0008-0000-2000-00001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03" name="243 CuadroTexto">
          <a:extLst>
            <a:ext uri="{FF2B5EF4-FFF2-40B4-BE49-F238E27FC236}">
              <a16:creationId xmlns:a16="http://schemas.microsoft.com/office/drawing/2014/main" xmlns="" id="{00000000-0008-0000-2000-00001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04" name="244 CuadroTexto">
          <a:extLst>
            <a:ext uri="{FF2B5EF4-FFF2-40B4-BE49-F238E27FC236}">
              <a16:creationId xmlns:a16="http://schemas.microsoft.com/office/drawing/2014/main" xmlns="" id="{00000000-0008-0000-2000-00001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05" name="245 CuadroTexto">
          <a:extLst>
            <a:ext uri="{FF2B5EF4-FFF2-40B4-BE49-F238E27FC236}">
              <a16:creationId xmlns:a16="http://schemas.microsoft.com/office/drawing/2014/main" xmlns="" id="{00000000-0008-0000-2000-00001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06" name="246 CuadroTexto">
          <a:extLst>
            <a:ext uri="{FF2B5EF4-FFF2-40B4-BE49-F238E27FC236}">
              <a16:creationId xmlns:a16="http://schemas.microsoft.com/office/drawing/2014/main" xmlns="" id="{00000000-0008-0000-2000-00001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07" name="247 CuadroTexto">
          <a:extLst>
            <a:ext uri="{FF2B5EF4-FFF2-40B4-BE49-F238E27FC236}">
              <a16:creationId xmlns:a16="http://schemas.microsoft.com/office/drawing/2014/main" xmlns="" id="{00000000-0008-0000-2000-00001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08" name="248 CuadroTexto">
          <a:extLst>
            <a:ext uri="{FF2B5EF4-FFF2-40B4-BE49-F238E27FC236}">
              <a16:creationId xmlns:a16="http://schemas.microsoft.com/office/drawing/2014/main" xmlns="" id="{00000000-0008-0000-2000-00002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09" name="249 CuadroTexto">
          <a:extLst>
            <a:ext uri="{FF2B5EF4-FFF2-40B4-BE49-F238E27FC236}">
              <a16:creationId xmlns:a16="http://schemas.microsoft.com/office/drawing/2014/main" xmlns="" id="{00000000-0008-0000-2000-00002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10" name="250 CuadroTexto">
          <a:extLst>
            <a:ext uri="{FF2B5EF4-FFF2-40B4-BE49-F238E27FC236}">
              <a16:creationId xmlns:a16="http://schemas.microsoft.com/office/drawing/2014/main" xmlns="" id="{00000000-0008-0000-2000-00002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11" name="251 CuadroTexto">
          <a:extLst>
            <a:ext uri="{FF2B5EF4-FFF2-40B4-BE49-F238E27FC236}">
              <a16:creationId xmlns:a16="http://schemas.microsoft.com/office/drawing/2014/main" xmlns="" id="{00000000-0008-0000-2000-00002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12" name="252 CuadroTexto">
          <a:extLst>
            <a:ext uri="{FF2B5EF4-FFF2-40B4-BE49-F238E27FC236}">
              <a16:creationId xmlns:a16="http://schemas.microsoft.com/office/drawing/2014/main" xmlns="" id="{00000000-0008-0000-2000-00002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13" name="253 CuadroTexto">
          <a:extLst>
            <a:ext uri="{FF2B5EF4-FFF2-40B4-BE49-F238E27FC236}">
              <a16:creationId xmlns:a16="http://schemas.microsoft.com/office/drawing/2014/main" xmlns="" id="{00000000-0008-0000-2000-00002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14" name="254 CuadroTexto">
          <a:extLst>
            <a:ext uri="{FF2B5EF4-FFF2-40B4-BE49-F238E27FC236}">
              <a16:creationId xmlns:a16="http://schemas.microsoft.com/office/drawing/2014/main" xmlns="" id="{00000000-0008-0000-2000-00002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15" name="255 CuadroTexto">
          <a:extLst>
            <a:ext uri="{FF2B5EF4-FFF2-40B4-BE49-F238E27FC236}">
              <a16:creationId xmlns:a16="http://schemas.microsoft.com/office/drawing/2014/main" xmlns="" id="{00000000-0008-0000-2000-00002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16" name="256 CuadroTexto">
          <a:extLst>
            <a:ext uri="{FF2B5EF4-FFF2-40B4-BE49-F238E27FC236}">
              <a16:creationId xmlns:a16="http://schemas.microsoft.com/office/drawing/2014/main" xmlns="" id="{00000000-0008-0000-2000-00002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17" name="257 CuadroTexto">
          <a:extLst>
            <a:ext uri="{FF2B5EF4-FFF2-40B4-BE49-F238E27FC236}">
              <a16:creationId xmlns:a16="http://schemas.microsoft.com/office/drawing/2014/main" xmlns="" id="{00000000-0008-0000-2000-00002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18" name="258 CuadroTexto">
          <a:extLst>
            <a:ext uri="{FF2B5EF4-FFF2-40B4-BE49-F238E27FC236}">
              <a16:creationId xmlns:a16="http://schemas.microsoft.com/office/drawing/2014/main" xmlns="" id="{00000000-0008-0000-2000-00002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19" name="259 CuadroTexto">
          <a:extLst>
            <a:ext uri="{FF2B5EF4-FFF2-40B4-BE49-F238E27FC236}">
              <a16:creationId xmlns:a16="http://schemas.microsoft.com/office/drawing/2014/main" xmlns="" id="{00000000-0008-0000-2000-00002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20" name="260 CuadroTexto">
          <a:extLst>
            <a:ext uri="{FF2B5EF4-FFF2-40B4-BE49-F238E27FC236}">
              <a16:creationId xmlns:a16="http://schemas.microsoft.com/office/drawing/2014/main" xmlns="" id="{00000000-0008-0000-2000-00002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21" name="261 CuadroTexto">
          <a:extLst>
            <a:ext uri="{FF2B5EF4-FFF2-40B4-BE49-F238E27FC236}">
              <a16:creationId xmlns:a16="http://schemas.microsoft.com/office/drawing/2014/main" xmlns="" id="{00000000-0008-0000-2000-00002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22" name="262 CuadroTexto">
          <a:extLst>
            <a:ext uri="{FF2B5EF4-FFF2-40B4-BE49-F238E27FC236}">
              <a16:creationId xmlns:a16="http://schemas.microsoft.com/office/drawing/2014/main" xmlns="" id="{00000000-0008-0000-2000-00002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23" name="263 CuadroTexto">
          <a:extLst>
            <a:ext uri="{FF2B5EF4-FFF2-40B4-BE49-F238E27FC236}">
              <a16:creationId xmlns:a16="http://schemas.microsoft.com/office/drawing/2014/main" xmlns="" id="{00000000-0008-0000-2000-00002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24" name="264 CuadroTexto">
          <a:extLst>
            <a:ext uri="{FF2B5EF4-FFF2-40B4-BE49-F238E27FC236}">
              <a16:creationId xmlns:a16="http://schemas.microsoft.com/office/drawing/2014/main" xmlns="" id="{00000000-0008-0000-2000-00003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25" name="265 CuadroTexto">
          <a:extLst>
            <a:ext uri="{FF2B5EF4-FFF2-40B4-BE49-F238E27FC236}">
              <a16:creationId xmlns:a16="http://schemas.microsoft.com/office/drawing/2014/main" xmlns="" id="{00000000-0008-0000-2000-00003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26" name="266 CuadroTexto">
          <a:extLst>
            <a:ext uri="{FF2B5EF4-FFF2-40B4-BE49-F238E27FC236}">
              <a16:creationId xmlns:a16="http://schemas.microsoft.com/office/drawing/2014/main" xmlns="" id="{00000000-0008-0000-2000-00003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27" name="267 CuadroTexto">
          <a:extLst>
            <a:ext uri="{FF2B5EF4-FFF2-40B4-BE49-F238E27FC236}">
              <a16:creationId xmlns:a16="http://schemas.microsoft.com/office/drawing/2014/main" xmlns="" id="{00000000-0008-0000-2000-00003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28" name="285 CuadroTexto">
          <a:extLst>
            <a:ext uri="{FF2B5EF4-FFF2-40B4-BE49-F238E27FC236}">
              <a16:creationId xmlns:a16="http://schemas.microsoft.com/office/drawing/2014/main" xmlns="" id="{00000000-0008-0000-2000-00003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29" name="286 CuadroTexto">
          <a:extLst>
            <a:ext uri="{FF2B5EF4-FFF2-40B4-BE49-F238E27FC236}">
              <a16:creationId xmlns:a16="http://schemas.microsoft.com/office/drawing/2014/main" xmlns="" id="{00000000-0008-0000-2000-00003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30" name="287 CuadroTexto">
          <a:extLst>
            <a:ext uri="{FF2B5EF4-FFF2-40B4-BE49-F238E27FC236}">
              <a16:creationId xmlns:a16="http://schemas.microsoft.com/office/drawing/2014/main" xmlns="" id="{00000000-0008-0000-2000-00003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31" name="288 CuadroTexto">
          <a:extLst>
            <a:ext uri="{FF2B5EF4-FFF2-40B4-BE49-F238E27FC236}">
              <a16:creationId xmlns:a16="http://schemas.microsoft.com/office/drawing/2014/main" xmlns="" id="{00000000-0008-0000-2000-00003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32" name="289 CuadroTexto">
          <a:extLst>
            <a:ext uri="{FF2B5EF4-FFF2-40B4-BE49-F238E27FC236}">
              <a16:creationId xmlns:a16="http://schemas.microsoft.com/office/drawing/2014/main" xmlns="" id="{00000000-0008-0000-2000-00003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33" name="290 CuadroTexto">
          <a:extLst>
            <a:ext uri="{FF2B5EF4-FFF2-40B4-BE49-F238E27FC236}">
              <a16:creationId xmlns:a16="http://schemas.microsoft.com/office/drawing/2014/main" xmlns="" id="{00000000-0008-0000-2000-00003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34" name="291 CuadroTexto">
          <a:extLst>
            <a:ext uri="{FF2B5EF4-FFF2-40B4-BE49-F238E27FC236}">
              <a16:creationId xmlns:a16="http://schemas.microsoft.com/office/drawing/2014/main" xmlns="" id="{00000000-0008-0000-2000-00003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35" name="292 CuadroTexto">
          <a:extLst>
            <a:ext uri="{FF2B5EF4-FFF2-40B4-BE49-F238E27FC236}">
              <a16:creationId xmlns:a16="http://schemas.microsoft.com/office/drawing/2014/main" xmlns="" id="{00000000-0008-0000-2000-00003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36" name="293 CuadroTexto">
          <a:extLst>
            <a:ext uri="{FF2B5EF4-FFF2-40B4-BE49-F238E27FC236}">
              <a16:creationId xmlns:a16="http://schemas.microsoft.com/office/drawing/2014/main" xmlns="" id="{00000000-0008-0000-2000-00003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37" name="294 CuadroTexto">
          <a:extLst>
            <a:ext uri="{FF2B5EF4-FFF2-40B4-BE49-F238E27FC236}">
              <a16:creationId xmlns:a16="http://schemas.microsoft.com/office/drawing/2014/main" xmlns="" id="{00000000-0008-0000-2000-00003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38" name="295 CuadroTexto">
          <a:extLst>
            <a:ext uri="{FF2B5EF4-FFF2-40B4-BE49-F238E27FC236}">
              <a16:creationId xmlns:a16="http://schemas.microsoft.com/office/drawing/2014/main" xmlns="" id="{00000000-0008-0000-2000-00003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39" name="296 CuadroTexto">
          <a:extLst>
            <a:ext uri="{FF2B5EF4-FFF2-40B4-BE49-F238E27FC236}">
              <a16:creationId xmlns:a16="http://schemas.microsoft.com/office/drawing/2014/main" xmlns="" id="{00000000-0008-0000-2000-00003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40" name="298 CuadroTexto">
          <a:extLst>
            <a:ext uri="{FF2B5EF4-FFF2-40B4-BE49-F238E27FC236}">
              <a16:creationId xmlns:a16="http://schemas.microsoft.com/office/drawing/2014/main" xmlns="" id="{00000000-0008-0000-2000-000040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41" name="299 CuadroTexto">
          <a:extLst>
            <a:ext uri="{FF2B5EF4-FFF2-40B4-BE49-F238E27FC236}">
              <a16:creationId xmlns:a16="http://schemas.microsoft.com/office/drawing/2014/main" xmlns="" id="{00000000-0008-0000-2000-000041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42" name="300 CuadroTexto">
          <a:extLst>
            <a:ext uri="{FF2B5EF4-FFF2-40B4-BE49-F238E27FC236}">
              <a16:creationId xmlns:a16="http://schemas.microsoft.com/office/drawing/2014/main" xmlns="" id="{00000000-0008-0000-2000-000042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43" name="301 CuadroTexto">
          <a:extLst>
            <a:ext uri="{FF2B5EF4-FFF2-40B4-BE49-F238E27FC236}">
              <a16:creationId xmlns:a16="http://schemas.microsoft.com/office/drawing/2014/main" xmlns="" id="{00000000-0008-0000-2000-000043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44" name="302 CuadroTexto">
          <a:extLst>
            <a:ext uri="{FF2B5EF4-FFF2-40B4-BE49-F238E27FC236}">
              <a16:creationId xmlns:a16="http://schemas.microsoft.com/office/drawing/2014/main" xmlns="" id="{00000000-0008-0000-2000-000044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45" name="303 CuadroTexto">
          <a:extLst>
            <a:ext uri="{FF2B5EF4-FFF2-40B4-BE49-F238E27FC236}">
              <a16:creationId xmlns:a16="http://schemas.microsoft.com/office/drawing/2014/main" xmlns="" id="{00000000-0008-0000-2000-000045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46" name="304 CuadroTexto">
          <a:extLst>
            <a:ext uri="{FF2B5EF4-FFF2-40B4-BE49-F238E27FC236}">
              <a16:creationId xmlns:a16="http://schemas.microsoft.com/office/drawing/2014/main" xmlns="" id="{00000000-0008-0000-2000-000046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47" name="305 CuadroTexto">
          <a:extLst>
            <a:ext uri="{FF2B5EF4-FFF2-40B4-BE49-F238E27FC236}">
              <a16:creationId xmlns:a16="http://schemas.microsoft.com/office/drawing/2014/main" xmlns="" id="{00000000-0008-0000-2000-000047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48" name="452 CuadroTexto">
          <a:extLst>
            <a:ext uri="{FF2B5EF4-FFF2-40B4-BE49-F238E27FC236}">
              <a16:creationId xmlns:a16="http://schemas.microsoft.com/office/drawing/2014/main" xmlns="" id="{00000000-0008-0000-2000-000048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49" name="17 CuadroTexto">
          <a:extLst>
            <a:ext uri="{FF2B5EF4-FFF2-40B4-BE49-F238E27FC236}">
              <a16:creationId xmlns:a16="http://schemas.microsoft.com/office/drawing/2014/main" xmlns="" id="{00000000-0008-0000-2000-00004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50" name="90 CuadroTexto">
          <a:extLst>
            <a:ext uri="{FF2B5EF4-FFF2-40B4-BE49-F238E27FC236}">
              <a16:creationId xmlns:a16="http://schemas.microsoft.com/office/drawing/2014/main" xmlns="" id="{00000000-0008-0000-2000-00004A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51" name="91 CuadroTexto">
          <a:extLst>
            <a:ext uri="{FF2B5EF4-FFF2-40B4-BE49-F238E27FC236}">
              <a16:creationId xmlns:a16="http://schemas.microsoft.com/office/drawing/2014/main" xmlns="" id="{00000000-0008-0000-2000-00004B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52" name="92 CuadroTexto">
          <a:extLst>
            <a:ext uri="{FF2B5EF4-FFF2-40B4-BE49-F238E27FC236}">
              <a16:creationId xmlns:a16="http://schemas.microsoft.com/office/drawing/2014/main" xmlns="" id="{00000000-0008-0000-2000-00004C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53" name="93 CuadroTexto">
          <a:extLst>
            <a:ext uri="{FF2B5EF4-FFF2-40B4-BE49-F238E27FC236}">
              <a16:creationId xmlns:a16="http://schemas.microsoft.com/office/drawing/2014/main" xmlns="" id="{00000000-0008-0000-2000-00004D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54" name="94 CuadroTexto">
          <a:extLst>
            <a:ext uri="{FF2B5EF4-FFF2-40B4-BE49-F238E27FC236}">
              <a16:creationId xmlns:a16="http://schemas.microsoft.com/office/drawing/2014/main" xmlns="" id="{00000000-0008-0000-2000-00004E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55" name="95 CuadroTexto">
          <a:extLst>
            <a:ext uri="{FF2B5EF4-FFF2-40B4-BE49-F238E27FC236}">
              <a16:creationId xmlns:a16="http://schemas.microsoft.com/office/drawing/2014/main" xmlns="" id="{00000000-0008-0000-2000-00004F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56" name="96 CuadroTexto">
          <a:extLst>
            <a:ext uri="{FF2B5EF4-FFF2-40B4-BE49-F238E27FC236}">
              <a16:creationId xmlns:a16="http://schemas.microsoft.com/office/drawing/2014/main" xmlns="" id="{00000000-0008-0000-2000-000050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57" name="97 CuadroTexto">
          <a:extLst>
            <a:ext uri="{FF2B5EF4-FFF2-40B4-BE49-F238E27FC236}">
              <a16:creationId xmlns:a16="http://schemas.microsoft.com/office/drawing/2014/main" xmlns="" id="{00000000-0008-0000-2000-000051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58" name="98 CuadroTexto">
          <a:extLst>
            <a:ext uri="{FF2B5EF4-FFF2-40B4-BE49-F238E27FC236}">
              <a16:creationId xmlns:a16="http://schemas.microsoft.com/office/drawing/2014/main" xmlns="" id="{00000000-0008-0000-2000-000052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59" name="99 CuadroTexto">
          <a:extLst>
            <a:ext uri="{FF2B5EF4-FFF2-40B4-BE49-F238E27FC236}">
              <a16:creationId xmlns:a16="http://schemas.microsoft.com/office/drawing/2014/main" xmlns="" id="{00000000-0008-0000-2000-000053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60" name="100 CuadroTexto">
          <a:extLst>
            <a:ext uri="{FF2B5EF4-FFF2-40B4-BE49-F238E27FC236}">
              <a16:creationId xmlns:a16="http://schemas.microsoft.com/office/drawing/2014/main" xmlns="" id="{00000000-0008-0000-2000-000054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61" name="101 CuadroTexto">
          <a:extLst>
            <a:ext uri="{FF2B5EF4-FFF2-40B4-BE49-F238E27FC236}">
              <a16:creationId xmlns:a16="http://schemas.microsoft.com/office/drawing/2014/main" xmlns="" id="{00000000-0008-0000-2000-000055150000}"/>
            </a:ext>
          </a:extLst>
        </xdr:cNvPr>
        <xdr:cNvSpPr txBox="1"/>
      </xdr:nvSpPr>
      <xdr:spPr>
        <a:xfrm>
          <a:off x="0" y="3119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62" name="118 CuadroTexto">
          <a:extLst>
            <a:ext uri="{FF2B5EF4-FFF2-40B4-BE49-F238E27FC236}">
              <a16:creationId xmlns:a16="http://schemas.microsoft.com/office/drawing/2014/main" xmlns="" id="{00000000-0008-0000-2000-00005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63" name="119 CuadroTexto">
          <a:extLst>
            <a:ext uri="{FF2B5EF4-FFF2-40B4-BE49-F238E27FC236}">
              <a16:creationId xmlns:a16="http://schemas.microsoft.com/office/drawing/2014/main" xmlns="" id="{00000000-0008-0000-2000-00005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64" name="120 CuadroTexto">
          <a:extLst>
            <a:ext uri="{FF2B5EF4-FFF2-40B4-BE49-F238E27FC236}">
              <a16:creationId xmlns:a16="http://schemas.microsoft.com/office/drawing/2014/main" xmlns="" id="{00000000-0008-0000-2000-00005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65" name="121 CuadroTexto">
          <a:extLst>
            <a:ext uri="{FF2B5EF4-FFF2-40B4-BE49-F238E27FC236}">
              <a16:creationId xmlns:a16="http://schemas.microsoft.com/office/drawing/2014/main" xmlns="" id="{00000000-0008-0000-2000-00005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66" name="122 CuadroTexto">
          <a:extLst>
            <a:ext uri="{FF2B5EF4-FFF2-40B4-BE49-F238E27FC236}">
              <a16:creationId xmlns:a16="http://schemas.microsoft.com/office/drawing/2014/main" xmlns="" id="{00000000-0008-0000-2000-00005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67" name="123 CuadroTexto">
          <a:extLst>
            <a:ext uri="{FF2B5EF4-FFF2-40B4-BE49-F238E27FC236}">
              <a16:creationId xmlns:a16="http://schemas.microsoft.com/office/drawing/2014/main" xmlns="" id="{00000000-0008-0000-2000-00005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68" name="124 CuadroTexto">
          <a:extLst>
            <a:ext uri="{FF2B5EF4-FFF2-40B4-BE49-F238E27FC236}">
              <a16:creationId xmlns:a16="http://schemas.microsoft.com/office/drawing/2014/main" xmlns="" id="{00000000-0008-0000-2000-00005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69" name="125 CuadroTexto">
          <a:extLst>
            <a:ext uri="{FF2B5EF4-FFF2-40B4-BE49-F238E27FC236}">
              <a16:creationId xmlns:a16="http://schemas.microsoft.com/office/drawing/2014/main" xmlns="" id="{00000000-0008-0000-2000-00005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70" name="143 CuadroTexto">
          <a:extLst>
            <a:ext uri="{FF2B5EF4-FFF2-40B4-BE49-F238E27FC236}">
              <a16:creationId xmlns:a16="http://schemas.microsoft.com/office/drawing/2014/main" xmlns="" id="{00000000-0008-0000-2000-00005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71" name="144 CuadroTexto">
          <a:extLst>
            <a:ext uri="{FF2B5EF4-FFF2-40B4-BE49-F238E27FC236}">
              <a16:creationId xmlns:a16="http://schemas.microsoft.com/office/drawing/2014/main" xmlns="" id="{00000000-0008-0000-2000-00005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72" name="145 CuadroTexto">
          <a:extLst>
            <a:ext uri="{FF2B5EF4-FFF2-40B4-BE49-F238E27FC236}">
              <a16:creationId xmlns:a16="http://schemas.microsoft.com/office/drawing/2014/main" xmlns="" id="{00000000-0008-0000-2000-00006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73" name="146 CuadroTexto">
          <a:extLst>
            <a:ext uri="{FF2B5EF4-FFF2-40B4-BE49-F238E27FC236}">
              <a16:creationId xmlns:a16="http://schemas.microsoft.com/office/drawing/2014/main" xmlns="" id="{00000000-0008-0000-2000-00006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74" name="147 CuadroTexto">
          <a:extLst>
            <a:ext uri="{FF2B5EF4-FFF2-40B4-BE49-F238E27FC236}">
              <a16:creationId xmlns:a16="http://schemas.microsoft.com/office/drawing/2014/main" xmlns="" id="{00000000-0008-0000-2000-00006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75" name="148 CuadroTexto">
          <a:extLst>
            <a:ext uri="{FF2B5EF4-FFF2-40B4-BE49-F238E27FC236}">
              <a16:creationId xmlns:a16="http://schemas.microsoft.com/office/drawing/2014/main" xmlns="" id="{00000000-0008-0000-2000-00006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76" name="149 CuadroTexto">
          <a:extLst>
            <a:ext uri="{FF2B5EF4-FFF2-40B4-BE49-F238E27FC236}">
              <a16:creationId xmlns:a16="http://schemas.microsoft.com/office/drawing/2014/main" xmlns="" id="{00000000-0008-0000-2000-00006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77" name="150 CuadroTexto">
          <a:extLst>
            <a:ext uri="{FF2B5EF4-FFF2-40B4-BE49-F238E27FC236}">
              <a16:creationId xmlns:a16="http://schemas.microsoft.com/office/drawing/2014/main" xmlns="" id="{00000000-0008-0000-2000-00006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78" name="151 CuadroTexto">
          <a:extLst>
            <a:ext uri="{FF2B5EF4-FFF2-40B4-BE49-F238E27FC236}">
              <a16:creationId xmlns:a16="http://schemas.microsoft.com/office/drawing/2014/main" xmlns="" id="{00000000-0008-0000-2000-00006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79" name="152 CuadroTexto">
          <a:extLst>
            <a:ext uri="{FF2B5EF4-FFF2-40B4-BE49-F238E27FC236}">
              <a16:creationId xmlns:a16="http://schemas.microsoft.com/office/drawing/2014/main" xmlns="" id="{00000000-0008-0000-2000-00006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80" name="153 CuadroTexto">
          <a:extLst>
            <a:ext uri="{FF2B5EF4-FFF2-40B4-BE49-F238E27FC236}">
              <a16:creationId xmlns:a16="http://schemas.microsoft.com/office/drawing/2014/main" xmlns="" id="{00000000-0008-0000-2000-00006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81" name="154 CuadroTexto">
          <a:extLst>
            <a:ext uri="{FF2B5EF4-FFF2-40B4-BE49-F238E27FC236}">
              <a16:creationId xmlns:a16="http://schemas.microsoft.com/office/drawing/2014/main" xmlns="" id="{00000000-0008-0000-2000-00006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82" name="155 CuadroTexto">
          <a:extLst>
            <a:ext uri="{FF2B5EF4-FFF2-40B4-BE49-F238E27FC236}">
              <a16:creationId xmlns:a16="http://schemas.microsoft.com/office/drawing/2014/main" xmlns="" id="{00000000-0008-0000-2000-00006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83" name="156 CuadroTexto">
          <a:extLst>
            <a:ext uri="{FF2B5EF4-FFF2-40B4-BE49-F238E27FC236}">
              <a16:creationId xmlns:a16="http://schemas.microsoft.com/office/drawing/2014/main" xmlns="" id="{00000000-0008-0000-2000-00006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84" name="157 CuadroTexto">
          <a:extLst>
            <a:ext uri="{FF2B5EF4-FFF2-40B4-BE49-F238E27FC236}">
              <a16:creationId xmlns:a16="http://schemas.microsoft.com/office/drawing/2014/main" xmlns="" id="{00000000-0008-0000-2000-00006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85" name="158 CuadroTexto">
          <a:extLst>
            <a:ext uri="{FF2B5EF4-FFF2-40B4-BE49-F238E27FC236}">
              <a16:creationId xmlns:a16="http://schemas.microsoft.com/office/drawing/2014/main" xmlns="" id="{00000000-0008-0000-2000-00006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86" name="159 CuadroTexto">
          <a:extLst>
            <a:ext uri="{FF2B5EF4-FFF2-40B4-BE49-F238E27FC236}">
              <a16:creationId xmlns:a16="http://schemas.microsoft.com/office/drawing/2014/main" xmlns="" id="{00000000-0008-0000-2000-00006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87" name="160 CuadroTexto">
          <a:extLst>
            <a:ext uri="{FF2B5EF4-FFF2-40B4-BE49-F238E27FC236}">
              <a16:creationId xmlns:a16="http://schemas.microsoft.com/office/drawing/2014/main" xmlns="" id="{00000000-0008-0000-2000-00006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88" name="161 CuadroTexto">
          <a:extLst>
            <a:ext uri="{FF2B5EF4-FFF2-40B4-BE49-F238E27FC236}">
              <a16:creationId xmlns:a16="http://schemas.microsoft.com/office/drawing/2014/main" xmlns="" id="{00000000-0008-0000-2000-00007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89" name="162 CuadroTexto">
          <a:extLst>
            <a:ext uri="{FF2B5EF4-FFF2-40B4-BE49-F238E27FC236}">
              <a16:creationId xmlns:a16="http://schemas.microsoft.com/office/drawing/2014/main" xmlns="" id="{00000000-0008-0000-2000-00007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90" name="163 CuadroTexto">
          <a:extLst>
            <a:ext uri="{FF2B5EF4-FFF2-40B4-BE49-F238E27FC236}">
              <a16:creationId xmlns:a16="http://schemas.microsoft.com/office/drawing/2014/main" xmlns="" id="{00000000-0008-0000-2000-00007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91" name="164 CuadroTexto">
          <a:extLst>
            <a:ext uri="{FF2B5EF4-FFF2-40B4-BE49-F238E27FC236}">
              <a16:creationId xmlns:a16="http://schemas.microsoft.com/office/drawing/2014/main" xmlns="" id="{00000000-0008-0000-2000-00007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92" name="165 CuadroTexto">
          <a:extLst>
            <a:ext uri="{FF2B5EF4-FFF2-40B4-BE49-F238E27FC236}">
              <a16:creationId xmlns:a16="http://schemas.microsoft.com/office/drawing/2014/main" xmlns="" id="{00000000-0008-0000-2000-00007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93" name="166 CuadroTexto">
          <a:extLst>
            <a:ext uri="{FF2B5EF4-FFF2-40B4-BE49-F238E27FC236}">
              <a16:creationId xmlns:a16="http://schemas.microsoft.com/office/drawing/2014/main" xmlns="" id="{00000000-0008-0000-2000-00007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94" name="167 CuadroTexto">
          <a:extLst>
            <a:ext uri="{FF2B5EF4-FFF2-40B4-BE49-F238E27FC236}">
              <a16:creationId xmlns:a16="http://schemas.microsoft.com/office/drawing/2014/main" xmlns="" id="{00000000-0008-0000-2000-00007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95" name="168 CuadroTexto">
          <a:extLst>
            <a:ext uri="{FF2B5EF4-FFF2-40B4-BE49-F238E27FC236}">
              <a16:creationId xmlns:a16="http://schemas.microsoft.com/office/drawing/2014/main" xmlns="" id="{00000000-0008-0000-2000-00007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96" name="169 CuadroTexto">
          <a:extLst>
            <a:ext uri="{FF2B5EF4-FFF2-40B4-BE49-F238E27FC236}">
              <a16:creationId xmlns:a16="http://schemas.microsoft.com/office/drawing/2014/main" xmlns="" id="{00000000-0008-0000-2000-00007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97" name="170 CuadroTexto">
          <a:extLst>
            <a:ext uri="{FF2B5EF4-FFF2-40B4-BE49-F238E27FC236}">
              <a16:creationId xmlns:a16="http://schemas.microsoft.com/office/drawing/2014/main" xmlns="" id="{00000000-0008-0000-2000-00007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98" name="171 CuadroTexto">
          <a:extLst>
            <a:ext uri="{FF2B5EF4-FFF2-40B4-BE49-F238E27FC236}">
              <a16:creationId xmlns:a16="http://schemas.microsoft.com/office/drawing/2014/main" xmlns="" id="{00000000-0008-0000-2000-00007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99" name="172 CuadroTexto">
          <a:extLst>
            <a:ext uri="{FF2B5EF4-FFF2-40B4-BE49-F238E27FC236}">
              <a16:creationId xmlns:a16="http://schemas.microsoft.com/office/drawing/2014/main" xmlns="" id="{00000000-0008-0000-2000-00007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00" name="173 CuadroTexto">
          <a:extLst>
            <a:ext uri="{FF2B5EF4-FFF2-40B4-BE49-F238E27FC236}">
              <a16:creationId xmlns:a16="http://schemas.microsoft.com/office/drawing/2014/main" xmlns="" id="{00000000-0008-0000-2000-00007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01" name="174 CuadroTexto">
          <a:extLst>
            <a:ext uri="{FF2B5EF4-FFF2-40B4-BE49-F238E27FC236}">
              <a16:creationId xmlns:a16="http://schemas.microsoft.com/office/drawing/2014/main" xmlns="" id="{00000000-0008-0000-2000-00007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02" name="175 CuadroTexto">
          <a:extLst>
            <a:ext uri="{FF2B5EF4-FFF2-40B4-BE49-F238E27FC236}">
              <a16:creationId xmlns:a16="http://schemas.microsoft.com/office/drawing/2014/main" xmlns="" id="{00000000-0008-0000-2000-00007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03" name="176 CuadroTexto">
          <a:extLst>
            <a:ext uri="{FF2B5EF4-FFF2-40B4-BE49-F238E27FC236}">
              <a16:creationId xmlns:a16="http://schemas.microsoft.com/office/drawing/2014/main" xmlns="" id="{00000000-0008-0000-2000-00007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04" name="177 CuadroTexto">
          <a:extLst>
            <a:ext uri="{FF2B5EF4-FFF2-40B4-BE49-F238E27FC236}">
              <a16:creationId xmlns:a16="http://schemas.microsoft.com/office/drawing/2014/main" xmlns="" id="{00000000-0008-0000-2000-00008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05" name="178 CuadroTexto">
          <a:extLst>
            <a:ext uri="{FF2B5EF4-FFF2-40B4-BE49-F238E27FC236}">
              <a16:creationId xmlns:a16="http://schemas.microsoft.com/office/drawing/2014/main" xmlns="" id="{00000000-0008-0000-2000-00008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06" name="179 CuadroTexto">
          <a:extLst>
            <a:ext uri="{FF2B5EF4-FFF2-40B4-BE49-F238E27FC236}">
              <a16:creationId xmlns:a16="http://schemas.microsoft.com/office/drawing/2014/main" xmlns="" id="{00000000-0008-0000-2000-00008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07" name="180 CuadroTexto">
          <a:extLst>
            <a:ext uri="{FF2B5EF4-FFF2-40B4-BE49-F238E27FC236}">
              <a16:creationId xmlns:a16="http://schemas.microsoft.com/office/drawing/2014/main" xmlns="" id="{00000000-0008-0000-2000-00008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08" name="181 CuadroTexto">
          <a:extLst>
            <a:ext uri="{FF2B5EF4-FFF2-40B4-BE49-F238E27FC236}">
              <a16:creationId xmlns:a16="http://schemas.microsoft.com/office/drawing/2014/main" xmlns="" id="{00000000-0008-0000-2000-00008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09" name="182 CuadroTexto">
          <a:extLst>
            <a:ext uri="{FF2B5EF4-FFF2-40B4-BE49-F238E27FC236}">
              <a16:creationId xmlns:a16="http://schemas.microsoft.com/office/drawing/2014/main" xmlns="" id="{00000000-0008-0000-2000-00008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10" name="183 CuadroTexto">
          <a:extLst>
            <a:ext uri="{FF2B5EF4-FFF2-40B4-BE49-F238E27FC236}">
              <a16:creationId xmlns:a16="http://schemas.microsoft.com/office/drawing/2014/main" xmlns="" id="{00000000-0008-0000-2000-00008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11" name="184 CuadroTexto">
          <a:extLst>
            <a:ext uri="{FF2B5EF4-FFF2-40B4-BE49-F238E27FC236}">
              <a16:creationId xmlns:a16="http://schemas.microsoft.com/office/drawing/2014/main" xmlns="" id="{00000000-0008-0000-2000-00008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12" name="185 CuadroTexto">
          <a:extLst>
            <a:ext uri="{FF2B5EF4-FFF2-40B4-BE49-F238E27FC236}">
              <a16:creationId xmlns:a16="http://schemas.microsoft.com/office/drawing/2014/main" xmlns="" id="{00000000-0008-0000-2000-00008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13" name="186 CuadroTexto">
          <a:extLst>
            <a:ext uri="{FF2B5EF4-FFF2-40B4-BE49-F238E27FC236}">
              <a16:creationId xmlns:a16="http://schemas.microsoft.com/office/drawing/2014/main" xmlns="" id="{00000000-0008-0000-2000-00008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14" name="187 CuadroTexto">
          <a:extLst>
            <a:ext uri="{FF2B5EF4-FFF2-40B4-BE49-F238E27FC236}">
              <a16:creationId xmlns:a16="http://schemas.microsoft.com/office/drawing/2014/main" xmlns="" id="{00000000-0008-0000-2000-00008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15" name="188 CuadroTexto">
          <a:extLst>
            <a:ext uri="{FF2B5EF4-FFF2-40B4-BE49-F238E27FC236}">
              <a16:creationId xmlns:a16="http://schemas.microsoft.com/office/drawing/2014/main" xmlns="" id="{00000000-0008-0000-2000-00008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16" name="189 CuadroTexto">
          <a:extLst>
            <a:ext uri="{FF2B5EF4-FFF2-40B4-BE49-F238E27FC236}">
              <a16:creationId xmlns:a16="http://schemas.microsoft.com/office/drawing/2014/main" xmlns="" id="{00000000-0008-0000-2000-00008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17" name="190 CuadroTexto">
          <a:extLst>
            <a:ext uri="{FF2B5EF4-FFF2-40B4-BE49-F238E27FC236}">
              <a16:creationId xmlns:a16="http://schemas.microsoft.com/office/drawing/2014/main" xmlns="" id="{00000000-0008-0000-2000-00008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18" name="191 CuadroTexto">
          <a:extLst>
            <a:ext uri="{FF2B5EF4-FFF2-40B4-BE49-F238E27FC236}">
              <a16:creationId xmlns:a16="http://schemas.microsoft.com/office/drawing/2014/main" xmlns="" id="{00000000-0008-0000-2000-00008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19" name="192 CuadroTexto">
          <a:extLst>
            <a:ext uri="{FF2B5EF4-FFF2-40B4-BE49-F238E27FC236}">
              <a16:creationId xmlns:a16="http://schemas.microsoft.com/office/drawing/2014/main" xmlns="" id="{00000000-0008-0000-2000-00008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20" name="193 CuadroTexto">
          <a:extLst>
            <a:ext uri="{FF2B5EF4-FFF2-40B4-BE49-F238E27FC236}">
              <a16:creationId xmlns:a16="http://schemas.microsoft.com/office/drawing/2014/main" xmlns="" id="{00000000-0008-0000-2000-00009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21" name="194 CuadroTexto">
          <a:extLst>
            <a:ext uri="{FF2B5EF4-FFF2-40B4-BE49-F238E27FC236}">
              <a16:creationId xmlns:a16="http://schemas.microsoft.com/office/drawing/2014/main" xmlns="" id="{00000000-0008-0000-2000-00009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22" name="195 CuadroTexto">
          <a:extLst>
            <a:ext uri="{FF2B5EF4-FFF2-40B4-BE49-F238E27FC236}">
              <a16:creationId xmlns:a16="http://schemas.microsoft.com/office/drawing/2014/main" xmlns="" id="{00000000-0008-0000-2000-00009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23" name="196 CuadroTexto">
          <a:extLst>
            <a:ext uri="{FF2B5EF4-FFF2-40B4-BE49-F238E27FC236}">
              <a16:creationId xmlns:a16="http://schemas.microsoft.com/office/drawing/2014/main" xmlns="" id="{00000000-0008-0000-2000-00009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24" name="197 CuadroTexto">
          <a:extLst>
            <a:ext uri="{FF2B5EF4-FFF2-40B4-BE49-F238E27FC236}">
              <a16:creationId xmlns:a16="http://schemas.microsoft.com/office/drawing/2014/main" xmlns="" id="{00000000-0008-0000-2000-00009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25" name="198 CuadroTexto">
          <a:extLst>
            <a:ext uri="{FF2B5EF4-FFF2-40B4-BE49-F238E27FC236}">
              <a16:creationId xmlns:a16="http://schemas.microsoft.com/office/drawing/2014/main" xmlns="" id="{00000000-0008-0000-2000-00009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26" name="199 CuadroTexto">
          <a:extLst>
            <a:ext uri="{FF2B5EF4-FFF2-40B4-BE49-F238E27FC236}">
              <a16:creationId xmlns:a16="http://schemas.microsoft.com/office/drawing/2014/main" xmlns="" id="{00000000-0008-0000-2000-00009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27" name="200 CuadroTexto">
          <a:extLst>
            <a:ext uri="{FF2B5EF4-FFF2-40B4-BE49-F238E27FC236}">
              <a16:creationId xmlns:a16="http://schemas.microsoft.com/office/drawing/2014/main" xmlns="" id="{00000000-0008-0000-2000-00009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28" name="201 CuadroTexto">
          <a:extLst>
            <a:ext uri="{FF2B5EF4-FFF2-40B4-BE49-F238E27FC236}">
              <a16:creationId xmlns:a16="http://schemas.microsoft.com/office/drawing/2014/main" xmlns="" id="{00000000-0008-0000-2000-00009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29" name="202 CuadroTexto">
          <a:extLst>
            <a:ext uri="{FF2B5EF4-FFF2-40B4-BE49-F238E27FC236}">
              <a16:creationId xmlns:a16="http://schemas.microsoft.com/office/drawing/2014/main" xmlns="" id="{00000000-0008-0000-2000-00009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30" name="203 CuadroTexto">
          <a:extLst>
            <a:ext uri="{FF2B5EF4-FFF2-40B4-BE49-F238E27FC236}">
              <a16:creationId xmlns:a16="http://schemas.microsoft.com/office/drawing/2014/main" xmlns="" id="{00000000-0008-0000-2000-00009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31" name="204 CuadroTexto">
          <a:extLst>
            <a:ext uri="{FF2B5EF4-FFF2-40B4-BE49-F238E27FC236}">
              <a16:creationId xmlns:a16="http://schemas.microsoft.com/office/drawing/2014/main" xmlns="" id="{00000000-0008-0000-2000-00009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32" name="205 CuadroTexto">
          <a:extLst>
            <a:ext uri="{FF2B5EF4-FFF2-40B4-BE49-F238E27FC236}">
              <a16:creationId xmlns:a16="http://schemas.microsoft.com/office/drawing/2014/main" xmlns="" id="{00000000-0008-0000-2000-00009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33" name="206 CuadroTexto">
          <a:extLst>
            <a:ext uri="{FF2B5EF4-FFF2-40B4-BE49-F238E27FC236}">
              <a16:creationId xmlns:a16="http://schemas.microsoft.com/office/drawing/2014/main" xmlns="" id="{00000000-0008-0000-2000-00009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34" name="207 CuadroTexto">
          <a:extLst>
            <a:ext uri="{FF2B5EF4-FFF2-40B4-BE49-F238E27FC236}">
              <a16:creationId xmlns:a16="http://schemas.microsoft.com/office/drawing/2014/main" xmlns="" id="{00000000-0008-0000-2000-00009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35" name="208 CuadroTexto">
          <a:extLst>
            <a:ext uri="{FF2B5EF4-FFF2-40B4-BE49-F238E27FC236}">
              <a16:creationId xmlns:a16="http://schemas.microsoft.com/office/drawing/2014/main" xmlns="" id="{00000000-0008-0000-2000-00009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36" name="209 CuadroTexto">
          <a:extLst>
            <a:ext uri="{FF2B5EF4-FFF2-40B4-BE49-F238E27FC236}">
              <a16:creationId xmlns:a16="http://schemas.microsoft.com/office/drawing/2014/main" xmlns="" id="{00000000-0008-0000-2000-0000A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37" name="210 CuadroTexto">
          <a:extLst>
            <a:ext uri="{FF2B5EF4-FFF2-40B4-BE49-F238E27FC236}">
              <a16:creationId xmlns:a16="http://schemas.microsoft.com/office/drawing/2014/main" xmlns="" id="{00000000-0008-0000-2000-0000A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38" name="211 CuadroTexto">
          <a:extLst>
            <a:ext uri="{FF2B5EF4-FFF2-40B4-BE49-F238E27FC236}">
              <a16:creationId xmlns:a16="http://schemas.microsoft.com/office/drawing/2014/main" xmlns="" id="{00000000-0008-0000-2000-0000A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39" name="212 CuadroTexto">
          <a:extLst>
            <a:ext uri="{FF2B5EF4-FFF2-40B4-BE49-F238E27FC236}">
              <a16:creationId xmlns:a16="http://schemas.microsoft.com/office/drawing/2014/main" xmlns="" id="{00000000-0008-0000-2000-0000A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40" name="213 CuadroTexto">
          <a:extLst>
            <a:ext uri="{FF2B5EF4-FFF2-40B4-BE49-F238E27FC236}">
              <a16:creationId xmlns:a16="http://schemas.microsoft.com/office/drawing/2014/main" xmlns="" id="{00000000-0008-0000-2000-0000A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41" name="214 CuadroTexto">
          <a:extLst>
            <a:ext uri="{FF2B5EF4-FFF2-40B4-BE49-F238E27FC236}">
              <a16:creationId xmlns:a16="http://schemas.microsoft.com/office/drawing/2014/main" xmlns="" id="{00000000-0008-0000-2000-0000A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42" name="215 CuadroTexto">
          <a:extLst>
            <a:ext uri="{FF2B5EF4-FFF2-40B4-BE49-F238E27FC236}">
              <a16:creationId xmlns:a16="http://schemas.microsoft.com/office/drawing/2014/main" xmlns="" id="{00000000-0008-0000-2000-0000A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43" name="216 CuadroTexto">
          <a:extLst>
            <a:ext uri="{FF2B5EF4-FFF2-40B4-BE49-F238E27FC236}">
              <a16:creationId xmlns:a16="http://schemas.microsoft.com/office/drawing/2014/main" xmlns="" id="{00000000-0008-0000-2000-0000A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44" name="217 CuadroTexto">
          <a:extLst>
            <a:ext uri="{FF2B5EF4-FFF2-40B4-BE49-F238E27FC236}">
              <a16:creationId xmlns:a16="http://schemas.microsoft.com/office/drawing/2014/main" xmlns="" id="{00000000-0008-0000-2000-0000A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45" name="218 CuadroTexto">
          <a:extLst>
            <a:ext uri="{FF2B5EF4-FFF2-40B4-BE49-F238E27FC236}">
              <a16:creationId xmlns:a16="http://schemas.microsoft.com/office/drawing/2014/main" xmlns="" id="{00000000-0008-0000-2000-0000A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46" name="219 CuadroTexto">
          <a:extLst>
            <a:ext uri="{FF2B5EF4-FFF2-40B4-BE49-F238E27FC236}">
              <a16:creationId xmlns:a16="http://schemas.microsoft.com/office/drawing/2014/main" xmlns="" id="{00000000-0008-0000-2000-0000A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47" name="220 CuadroTexto">
          <a:extLst>
            <a:ext uri="{FF2B5EF4-FFF2-40B4-BE49-F238E27FC236}">
              <a16:creationId xmlns:a16="http://schemas.microsoft.com/office/drawing/2014/main" xmlns="" id="{00000000-0008-0000-2000-0000A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48" name="221 CuadroTexto">
          <a:extLst>
            <a:ext uri="{FF2B5EF4-FFF2-40B4-BE49-F238E27FC236}">
              <a16:creationId xmlns:a16="http://schemas.microsoft.com/office/drawing/2014/main" xmlns="" id="{00000000-0008-0000-2000-0000A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49" name="222 CuadroTexto">
          <a:extLst>
            <a:ext uri="{FF2B5EF4-FFF2-40B4-BE49-F238E27FC236}">
              <a16:creationId xmlns:a16="http://schemas.microsoft.com/office/drawing/2014/main" xmlns="" id="{00000000-0008-0000-2000-0000A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50" name="223 CuadroTexto">
          <a:extLst>
            <a:ext uri="{FF2B5EF4-FFF2-40B4-BE49-F238E27FC236}">
              <a16:creationId xmlns:a16="http://schemas.microsoft.com/office/drawing/2014/main" xmlns="" id="{00000000-0008-0000-2000-0000A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51" name="224 CuadroTexto">
          <a:extLst>
            <a:ext uri="{FF2B5EF4-FFF2-40B4-BE49-F238E27FC236}">
              <a16:creationId xmlns:a16="http://schemas.microsoft.com/office/drawing/2014/main" xmlns="" id="{00000000-0008-0000-2000-0000A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52" name="225 CuadroTexto">
          <a:extLst>
            <a:ext uri="{FF2B5EF4-FFF2-40B4-BE49-F238E27FC236}">
              <a16:creationId xmlns:a16="http://schemas.microsoft.com/office/drawing/2014/main" xmlns="" id="{00000000-0008-0000-2000-0000B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53" name="226 CuadroTexto">
          <a:extLst>
            <a:ext uri="{FF2B5EF4-FFF2-40B4-BE49-F238E27FC236}">
              <a16:creationId xmlns:a16="http://schemas.microsoft.com/office/drawing/2014/main" xmlns="" id="{00000000-0008-0000-2000-0000B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54" name="227 CuadroTexto">
          <a:extLst>
            <a:ext uri="{FF2B5EF4-FFF2-40B4-BE49-F238E27FC236}">
              <a16:creationId xmlns:a16="http://schemas.microsoft.com/office/drawing/2014/main" xmlns="" id="{00000000-0008-0000-2000-0000B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55" name="228 CuadroTexto">
          <a:extLst>
            <a:ext uri="{FF2B5EF4-FFF2-40B4-BE49-F238E27FC236}">
              <a16:creationId xmlns:a16="http://schemas.microsoft.com/office/drawing/2014/main" xmlns="" id="{00000000-0008-0000-2000-0000B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56" name="229 CuadroTexto">
          <a:extLst>
            <a:ext uri="{FF2B5EF4-FFF2-40B4-BE49-F238E27FC236}">
              <a16:creationId xmlns:a16="http://schemas.microsoft.com/office/drawing/2014/main" xmlns="" id="{00000000-0008-0000-2000-0000B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57" name="230 CuadroTexto">
          <a:extLst>
            <a:ext uri="{FF2B5EF4-FFF2-40B4-BE49-F238E27FC236}">
              <a16:creationId xmlns:a16="http://schemas.microsoft.com/office/drawing/2014/main" xmlns="" id="{00000000-0008-0000-2000-0000B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58" name="231 CuadroTexto">
          <a:extLst>
            <a:ext uri="{FF2B5EF4-FFF2-40B4-BE49-F238E27FC236}">
              <a16:creationId xmlns:a16="http://schemas.microsoft.com/office/drawing/2014/main" xmlns="" id="{00000000-0008-0000-2000-0000B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59" name="232 CuadroTexto">
          <a:extLst>
            <a:ext uri="{FF2B5EF4-FFF2-40B4-BE49-F238E27FC236}">
              <a16:creationId xmlns:a16="http://schemas.microsoft.com/office/drawing/2014/main" xmlns="" id="{00000000-0008-0000-2000-0000B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60" name="233 CuadroTexto">
          <a:extLst>
            <a:ext uri="{FF2B5EF4-FFF2-40B4-BE49-F238E27FC236}">
              <a16:creationId xmlns:a16="http://schemas.microsoft.com/office/drawing/2014/main" xmlns="" id="{00000000-0008-0000-2000-0000B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61" name="234 CuadroTexto">
          <a:extLst>
            <a:ext uri="{FF2B5EF4-FFF2-40B4-BE49-F238E27FC236}">
              <a16:creationId xmlns:a16="http://schemas.microsoft.com/office/drawing/2014/main" xmlns="" id="{00000000-0008-0000-2000-0000B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62" name="235 CuadroTexto">
          <a:extLst>
            <a:ext uri="{FF2B5EF4-FFF2-40B4-BE49-F238E27FC236}">
              <a16:creationId xmlns:a16="http://schemas.microsoft.com/office/drawing/2014/main" xmlns="" id="{00000000-0008-0000-2000-0000B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63" name="236 CuadroTexto">
          <a:extLst>
            <a:ext uri="{FF2B5EF4-FFF2-40B4-BE49-F238E27FC236}">
              <a16:creationId xmlns:a16="http://schemas.microsoft.com/office/drawing/2014/main" xmlns="" id="{00000000-0008-0000-2000-0000B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64" name="237 CuadroTexto">
          <a:extLst>
            <a:ext uri="{FF2B5EF4-FFF2-40B4-BE49-F238E27FC236}">
              <a16:creationId xmlns:a16="http://schemas.microsoft.com/office/drawing/2014/main" xmlns="" id="{00000000-0008-0000-2000-0000B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65" name="238 CuadroTexto">
          <a:extLst>
            <a:ext uri="{FF2B5EF4-FFF2-40B4-BE49-F238E27FC236}">
              <a16:creationId xmlns:a16="http://schemas.microsoft.com/office/drawing/2014/main" xmlns="" id="{00000000-0008-0000-2000-0000B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66" name="239 CuadroTexto">
          <a:extLst>
            <a:ext uri="{FF2B5EF4-FFF2-40B4-BE49-F238E27FC236}">
              <a16:creationId xmlns:a16="http://schemas.microsoft.com/office/drawing/2014/main" xmlns="" id="{00000000-0008-0000-2000-0000B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67" name="240 CuadroTexto">
          <a:extLst>
            <a:ext uri="{FF2B5EF4-FFF2-40B4-BE49-F238E27FC236}">
              <a16:creationId xmlns:a16="http://schemas.microsoft.com/office/drawing/2014/main" xmlns="" id="{00000000-0008-0000-2000-0000B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68" name="241 CuadroTexto">
          <a:extLst>
            <a:ext uri="{FF2B5EF4-FFF2-40B4-BE49-F238E27FC236}">
              <a16:creationId xmlns:a16="http://schemas.microsoft.com/office/drawing/2014/main" xmlns="" id="{00000000-0008-0000-2000-0000C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69" name="242 CuadroTexto">
          <a:extLst>
            <a:ext uri="{FF2B5EF4-FFF2-40B4-BE49-F238E27FC236}">
              <a16:creationId xmlns:a16="http://schemas.microsoft.com/office/drawing/2014/main" xmlns="" id="{00000000-0008-0000-2000-0000C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70" name="243 CuadroTexto">
          <a:extLst>
            <a:ext uri="{FF2B5EF4-FFF2-40B4-BE49-F238E27FC236}">
              <a16:creationId xmlns:a16="http://schemas.microsoft.com/office/drawing/2014/main" xmlns="" id="{00000000-0008-0000-2000-0000C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71" name="244 CuadroTexto">
          <a:extLst>
            <a:ext uri="{FF2B5EF4-FFF2-40B4-BE49-F238E27FC236}">
              <a16:creationId xmlns:a16="http://schemas.microsoft.com/office/drawing/2014/main" xmlns="" id="{00000000-0008-0000-2000-0000C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72" name="245 CuadroTexto">
          <a:extLst>
            <a:ext uri="{FF2B5EF4-FFF2-40B4-BE49-F238E27FC236}">
              <a16:creationId xmlns:a16="http://schemas.microsoft.com/office/drawing/2014/main" xmlns="" id="{00000000-0008-0000-2000-0000C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73" name="246 CuadroTexto">
          <a:extLst>
            <a:ext uri="{FF2B5EF4-FFF2-40B4-BE49-F238E27FC236}">
              <a16:creationId xmlns:a16="http://schemas.microsoft.com/office/drawing/2014/main" xmlns="" id="{00000000-0008-0000-2000-0000C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74" name="247 CuadroTexto">
          <a:extLst>
            <a:ext uri="{FF2B5EF4-FFF2-40B4-BE49-F238E27FC236}">
              <a16:creationId xmlns:a16="http://schemas.microsoft.com/office/drawing/2014/main" xmlns="" id="{00000000-0008-0000-2000-0000C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75" name="248 CuadroTexto">
          <a:extLst>
            <a:ext uri="{FF2B5EF4-FFF2-40B4-BE49-F238E27FC236}">
              <a16:creationId xmlns:a16="http://schemas.microsoft.com/office/drawing/2014/main" xmlns="" id="{00000000-0008-0000-2000-0000C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76" name="249 CuadroTexto">
          <a:extLst>
            <a:ext uri="{FF2B5EF4-FFF2-40B4-BE49-F238E27FC236}">
              <a16:creationId xmlns:a16="http://schemas.microsoft.com/office/drawing/2014/main" xmlns="" id="{00000000-0008-0000-2000-0000C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77" name="250 CuadroTexto">
          <a:extLst>
            <a:ext uri="{FF2B5EF4-FFF2-40B4-BE49-F238E27FC236}">
              <a16:creationId xmlns:a16="http://schemas.microsoft.com/office/drawing/2014/main" xmlns="" id="{00000000-0008-0000-2000-0000C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78" name="251 CuadroTexto">
          <a:extLst>
            <a:ext uri="{FF2B5EF4-FFF2-40B4-BE49-F238E27FC236}">
              <a16:creationId xmlns:a16="http://schemas.microsoft.com/office/drawing/2014/main" xmlns="" id="{00000000-0008-0000-2000-0000C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79" name="252 CuadroTexto">
          <a:extLst>
            <a:ext uri="{FF2B5EF4-FFF2-40B4-BE49-F238E27FC236}">
              <a16:creationId xmlns:a16="http://schemas.microsoft.com/office/drawing/2014/main" xmlns="" id="{00000000-0008-0000-2000-0000C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80" name="253 CuadroTexto">
          <a:extLst>
            <a:ext uri="{FF2B5EF4-FFF2-40B4-BE49-F238E27FC236}">
              <a16:creationId xmlns:a16="http://schemas.microsoft.com/office/drawing/2014/main" xmlns="" id="{00000000-0008-0000-2000-0000C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81" name="254 CuadroTexto">
          <a:extLst>
            <a:ext uri="{FF2B5EF4-FFF2-40B4-BE49-F238E27FC236}">
              <a16:creationId xmlns:a16="http://schemas.microsoft.com/office/drawing/2014/main" xmlns="" id="{00000000-0008-0000-2000-0000C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82" name="255 CuadroTexto">
          <a:extLst>
            <a:ext uri="{FF2B5EF4-FFF2-40B4-BE49-F238E27FC236}">
              <a16:creationId xmlns:a16="http://schemas.microsoft.com/office/drawing/2014/main" xmlns="" id="{00000000-0008-0000-2000-0000C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83" name="256 CuadroTexto">
          <a:extLst>
            <a:ext uri="{FF2B5EF4-FFF2-40B4-BE49-F238E27FC236}">
              <a16:creationId xmlns:a16="http://schemas.microsoft.com/office/drawing/2014/main" xmlns="" id="{00000000-0008-0000-2000-0000C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84" name="257 CuadroTexto">
          <a:extLst>
            <a:ext uri="{FF2B5EF4-FFF2-40B4-BE49-F238E27FC236}">
              <a16:creationId xmlns:a16="http://schemas.microsoft.com/office/drawing/2014/main" xmlns="" id="{00000000-0008-0000-2000-0000D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85" name="258 CuadroTexto">
          <a:extLst>
            <a:ext uri="{FF2B5EF4-FFF2-40B4-BE49-F238E27FC236}">
              <a16:creationId xmlns:a16="http://schemas.microsoft.com/office/drawing/2014/main" xmlns="" id="{00000000-0008-0000-2000-0000D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86" name="259 CuadroTexto">
          <a:extLst>
            <a:ext uri="{FF2B5EF4-FFF2-40B4-BE49-F238E27FC236}">
              <a16:creationId xmlns:a16="http://schemas.microsoft.com/office/drawing/2014/main" xmlns="" id="{00000000-0008-0000-2000-0000D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87" name="260 CuadroTexto">
          <a:extLst>
            <a:ext uri="{FF2B5EF4-FFF2-40B4-BE49-F238E27FC236}">
              <a16:creationId xmlns:a16="http://schemas.microsoft.com/office/drawing/2014/main" xmlns="" id="{00000000-0008-0000-2000-0000D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88" name="261 CuadroTexto">
          <a:extLst>
            <a:ext uri="{FF2B5EF4-FFF2-40B4-BE49-F238E27FC236}">
              <a16:creationId xmlns:a16="http://schemas.microsoft.com/office/drawing/2014/main" xmlns="" id="{00000000-0008-0000-2000-0000D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89" name="262 CuadroTexto">
          <a:extLst>
            <a:ext uri="{FF2B5EF4-FFF2-40B4-BE49-F238E27FC236}">
              <a16:creationId xmlns:a16="http://schemas.microsoft.com/office/drawing/2014/main" xmlns="" id="{00000000-0008-0000-2000-0000D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90" name="263 CuadroTexto">
          <a:extLst>
            <a:ext uri="{FF2B5EF4-FFF2-40B4-BE49-F238E27FC236}">
              <a16:creationId xmlns:a16="http://schemas.microsoft.com/office/drawing/2014/main" xmlns="" id="{00000000-0008-0000-2000-0000D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91" name="264 CuadroTexto">
          <a:extLst>
            <a:ext uri="{FF2B5EF4-FFF2-40B4-BE49-F238E27FC236}">
              <a16:creationId xmlns:a16="http://schemas.microsoft.com/office/drawing/2014/main" xmlns="" id="{00000000-0008-0000-2000-0000D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92" name="265 CuadroTexto">
          <a:extLst>
            <a:ext uri="{FF2B5EF4-FFF2-40B4-BE49-F238E27FC236}">
              <a16:creationId xmlns:a16="http://schemas.microsoft.com/office/drawing/2014/main" xmlns="" id="{00000000-0008-0000-2000-0000D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93" name="266 CuadroTexto">
          <a:extLst>
            <a:ext uri="{FF2B5EF4-FFF2-40B4-BE49-F238E27FC236}">
              <a16:creationId xmlns:a16="http://schemas.microsoft.com/office/drawing/2014/main" xmlns="" id="{00000000-0008-0000-2000-0000D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94" name="267 CuadroTexto">
          <a:extLst>
            <a:ext uri="{FF2B5EF4-FFF2-40B4-BE49-F238E27FC236}">
              <a16:creationId xmlns:a16="http://schemas.microsoft.com/office/drawing/2014/main" xmlns="" id="{00000000-0008-0000-2000-0000D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95" name="285 CuadroTexto">
          <a:extLst>
            <a:ext uri="{FF2B5EF4-FFF2-40B4-BE49-F238E27FC236}">
              <a16:creationId xmlns:a16="http://schemas.microsoft.com/office/drawing/2014/main" xmlns="" id="{00000000-0008-0000-2000-0000D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96" name="286 CuadroTexto">
          <a:extLst>
            <a:ext uri="{FF2B5EF4-FFF2-40B4-BE49-F238E27FC236}">
              <a16:creationId xmlns:a16="http://schemas.microsoft.com/office/drawing/2014/main" xmlns="" id="{00000000-0008-0000-2000-0000D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97" name="287 CuadroTexto">
          <a:extLst>
            <a:ext uri="{FF2B5EF4-FFF2-40B4-BE49-F238E27FC236}">
              <a16:creationId xmlns:a16="http://schemas.microsoft.com/office/drawing/2014/main" xmlns="" id="{00000000-0008-0000-2000-0000D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98" name="288 CuadroTexto">
          <a:extLst>
            <a:ext uri="{FF2B5EF4-FFF2-40B4-BE49-F238E27FC236}">
              <a16:creationId xmlns:a16="http://schemas.microsoft.com/office/drawing/2014/main" xmlns="" id="{00000000-0008-0000-2000-0000D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599" name="289 CuadroTexto">
          <a:extLst>
            <a:ext uri="{FF2B5EF4-FFF2-40B4-BE49-F238E27FC236}">
              <a16:creationId xmlns:a16="http://schemas.microsoft.com/office/drawing/2014/main" xmlns="" id="{00000000-0008-0000-2000-0000D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00" name="290 CuadroTexto">
          <a:extLst>
            <a:ext uri="{FF2B5EF4-FFF2-40B4-BE49-F238E27FC236}">
              <a16:creationId xmlns:a16="http://schemas.microsoft.com/office/drawing/2014/main" xmlns="" id="{00000000-0008-0000-2000-0000E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01" name="291 CuadroTexto">
          <a:extLst>
            <a:ext uri="{FF2B5EF4-FFF2-40B4-BE49-F238E27FC236}">
              <a16:creationId xmlns:a16="http://schemas.microsoft.com/office/drawing/2014/main" xmlns="" id="{00000000-0008-0000-2000-0000E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02" name="292 CuadroTexto">
          <a:extLst>
            <a:ext uri="{FF2B5EF4-FFF2-40B4-BE49-F238E27FC236}">
              <a16:creationId xmlns:a16="http://schemas.microsoft.com/office/drawing/2014/main" xmlns="" id="{00000000-0008-0000-2000-0000E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03" name="293 CuadroTexto">
          <a:extLst>
            <a:ext uri="{FF2B5EF4-FFF2-40B4-BE49-F238E27FC236}">
              <a16:creationId xmlns:a16="http://schemas.microsoft.com/office/drawing/2014/main" xmlns="" id="{00000000-0008-0000-2000-0000E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04" name="294 CuadroTexto">
          <a:extLst>
            <a:ext uri="{FF2B5EF4-FFF2-40B4-BE49-F238E27FC236}">
              <a16:creationId xmlns:a16="http://schemas.microsoft.com/office/drawing/2014/main" xmlns="" id="{00000000-0008-0000-2000-0000E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05" name="295 CuadroTexto">
          <a:extLst>
            <a:ext uri="{FF2B5EF4-FFF2-40B4-BE49-F238E27FC236}">
              <a16:creationId xmlns:a16="http://schemas.microsoft.com/office/drawing/2014/main" xmlns="" id="{00000000-0008-0000-2000-0000E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06" name="296 CuadroTexto">
          <a:extLst>
            <a:ext uri="{FF2B5EF4-FFF2-40B4-BE49-F238E27FC236}">
              <a16:creationId xmlns:a16="http://schemas.microsoft.com/office/drawing/2014/main" xmlns="" id="{00000000-0008-0000-2000-0000E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07" name="298 CuadroTexto">
          <a:extLst>
            <a:ext uri="{FF2B5EF4-FFF2-40B4-BE49-F238E27FC236}">
              <a16:creationId xmlns:a16="http://schemas.microsoft.com/office/drawing/2014/main" xmlns="" id="{00000000-0008-0000-2000-0000E7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08" name="299 CuadroTexto">
          <a:extLst>
            <a:ext uri="{FF2B5EF4-FFF2-40B4-BE49-F238E27FC236}">
              <a16:creationId xmlns:a16="http://schemas.microsoft.com/office/drawing/2014/main" xmlns="" id="{00000000-0008-0000-2000-0000E8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09" name="300 CuadroTexto">
          <a:extLst>
            <a:ext uri="{FF2B5EF4-FFF2-40B4-BE49-F238E27FC236}">
              <a16:creationId xmlns:a16="http://schemas.microsoft.com/office/drawing/2014/main" xmlns="" id="{00000000-0008-0000-2000-0000E9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10" name="301 CuadroTexto">
          <a:extLst>
            <a:ext uri="{FF2B5EF4-FFF2-40B4-BE49-F238E27FC236}">
              <a16:creationId xmlns:a16="http://schemas.microsoft.com/office/drawing/2014/main" xmlns="" id="{00000000-0008-0000-2000-0000EA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11" name="302 CuadroTexto">
          <a:extLst>
            <a:ext uri="{FF2B5EF4-FFF2-40B4-BE49-F238E27FC236}">
              <a16:creationId xmlns:a16="http://schemas.microsoft.com/office/drawing/2014/main" xmlns="" id="{00000000-0008-0000-2000-0000EB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12" name="303 CuadroTexto">
          <a:extLst>
            <a:ext uri="{FF2B5EF4-FFF2-40B4-BE49-F238E27FC236}">
              <a16:creationId xmlns:a16="http://schemas.microsoft.com/office/drawing/2014/main" xmlns="" id="{00000000-0008-0000-2000-0000EC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13" name="304 CuadroTexto">
          <a:extLst>
            <a:ext uri="{FF2B5EF4-FFF2-40B4-BE49-F238E27FC236}">
              <a16:creationId xmlns:a16="http://schemas.microsoft.com/office/drawing/2014/main" xmlns="" id="{00000000-0008-0000-2000-0000ED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614" name="305 CuadroTexto">
          <a:extLst>
            <a:ext uri="{FF2B5EF4-FFF2-40B4-BE49-F238E27FC236}">
              <a16:creationId xmlns:a16="http://schemas.microsoft.com/office/drawing/2014/main" xmlns="" id="{00000000-0008-0000-2000-0000EE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twoCellAnchor>
    <xdr:from>
      <xdr:col>6</xdr:col>
      <xdr:colOff>609600</xdr:colOff>
      <xdr:row>24</xdr:row>
      <xdr:rowOff>0</xdr:rowOff>
    </xdr:from>
    <xdr:to>
      <xdr:col>6</xdr:col>
      <xdr:colOff>3924300</xdr:colOff>
      <xdr:row>25</xdr:row>
      <xdr:rowOff>25400</xdr:rowOff>
    </xdr:to>
    <xdr:sp macro="" textlink="" fLocksText="0">
      <xdr:nvSpPr>
        <xdr:cNvPr id="5626" name="Text Box 1">
          <a:extLst>
            <a:ext uri="{FF2B5EF4-FFF2-40B4-BE49-F238E27FC236}">
              <a16:creationId xmlns:a16="http://schemas.microsoft.com/office/drawing/2014/main" xmlns="" id="{09EDD72A-5231-415A-818D-D58F1C82E7B9}"/>
            </a:ext>
          </a:extLst>
        </xdr:cNvPr>
        <xdr:cNvSpPr txBox="1">
          <a:spLocks noChangeArrowheads="1"/>
        </xdr:cNvSpPr>
      </xdr:nvSpPr>
      <xdr:spPr bwMode="auto">
        <a:xfrm>
          <a:off x="4095750" y="10848975"/>
          <a:ext cx="3314700" cy="234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txBody>
        <a:bodyPr rtlCol="0"/>
        <a:lstStyle/>
        <a:p>
          <a:pPr algn="ctr"/>
          <a:endParaRPr lang="es-ES"/>
        </a:p>
      </xdr:txBody>
    </xdr:sp>
    <xdr:clientData/>
  </xdr:twoCellAnchor>
  <xdr:twoCellAnchor>
    <xdr:from>
      <xdr:col>1</xdr:col>
      <xdr:colOff>177800</xdr:colOff>
      <xdr:row>24</xdr:row>
      <xdr:rowOff>0</xdr:rowOff>
    </xdr:from>
    <xdr:to>
      <xdr:col>6</xdr:col>
      <xdr:colOff>1028700</xdr:colOff>
      <xdr:row>28</xdr:row>
      <xdr:rowOff>139700</xdr:rowOff>
    </xdr:to>
    <xdr:sp macro="" textlink="" fLocksText="0">
      <xdr:nvSpPr>
        <xdr:cNvPr id="5627" name="Text Box 2">
          <a:extLst>
            <a:ext uri="{FF2B5EF4-FFF2-40B4-BE49-F238E27FC236}">
              <a16:creationId xmlns:a16="http://schemas.microsoft.com/office/drawing/2014/main" xmlns="" id="{B46B6BE1-67D0-451C-B639-16AF50E3898C}"/>
            </a:ext>
          </a:extLst>
        </xdr:cNvPr>
        <xdr:cNvSpPr txBox="1">
          <a:spLocks noChangeArrowheads="1"/>
        </xdr:cNvSpPr>
      </xdr:nvSpPr>
      <xdr:spPr bwMode="auto">
        <a:xfrm>
          <a:off x="177800" y="10848975"/>
          <a:ext cx="4337050" cy="815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txBody>
        <a:bodyPr rtlCol="0"/>
        <a:lstStyle/>
        <a:p>
          <a:pPr algn="ctr"/>
          <a:endParaRPr lang="es-ES"/>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6</xdr:col>
      <xdr:colOff>609600</xdr:colOff>
      <xdr:row>24</xdr:row>
      <xdr:rowOff>0</xdr:rowOff>
    </xdr:from>
    <xdr:to>
      <xdr:col>6</xdr:col>
      <xdr:colOff>3924300</xdr:colOff>
      <xdr:row>25</xdr:row>
      <xdr:rowOff>25400</xdr:rowOff>
    </xdr:to>
    <xdr:sp macro="" textlink="" fLocksText="0">
      <xdr:nvSpPr>
        <xdr:cNvPr id="4" name="Text Box 1">
          <a:extLst>
            <a:ext uri="{FF2B5EF4-FFF2-40B4-BE49-F238E27FC236}">
              <a16:creationId xmlns:a16="http://schemas.microsoft.com/office/drawing/2014/main" xmlns="" id="{9CA964B3-D485-4C8E-9319-3C6957249BF1}"/>
            </a:ext>
          </a:extLst>
        </xdr:cNvPr>
        <xdr:cNvSpPr txBox="1">
          <a:spLocks noChangeArrowheads="1"/>
        </xdr:cNvSpPr>
      </xdr:nvSpPr>
      <xdr:spPr bwMode="auto">
        <a:xfrm>
          <a:off x="4095750" y="10848975"/>
          <a:ext cx="3314700" cy="234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round/>
              <a:headEnd/>
              <a:tailEnd/>
            </a14:hiddenLine>
          </a:ext>
        </a:extLst>
      </xdr:spPr>
      <xdr:txBody>
        <a:bodyPr rtlCol="0"/>
        <a:lstStyle/>
        <a:p>
          <a:pPr algn="ctr"/>
          <a:endParaRPr lang="es-ES"/>
        </a:p>
      </xdr:txBody>
    </xdr:sp>
    <xdr:clientData/>
  </xdr:twoCellAnchor>
  <xdr:twoCellAnchor>
    <xdr:from>
      <xdr:col>1</xdr:col>
      <xdr:colOff>177800</xdr:colOff>
      <xdr:row>24</xdr:row>
      <xdr:rowOff>0</xdr:rowOff>
    </xdr:from>
    <xdr:to>
      <xdr:col>6</xdr:col>
      <xdr:colOff>1028700</xdr:colOff>
      <xdr:row>28</xdr:row>
      <xdr:rowOff>139700</xdr:rowOff>
    </xdr:to>
    <xdr:sp macro="" textlink="" fLocksText="0">
      <xdr:nvSpPr>
        <xdr:cNvPr id="5" name="Text Box 2">
          <a:extLst>
            <a:ext uri="{FF2B5EF4-FFF2-40B4-BE49-F238E27FC236}">
              <a16:creationId xmlns:a16="http://schemas.microsoft.com/office/drawing/2014/main" xmlns="" id="{6E2410F4-B1B1-4322-8AD9-0F56C8505B84}"/>
            </a:ext>
          </a:extLst>
        </xdr:cNvPr>
        <xdr:cNvSpPr txBox="1">
          <a:spLocks noChangeArrowheads="1"/>
        </xdr:cNvSpPr>
      </xdr:nvSpPr>
      <xdr:spPr bwMode="auto">
        <a:xfrm>
          <a:off x="177800" y="10848975"/>
          <a:ext cx="4337050" cy="815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round/>
              <a:headEnd/>
              <a:tailEnd/>
            </a14:hiddenLine>
          </a:ext>
        </a:extLst>
      </xdr:spPr>
      <xdr:txBody>
        <a:bodyPr rtlCol="0"/>
        <a:lstStyle/>
        <a:p>
          <a:pPr algn="ctr"/>
          <a:endParaRPr lang="es-ES"/>
        </a:p>
      </xdr:txBody>
    </xdr:sp>
    <xdr:clientData/>
  </xdr:twoCellAnchor>
  <xdr:oneCellAnchor>
    <xdr:from>
      <xdr:col>0</xdr:col>
      <xdr:colOff>0</xdr:colOff>
      <xdr:row>10</xdr:row>
      <xdr:rowOff>0</xdr:rowOff>
    </xdr:from>
    <xdr:ext cx="184731" cy="264560"/>
    <xdr:sp macro="" textlink="">
      <xdr:nvSpPr>
        <xdr:cNvPr id="6" name="1 CuadroTexto">
          <a:extLst>
            <a:ext uri="{FF2B5EF4-FFF2-40B4-BE49-F238E27FC236}">
              <a16:creationId xmlns:a16="http://schemas.microsoft.com/office/drawing/2014/main" xmlns="" id="{6687F68F-6829-4EC8-822C-252B14EFA2B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 name="2 CuadroTexto">
          <a:extLst>
            <a:ext uri="{FF2B5EF4-FFF2-40B4-BE49-F238E27FC236}">
              <a16:creationId xmlns:a16="http://schemas.microsoft.com/office/drawing/2014/main" xmlns="" id="{6F6517FE-C45C-411B-8064-1AC3DB747A7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 name="3 CuadroTexto">
          <a:extLst>
            <a:ext uri="{FF2B5EF4-FFF2-40B4-BE49-F238E27FC236}">
              <a16:creationId xmlns:a16="http://schemas.microsoft.com/office/drawing/2014/main" xmlns="" id="{4B2283B7-9D66-40D7-BB12-464E339F1CB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 name="4 CuadroTexto">
          <a:extLst>
            <a:ext uri="{FF2B5EF4-FFF2-40B4-BE49-F238E27FC236}">
              <a16:creationId xmlns:a16="http://schemas.microsoft.com/office/drawing/2014/main" xmlns="" id="{4B66A562-C15C-4D07-8A2E-81FFE9AEADA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 name="5 CuadroTexto">
          <a:extLst>
            <a:ext uri="{FF2B5EF4-FFF2-40B4-BE49-F238E27FC236}">
              <a16:creationId xmlns:a16="http://schemas.microsoft.com/office/drawing/2014/main" xmlns="" id="{25CD6792-810C-42A7-BB9E-102FA3A3593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 name="6 CuadroTexto">
          <a:extLst>
            <a:ext uri="{FF2B5EF4-FFF2-40B4-BE49-F238E27FC236}">
              <a16:creationId xmlns:a16="http://schemas.microsoft.com/office/drawing/2014/main" xmlns="" id="{B33219BF-60D7-4726-89ED-4A4A2D5E1D7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 name="7 CuadroTexto">
          <a:extLst>
            <a:ext uri="{FF2B5EF4-FFF2-40B4-BE49-F238E27FC236}">
              <a16:creationId xmlns:a16="http://schemas.microsoft.com/office/drawing/2014/main" xmlns="" id="{331826BF-62B5-4A0C-9EDB-4164D0DC3ED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 name="8 CuadroTexto">
          <a:extLst>
            <a:ext uri="{FF2B5EF4-FFF2-40B4-BE49-F238E27FC236}">
              <a16:creationId xmlns:a16="http://schemas.microsoft.com/office/drawing/2014/main" xmlns="" id="{098F128B-2851-4932-9275-3EAE099A1D1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 name="9 CuadroTexto">
          <a:extLst>
            <a:ext uri="{FF2B5EF4-FFF2-40B4-BE49-F238E27FC236}">
              <a16:creationId xmlns:a16="http://schemas.microsoft.com/office/drawing/2014/main" xmlns="" id="{6C3687ED-987A-4AF0-A5EF-BFFD490A379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 name="10 CuadroTexto">
          <a:extLst>
            <a:ext uri="{FF2B5EF4-FFF2-40B4-BE49-F238E27FC236}">
              <a16:creationId xmlns:a16="http://schemas.microsoft.com/office/drawing/2014/main" xmlns="" id="{F7954F88-83C4-47B9-A679-79BE8B63D40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 name="11 CuadroTexto">
          <a:extLst>
            <a:ext uri="{FF2B5EF4-FFF2-40B4-BE49-F238E27FC236}">
              <a16:creationId xmlns:a16="http://schemas.microsoft.com/office/drawing/2014/main" xmlns="" id="{AE978041-4783-4061-A2D5-F54E133161E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 name="12 CuadroTexto">
          <a:extLst>
            <a:ext uri="{FF2B5EF4-FFF2-40B4-BE49-F238E27FC236}">
              <a16:creationId xmlns:a16="http://schemas.microsoft.com/office/drawing/2014/main" xmlns="" id="{4FFB32EB-72F7-40DD-AFCD-3239103A7EC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 name="13 CuadroTexto">
          <a:extLst>
            <a:ext uri="{FF2B5EF4-FFF2-40B4-BE49-F238E27FC236}">
              <a16:creationId xmlns:a16="http://schemas.microsoft.com/office/drawing/2014/main" xmlns="" id="{2B63ECCD-0ABD-448C-922C-CBB702B2A2F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 name="14 CuadroTexto">
          <a:extLst>
            <a:ext uri="{FF2B5EF4-FFF2-40B4-BE49-F238E27FC236}">
              <a16:creationId xmlns:a16="http://schemas.microsoft.com/office/drawing/2014/main" xmlns="" id="{398FC275-AB46-4F91-A1A6-B5D928D537C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 name="15 CuadroTexto">
          <a:extLst>
            <a:ext uri="{FF2B5EF4-FFF2-40B4-BE49-F238E27FC236}">
              <a16:creationId xmlns:a16="http://schemas.microsoft.com/office/drawing/2014/main" xmlns="" id="{34E74F71-6876-4E9A-A498-32AB93C8E02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 name="16 CuadroTexto">
          <a:extLst>
            <a:ext uri="{FF2B5EF4-FFF2-40B4-BE49-F238E27FC236}">
              <a16:creationId xmlns:a16="http://schemas.microsoft.com/office/drawing/2014/main" xmlns="" id="{3F4D7017-B418-4F16-9A0F-F406D665429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 name="17 CuadroTexto">
          <a:extLst>
            <a:ext uri="{FF2B5EF4-FFF2-40B4-BE49-F238E27FC236}">
              <a16:creationId xmlns:a16="http://schemas.microsoft.com/office/drawing/2014/main" xmlns="" id="{7E4B8E8D-A84B-4AA4-9F48-0000AA54D42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 name="18 CuadroTexto">
          <a:extLst>
            <a:ext uri="{FF2B5EF4-FFF2-40B4-BE49-F238E27FC236}">
              <a16:creationId xmlns:a16="http://schemas.microsoft.com/office/drawing/2014/main" xmlns="" id="{A812CC44-583B-4B7A-88A3-E8B74088F52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 name="19 CuadroTexto">
          <a:extLst>
            <a:ext uri="{FF2B5EF4-FFF2-40B4-BE49-F238E27FC236}">
              <a16:creationId xmlns:a16="http://schemas.microsoft.com/office/drawing/2014/main" xmlns="" id="{4FCFA246-6358-45B6-9A0E-34085DF1A53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 name="20 CuadroTexto">
          <a:extLst>
            <a:ext uri="{FF2B5EF4-FFF2-40B4-BE49-F238E27FC236}">
              <a16:creationId xmlns:a16="http://schemas.microsoft.com/office/drawing/2014/main" xmlns="" id="{B1743A49-F089-4A67-BB6D-5D989CD1EDB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 name="21 CuadroTexto">
          <a:extLst>
            <a:ext uri="{FF2B5EF4-FFF2-40B4-BE49-F238E27FC236}">
              <a16:creationId xmlns:a16="http://schemas.microsoft.com/office/drawing/2014/main" xmlns="" id="{AAC01C9E-1CC2-4E7B-B200-49D7B802097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 name="22 CuadroTexto">
          <a:extLst>
            <a:ext uri="{FF2B5EF4-FFF2-40B4-BE49-F238E27FC236}">
              <a16:creationId xmlns:a16="http://schemas.microsoft.com/office/drawing/2014/main" xmlns="" id="{A2C1B264-A214-416F-8B38-39EDD4EC435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 name="23 CuadroTexto">
          <a:extLst>
            <a:ext uri="{FF2B5EF4-FFF2-40B4-BE49-F238E27FC236}">
              <a16:creationId xmlns:a16="http://schemas.microsoft.com/office/drawing/2014/main" xmlns="" id="{AF9625AD-7FCD-4C10-A5BF-4B80A360C5C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 name="24 CuadroTexto">
          <a:extLst>
            <a:ext uri="{FF2B5EF4-FFF2-40B4-BE49-F238E27FC236}">
              <a16:creationId xmlns:a16="http://schemas.microsoft.com/office/drawing/2014/main" xmlns="" id="{CAF409E5-B273-4C99-A9E1-3BFABE53B93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 name="25 CuadroTexto">
          <a:extLst>
            <a:ext uri="{FF2B5EF4-FFF2-40B4-BE49-F238E27FC236}">
              <a16:creationId xmlns:a16="http://schemas.microsoft.com/office/drawing/2014/main" xmlns="" id="{072E900C-D40B-4E72-9A3A-B39ECD6CC6F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 name="26 CuadroTexto">
          <a:extLst>
            <a:ext uri="{FF2B5EF4-FFF2-40B4-BE49-F238E27FC236}">
              <a16:creationId xmlns:a16="http://schemas.microsoft.com/office/drawing/2014/main" xmlns="" id="{B6A8C17D-4C69-4125-B2E0-E619AE9367B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 name="27 CuadroTexto">
          <a:extLst>
            <a:ext uri="{FF2B5EF4-FFF2-40B4-BE49-F238E27FC236}">
              <a16:creationId xmlns:a16="http://schemas.microsoft.com/office/drawing/2014/main" xmlns="" id="{3C3FED10-03C2-42CA-A4A5-021C904578A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 name="28 CuadroTexto">
          <a:extLst>
            <a:ext uri="{FF2B5EF4-FFF2-40B4-BE49-F238E27FC236}">
              <a16:creationId xmlns:a16="http://schemas.microsoft.com/office/drawing/2014/main" xmlns="" id="{7B8C2936-7181-467C-A76B-282A8C557B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 name="29 CuadroTexto">
          <a:extLst>
            <a:ext uri="{FF2B5EF4-FFF2-40B4-BE49-F238E27FC236}">
              <a16:creationId xmlns:a16="http://schemas.microsoft.com/office/drawing/2014/main" xmlns="" id="{3DD9316B-8051-43C1-9CB9-FE7681C6F1B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 name="30 CuadroTexto">
          <a:extLst>
            <a:ext uri="{FF2B5EF4-FFF2-40B4-BE49-F238E27FC236}">
              <a16:creationId xmlns:a16="http://schemas.microsoft.com/office/drawing/2014/main" xmlns="" id="{60D6ED1C-62A5-4A73-BBBC-0865785AD46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 name="31 CuadroTexto">
          <a:extLst>
            <a:ext uri="{FF2B5EF4-FFF2-40B4-BE49-F238E27FC236}">
              <a16:creationId xmlns:a16="http://schemas.microsoft.com/office/drawing/2014/main" xmlns="" id="{8832BCEB-6BDF-4519-94F0-97B66028787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 name="32 CuadroTexto">
          <a:extLst>
            <a:ext uri="{FF2B5EF4-FFF2-40B4-BE49-F238E27FC236}">
              <a16:creationId xmlns:a16="http://schemas.microsoft.com/office/drawing/2014/main" xmlns="" id="{AAFECD03-6C61-4802-9347-D473E9214E8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 name="33 CuadroTexto">
          <a:extLst>
            <a:ext uri="{FF2B5EF4-FFF2-40B4-BE49-F238E27FC236}">
              <a16:creationId xmlns:a16="http://schemas.microsoft.com/office/drawing/2014/main" xmlns="" id="{446E938B-CA6F-4E98-885B-3EA85F2DD20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 name="34 CuadroTexto">
          <a:extLst>
            <a:ext uri="{FF2B5EF4-FFF2-40B4-BE49-F238E27FC236}">
              <a16:creationId xmlns:a16="http://schemas.microsoft.com/office/drawing/2014/main" xmlns="" id="{E05F04EF-318D-4C26-A273-AA995A3BBBD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 name="35 CuadroTexto">
          <a:extLst>
            <a:ext uri="{FF2B5EF4-FFF2-40B4-BE49-F238E27FC236}">
              <a16:creationId xmlns:a16="http://schemas.microsoft.com/office/drawing/2014/main" xmlns="" id="{36FE970F-0EF6-430B-85D6-46AFB97AAD3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 name="36 CuadroTexto">
          <a:extLst>
            <a:ext uri="{FF2B5EF4-FFF2-40B4-BE49-F238E27FC236}">
              <a16:creationId xmlns:a16="http://schemas.microsoft.com/office/drawing/2014/main" xmlns="" id="{0EFD7496-8220-4786-9471-75AA60279D6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2" name="37 CuadroTexto">
          <a:extLst>
            <a:ext uri="{FF2B5EF4-FFF2-40B4-BE49-F238E27FC236}">
              <a16:creationId xmlns:a16="http://schemas.microsoft.com/office/drawing/2014/main" xmlns="" id="{9C9E6688-B3BF-41B7-B563-76A51DB5280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 name="38 CuadroTexto">
          <a:extLst>
            <a:ext uri="{FF2B5EF4-FFF2-40B4-BE49-F238E27FC236}">
              <a16:creationId xmlns:a16="http://schemas.microsoft.com/office/drawing/2014/main" xmlns="" id="{57628470-8043-4C63-AEB3-375F5BA9445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 name="39 CuadroTexto">
          <a:extLst>
            <a:ext uri="{FF2B5EF4-FFF2-40B4-BE49-F238E27FC236}">
              <a16:creationId xmlns:a16="http://schemas.microsoft.com/office/drawing/2014/main" xmlns="" id="{72E1BF33-EC88-453F-B930-E3E05FC0AD2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 name="40 CuadroTexto">
          <a:extLst>
            <a:ext uri="{FF2B5EF4-FFF2-40B4-BE49-F238E27FC236}">
              <a16:creationId xmlns:a16="http://schemas.microsoft.com/office/drawing/2014/main" xmlns="" id="{132A6D0E-37FE-4588-BC05-114B4AB66C1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 name="41 CuadroTexto">
          <a:extLst>
            <a:ext uri="{FF2B5EF4-FFF2-40B4-BE49-F238E27FC236}">
              <a16:creationId xmlns:a16="http://schemas.microsoft.com/office/drawing/2014/main" xmlns="" id="{FAC8D2A7-C57D-452D-A2A0-B85E16F2BEE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 name="42 CuadroTexto">
          <a:extLst>
            <a:ext uri="{FF2B5EF4-FFF2-40B4-BE49-F238E27FC236}">
              <a16:creationId xmlns:a16="http://schemas.microsoft.com/office/drawing/2014/main" xmlns="" id="{C75A7E18-D8F4-414A-A2A8-7B8F5F58E97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 name="43 CuadroTexto">
          <a:extLst>
            <a:ext uri="{FF2B5EF4-FFF2-40B4-BE49-F238E27FC236}">
              <a16:creationId xmlns:a16="http://schemas.microsoft.com/office/drawing/2014/main" xmlns="" id="{217AF9B2-B5C8-4199-B46B-CBFC79B2A3C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 name="44 CuadroTexto">
          <a:extLst>
            <a:ext uri="{FF2B5EF4-FFF2-40B4-BE49-F238E27FC236}">
              <a16:creationId xmlns:a16="http://schemas.microsoft.com/office/drawing/2014/main" xmlns="" id="{98610223-22CA-4321-B105-4C57728833C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 name="45 CuadroTexto">
          <a:extLst>
            <a:ext uri="{FF2B5EF4-FFF2-40B4-BE49-F238E27FC236}">
              <a16:creationId xmlns:a16="http://schemas.microsoft.com/office/drawing/2014/main" xmlns="" id="{C26430D2-05BC-4803-B031-766C9884DA6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 name="46 CuadroTexto">
          <a:extLst>
            <a:ext uri="{FF2B5EF4-FFF2-40B4-BE49-F238E27FC236}">
              <a16:creationId xmlns:a16="http://schemas.microsoft.com/office/drawing/2014/main" xmlns="" id="{08DE6A87-3B30-4BA6-B4D8-DBB2AF09E38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 name="47 CuadroTexto">
          <a:extLst>
            <a:ext uri="{FF2B5EF4-FFF2-40B4-BE49-F238E27FC236}">
              <a16:creationId xmlns:a16="http://schemas.microsoft.com/office/drawing/2014/main" xmlns="" id="{7A34B858-7F23-4BDC-B2E3-C966D9257CF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 name="48 CuadroTexto">
          <a:extLst>
            <a:ext uri="{FF2B5EF4-FFF2-40B4-BE49-F238E27FC236}">
              <a16:creationId xmlns:a16="http://schemas.microsoft.com/office/drawing/2014/main" xmlns="" id="{E2E429F9-7820-49C4-B580-7768E8124E3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 name="49 CuadroTexto">
          <a:extLst>
            <a:ext uri="{FF2B5EF4-FFF2-40B4-BE49-F238E27FC236}">
              <a16:creationId xmlns:a16="http://schemas.microsoft.com/office/drawing/2014/main" xmlns="" id="{B8208F78-2C6F-4005-A29F-FF267B2D1CE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 name="50 CuadroTexto">
          <a:extLst>
            <a:ext uri="{FF2B5EF4-FFF2-40B4-BE49-F238E27FC236}">
              <a16:creationId xmlns:a16="http://schemas.microsoft.com/office/drawing/2014/main" xmlns="" id="{6DB418C5-FE54-4B8A-8740-61C2EFB7453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 name="51 CuadroTexto">
          <a:extLst>
            <a:ext uri="{FF2B5EF4-FFF2-40B4-BE49-F238E27FC236}">
              <a16:creationId xmlns:a16="http://schemas.microsoft.com/office/drawing/2014/main" xmlns="" id="{DB38A6D1-BF83-4D92-A10F-DF0166BB6DD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 name="52 CuadroTexto">
          <a:extLst>
            <a:ext uri="{FF2B5EF4-FFF2-40B4-BE49-F238E27FC236}">
              <a16:creationId xmlns:a16="http://schemas.microsoft.com/office/drawing/2014/main" xmlns="" id="{CED43594-E40A-4A71-B698-89C8EAB3B18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 name="53 CuadroTexto">
          <a:extLst>
            <a:ext uri="{FF2B5EF4-FFF2-40B4-BE49-F238E27FC236}">
              <a16:creationId xmlns:a16="http://schemas.microsoft.com/office/drawing/2014/main" xmlns="" id="{A410724F-B6A0-451A-B9CA-C78C068C460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 name="54 CuadroTexto">
          <a:extLst>
            <a:ext uri="{FF2B5EF4-FFF2-40B4-BE49-F238E27FC236}">
              <a16:creationId xmlns:a16="http://schemas.microsoft.com/office/drawing/2014/main" xmlns="" id="{66DA83BF-52C8-454D-8EC3-83080950E9B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 name="55 CuadroTexto">
          <a:extLst>
            <a:ext uri="{FF2B5EF4-FFF2-40B4-BE49-F238E27FC236}">
              <a16:creationId xmlns:a16="http://schemas.microsoft.com/office/drawing/2014/main" xmlns="" id="{5ECD3195-B134-48E0-8F83-68398CEAC0B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 name="56 CuadroTexto">
          <a:extLst>
            <a:ext uri="{FF2B5EF4-FFF2-40B4-BE49-F238E27FC236}">
              <a16:creationId xmlns:a16="http://schemas.microsoft.com/office/drawing/2014/main" xmlns="" id="{511B0BDF-EC46-4084-BED4-A2A2E0027A3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 name="57 CuadroTexto">
          <a:extLst>
            <a:ext uri="{FF2B5EF4-FFF2-40B4-BE49-F238E27FC236}">
              <a16:creationId xmlns:a16="http://schemas.microsoft.com/office/drawing/2014/main" xmlns="" id="{C4AD91A3-D256-4802-84AF-85107D49279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 name="58 CuadroTexto">
          <a:extLst>
            <a:ext uri="{FF2B5EF4-FFF2-40B4-BE49-F238E27FC236}">
              <a16:creationId xmlns:a16="http://schemas.microsoft.com/office/drawing/2014/main" xmlns="" id="{28345762-CF6E-4C18-9671-B0E67BA00B4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 name="59 CuadroTexto">
          <a:extLst>
            <a:ext uri="{FF2B5EF4-FFF2-40B4-BE49-F238E27FC236}">
              <a16:creationId xmlns:a16="http://schemas.microsoft.com/office/drawing/2014/main" xmlns="" id="{9A904189-C095-46C2-8C9A-24F0AF5D7D3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 name="60 CuadroTexto">
          <a:extLst>
            <a:ext uri="{FF2B5EF4-FFF2-40B4-BE49-F238E27FC236}">
              <a16:creationId xmlns:a16="http://schemas.microsoft.com/office/drawing/2014/main" xmlns="" id="{9E7E1087-B037-4890-A61E-79A05184293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 name="61 CuadroTexto">
          <a:extLst>
            <a:ext uri="{FF2B5EF4-FFF2-40B4-BE49-F238E27FC236}">
              <a16:creationId xmlns:a16="http://schemas.microsoft.com/office/drawing/2014/main" xmlns="" id="{A91F52A8-E719-4705-A51F-12E5097AE1B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 name="62 CuadroTexto">
          <a:extLst>
            <a:ext uri="{FF2B5EF4-FFF2-40B4-BE49-F238E27FC236}">
              <a16:creationId xmlns:a16="http://schemas.microsoft.com/office/drawing/2014/main" xmlns="" id="{33D93D1D-5576-4F39-8BDC-D083C3EDB97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 name="63 CuadroTexto">
          <a:extLst>
            <a:ext uri="{FF2B5EF4-FFF2-40B4-BE49-F238E27FC236}">
              <a16:creationId xmlns:a16="http://schemas.microsoft.com/office/drawing/2014/main" xmlns="" id="{D71509C6-1F91-41CE-9FFE-D50FE8539A6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 name="64 CuadroTexto">
          <a:extLst>
            <a:ext uri="{FF2B5EF4-FFF2-40B4-BE49-F238E27FC236}">
              <a16:creationId xmlns:a16="http://schemas.microsoft.com/office/drawing/2014/main" xmlns="" id="{C75E46B4-8C2B-42AD-A5CD-A0E64F9D834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 name="65 CuadroTexto">
          <a:extLst>
            <a:ext uri="{FF2B5EF4-FFF2-40B4-BE49-F238E27FC236}">
              <a16:creationId xmlns:a16="http://schemas.microsoft.com/office/drawing/2014/main" xmlns="" id="{B93D04FA-E8E6-4CB7-B613-22DDC5A0A4D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 name="66 CuadroTexto">
          <a:extLst>
            <a:ext uri="{FF2B5EF4-FFF2-40B4-BE49-F238E27FC236}">
              <a16:creationId xmlns:a16="http://schemas.microsoft.com/office/drawing/2014/main" xmlns="" id="{4CA51DE2-97E2-4073-A05E-A283FA85E05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 name="67 CuadroTexto">
          <a:extLst>
            <a:ext uri="{FF2B5EF4-FFF2-40B4-BE49-F238E27FC236}">
              <a16:creationId xmlns:a16="http://schemas.microsoft.com/office/drawing/2014/main" xmlns="" id="{083B76B0-753A-4745-B22F-0A544A4EE5D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 name="68 CuadroTexto">
          <a:extLst>
            <a:ext uri="{FF2B5EF4-FFF2-40B4-BE49-F238E27FC236}">
              <a16:creationId xmlns:a16="http://schemas.microsoft.com/office/drawing/2014/main" xmlns="" id="{B3EC7FAB-D17B-46AE-ACE8-BA1F83210D0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 name="69 CuadroTexto">
          <a:extLst>
            <a:ext uri="{FF2B5EF4-FFF2-40B4-BE49-F238E27FC236}">
              <a16:creationId xmlns:a16="http://schemas.microsoft.com/office/drawing/2014/main" xmlns="" id="{4AFD43C2-28ED-4158-9F1D-61E69641DA4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 name="70 CuadroTexto">
          <a:extLst>
            <a:ext uri="{FF2B5EF4-FFF2-40B4-BE49-F238E27FC236}">
              <a16:creationId xmlns:a16="http://schemas.microsoft.com/office/drawing/2014/main" xmlns="" id="{D6E9F141-9622-4741-BEF7-2E7C1CA1FBA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 name="71 CuadroTexto">
          <a:extLst>
            <a:ext uri="{FF2B5EF4-FFF2-40B4-BE49-F238E27FC236}">
              <a16:creationId xmlns:a16="http://schemas.microsoft.com/office/drawing/2014/main" xmlns="" id="{E4CCFF11-AC9E-4336-81F8-EF5F6E9A964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 name="72 CuadroTexto">
          <a:extLst>
            <a:ext uri="{FF2B5EF4-FFF2-40B4-BE49-F238E27FC236}">
              <a16:creationId xmlns:a16="http://schemas.microsoft.com/office/drawing/2014/main" xmlns="" id="{B33AA56C-D983-440C-8115-5C2BF0368ED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 name="73 CuadroTexto">
          <a:extLst>
            <a:ext uri="{FF2B5EF4-FFF2-40B4-BE49-F238E27FC236}">
              <a16:creationId xmlns:a16="http://schemas.microsoft.com/office/drawing/2014/main" xmlns="" id="{0B55B6F6-8414-48F0-A0F4-51B7E757524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 name="74 CuadroTexto">
          <a:extLst>
            <a:ext uri="{FF2B5EF4-FFF2-40B4-BE49-F238E27FC236}">
              <a16:creationId xmlns:a16="http://schemas.microsoft.com/office/drawing/2014/main" xmlns="" id="{8F8A3964-2ABA-4E82-84B7-E9705B7C3F4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 name="75 CuadroTexto">
          <a:extLst>
            <a:ext uri="{FF2B5EF4-FFF2-40B4-BE49-F238E27FC236}">
              <a16:creationId xmlns:a16="http://schemas.microsoft.com/office/drawing/2014/main" xmlns="" id="{047866EA-A8B2-4DD0-ABAE-1D23D3CAE63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 name="76 CuadroTexto">
          <a:extLst>
            <a:ext uri="{FF2B5EF4-FFF2-40B4-BE49-F238E27FC236}">
              <a16:creationId xmlns:a16="http://schemas.microsoft.com/office/drawing/2014/main" xmlns="" id="{6B3AEC9D-048B-4476-A382-494FFA4EBE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 name="77 CuadroTexto">
          <a:extLst>
            <a:ext uri="{FF2B5EF4-FFF2-40B4-BE49-F238E27FC236}">
              <a16:creationId xmlns:a16="http://schemas.microsoft.com/office/drawing/2014/main" xmlns="" id="{8989E3BC-5E3F-425C-8A20-15E9609C26A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 name="78 CuadroTexto">
          <a:extLst>
            <a:ext uri="{FF2B5EF4-FFF2-40B4-BE49-F238E27FC236}">
              <a16:creationId xmlns:a16="http://schemas.microsoft.com/office/drawing/2014/main" xmlns="" id="{4A6E6767-A6DD-48CB-8072-139B3235A53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 name="79 CuadroTexto">
          <a:extLst>
            <a:ext uri="{FF2B5EF4-FFF2-40B4-BE49-F238E27FC236}">
              <a16:creationId xmlns:a16="http://schemas.microsoft.com/office/drawing/2014/main" xmlns="" id="{932B10CA-1CB8-4EC3-8DE0-60BE1F132B6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 name="80 CuadroTexto">
          <a:extLst>
            <a:ext uri="{FF2B5EF4-FFF2-40B4-BE49-F238E27FC236}">
              <a16:creationId xmlns:a16="http://schemas.microsoft.com/office/drawing/2014/main" xmlns="" id="{25867C63-BECF-4A13-90B4-28D3FD16BCC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 name="81 CuadroTexto">
          <a:extLst>
            <a:ext uri="{FF2B5EF4-FFF2-40B4-BE49-F238E27FC236}">
              <a16:creationId xmlns:a16="http://schemas.microsoft.com/office/drawing/2014/main" xmlns="" id="{6CB2B264-DE95-44C5-8129-C3430C6652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 name="82 CuadroTexto">
          <a:extLst>
            <a:ext uri="{FF2B5EF4-FFF2-40B4-BE49-F238E27FC236}">
              <a16:creationId xmlns:a16="http://schemas.microsoft.com/office/drawing/2014/main" xmlns="" id="{594260F7-8971-4836-BDC3-1219D3B8338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 name="83 CuadroTexto">
          <a:extLst>
            <a:ext uri="{FF2B5EF4-FFF2-40B4-BE49-F238E27FC236}">
              <a16:creationId xmlns:a16="http://schemas.microsoft.com/office/drawing/2014/main" xmlns="" id="{09463939-E762-4C24-8158-326FA7294CF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 name="84 CuadroTexto">
          <a:extLst>
            <a:ext uri="{FF2B5EF4-FFF2-40B4-BE49-F238E27FC236}">
              <a16:creationId xmlns:a16="http://schemas.microsoft.com/office/drawing/2014/main" xmlns="" id="{764AD262-078A-4642-ACC1-89E14FD52E9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 name="85 CuadroTexto">
          <a:extLst>
            <a:ext uri="{FF2B5EF4-FFF2-40B4-BE49-F238E27FC236}">
              <a16:creationId xmlns:a16="http://schemas.microsoft.com/office/drawing/2014/main" xmlns="" id="{D35A81A7-75E7-4094-AC1F-FECF8CE122C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 name="86 CuadroTexto">
          <a:extLst>
            <a:ext uri="{FF2B5EF4-FFF2-40B4-BE49-F238E27FC236}">
              <a16:creationId xmlns:a16="http://schemas.microsoft.com/office/drawing/2014/main" xmlns="" id="{B2145F70-5224-4D45-80FF-18BBA04062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 name="87 CuadroTexto">
          <a:extLst>
            <a:ext uri="{FF2B5EF4-FFF2-40B4-BE49-F238E27FC236}">
              <a16:creationId xmlns:a16="http://schemas.microsoft.com/office/drawing/2014/main" xmlns="" id="{24847E3B-F576-4ADD-A819-0673ABB4D42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 name="88 CuadroTexto">
          <a:extLst>
            <a:ext uri="{FF2B5EF4-FFF2-40B4-BE49-F238E27FC236}">
              <a16:creationId xmlns:a16="http://schemas.microsoft.com/office/drawing/2014/main" xmlns="" id="{FCBE317C-0207-438E-88BA-65CA2216213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 name="89 CuadroTexto">
          <a:extLst>
            <a:ext uri="{FF2B5EF4-FFF2-40B4-BE49-F238E27FC236}">
              <a16:creationId xmlns:a16="http://schemas.microsoft.com/office/drawing/2014/main" xmlns="" id="{16DD6E3A-D6C2-4D34-9D6A-4D95745C874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 name="90 CuadroTexto">
          <a:extLst>
            <a:ext uri="{FF2B5EF4-FFF2-40B4-BE49-F238E27FC236}">
              <a16:creationId xmlns:a16="http://schemas.microsoft.com/office/drawing/2014/main" xmlns="" id="{93DD03B4-776A-4E64-BFCD-2485F9507D5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 name="91 CuadroTexto">
          <a:extLst>
            <a:ext uri="{FF2B5EF4-FFF2-40B4-BE49-F238E27FC236}">
              <a16:creationId xmlns:a16="http://schemas.microsoft.com/office/drawing/2014/main" xmlns="" id="{0B29FA88-C3A5-41FB-9BAF-BFFD3B0989E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7" name="92 CuadroTexto">
          <a:extLst>
            <a:ext uri="{FF2B5EF4-FFF2-40B4-BE49-F238E27FC236}">
              <a16:creationId xmlns:a16="http://schemas.microsoft.com/office/drawing/2014/main" xmlns="" id="{43C9BE59-BAC3-4A3C-A0C8-A515F2BC242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8" name="93 CuadroTexto">
          <a:extLst>
            <a:ext uri="{FF2B5EF4-FFF2-40B4-BE49-F238E27FC236}">
              <a16:creationId xmlns:a16="http://schemas.microsoft.com/office/drawing/2014/main" xmlns="" id="{0C94FE0D-E29B-4536-84FC-EF5B485E862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 name="94 CuadroTexto">
          <a:extLst>
            <a:ext uri="{FF2B5EF4-FFF2-40B4-BE49-F238E27FC236}">
              <a16:creationId xmlns:a16="http://schemas.microsoft.com/office/drawing/2014/main" xmlns="" id="{5DC0568E-D451-44B7-91E2-A0793797919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 name="95 CuadroTexto">
          <a:extLst>
            <a:ext uri="{FF2B5EF4-FFF2-40B4-BE49-F238E27FC236}">
              <a16:creationId xmlns:a16="http://schemas.microsoft.com/office/drawing/2014/main" xmlns="" id="{266D5E42-6585-47D1-94EC-64A96133108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 name="96 CuadroTexto">
          <a:extLst>
            <a:ext uri="{FF2B5EF4-FFF2-40B4-BE49-F238E27FC236}">
              <a16:creationId xmlns:a16="http://schemas.microsoft.com/office/drawing/2014/main" xmlns="" id="{62D746DA-B542-4558-A3F2-A87EA397BA5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 name="97 CuadroTexto">
          <a:extLst>
            <a:ext uri="{FF2B5EF4-FFF2-40B4-BE49-F238E27FC236}">
              <a16:creationId xmlns:a16="http://schemas.microsoft.com/office/drawing/2014/main" xmlns="" id="{AE5A525D-6AE4-4E30-B7E0-17C1FFA1B71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 name="98 CuadroTexto">
          <a:extLst>
            <a:ext uri="{FF2B5EF4-FFF2-40B4-BE49-F238E27FC236}">
              <a16:creationId xmlns:a16="http://schemas.microsoft.com/office/drawing/2014/main" xmlns="" id="{CBFD4E61-FADB-4FC9-81C5-0CE9439E36C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 name="99 CuadroTexto">
          <a:extLst>
            <a:ext uri="{FF2B5EF4-FFF2-40B4-BE49-F238E27FC236}">
              <a16:creationId xmlns:a16="http://schemas.microsoft.com/office/drawing/2014/main" xmlns="" id="{4B0C54DD-F23D-4D38-A0A4-7FD2AA2B213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 name="100 CuadroTexto">
          <a:extLst>
            <a:ext uri="{FF2B5EF4-FFF2-40B4-BE49-F238E27FC236}">
              <a16:creationId xmlns:a16="http://schemas.microsoft.com/office/drawing/2014/main" xmlns="" id="{B3AA23C4-9B8A-43D2-87DF-9D73135A836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 name="101 CuadroTexto">
          <a:extLst>
            <a:ext uri="{FF2B5EF4-FFF2-40B4-BE49-F238E27FC236}">
              <a16:creationId xmlns:a16="http://schemas.microsoft.com/office/drawing/2014/main" xmlns="" id="{ED52A191-55F9-4FBD-91CE-95F18EFCBB8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 name="102 CuadroTexto">
          <a:extLst>
            <a:ext uri="{FF2B5EF4-FFF2-40B4-BE49-F238E27FC236}">
              <a16:creationId xmlns:a16="http://schemas.microsoft.com/office/drawing/2014/main" xmlns="" id="{FA8CCC21-1573-4C28-956D-8D9DDADF4FB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 name="103 CuadroTexto">
          <a:extLst>
            <a:ext uri="{FF2B5EF4-FFF2-40B4-BE49-F238E27FC236}">
              <a16:creationId xmlns:a16="http://schemas.microsoft.com/office/drawing/2014/main" xmlns="" id="{D1BE0704-FC2F-44FC-AFF6-8EAA8137E3F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 name="104 CuadroTexto">
          <a:extLst>
            <a:ext uri="{FF2B5EF4-FFF2-40B4-BE49-F238E27FC236}">
              <a16:creationId xmlns:a16="http://schemas.microsoft.com/office/drawing/2014/main" xmlns="" id="{B05B131F-15C7-4724-92E4-A45C7F29603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 name="105 CuadroTexto">
          <a:extLst>
            <a:ext uri="{FF2B5EF4-FFF2-40B4-BE49-F238E27FC236}">
              <a16:creationId xmlns:a16="http://schemas.microsoft.com/office/drawing/2014/main" xmlns="" id="{43B3C695-31F8-4934-95F7-7DAC7755D2D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 name="106 CuadroTexto">
          <a:extLst>
            <a:ext uri="{FF2B5EF4-FFF2-40B4-BE49-F238E27FC236}">
              <a16:creationId xmlns:a16="http://schemas.microsoft.com/office/drawing/2014/main" xmlns="" id="{0D3FF9CA-35E8-4A1B-AB41-945DD5EC17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 name="107 CuadroTexto">
          <a:extLst>
            <a:ext uri="{FF2B5EF4-FFF2-40B4-BE49-F238E27FC236}">
              <a16:creationId xmlns:a16="http://schemas.microsoft.com/office/drawing/2014/main" xmlns="" id="{1280CDA0-0CC6-4AC9-8761-2B4F420D90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 name="108 CuadroTexto">
          <a:extLst>
            <a:ext uri="{FF2B5EF4-FFF2-40B4-BE49-F238E27FC236}">
              <a16:creationId xmlns:a16="http://schemas.microsoft.com/office/drawing/2014/main" xmlns="" id="{6CA408B5-DEA4-4435-AAF6-4E629D6D8C1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 name="109 CuadroTexto">
          <a:extLst>
            <a:ext uri="{FF2B5EF4-FFF2-40B4-BE49-F238E27FC236}">
              <a16:creationId xmlns:a16="http://schemas.microsoft.com/office/drawing/2014/main" xmlns="" id="{476345F3-B43A-4297-B06C-1EA1DF3741D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 name="110 CuadroTexto">
          <a:extLst>
            <a:ext uri="{FF2B5EF4-FFF2-40B4-BE49-F238E27FC236}">
              <a16:creationId xmlns:a16="http://schemas.microsoft.com/office/drawing/2014/main" xmlns="" id="{CB11B420-70F6-475B-9A9F-4C435335E86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 name="111 CuadroTexto">
          <a:extLst>
            <a:ext uri="{FF2B5EF4-FFF2-40B4-BE49-F238E27FC236}">
              <a16:creationId xmlns:a16="http://schemas.microsoft.com/office/drawing/2014/main" xmlns="" id="{7F5DFDE1-BED3-44AD-9686-E80B26CC07E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 name="112 CuadroTexto">
          <a:extLst>
            <a:ext uri="{FF2B5EF4-FFF2-40B4-BE49-F238E27FC236}">
              <a16:creationId xmlns:a16="http://schemas.microsoft.com/office/drawing/2014/main" xmlns="" id="{D957E8CB-3057-40D0-A9C9-808FDC88B79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 name="113 CuadroTexto">
          <a:extLst>
            <a:ext uri="{FF2B5EF4-FFF2-40B4-BE49-F238E27FC236}">
              <a16:creationId xmlns:a16="http://schemas.microsoft.com/office/drawing/2014/main" xmlns="" id="{CF7840FA-5E93-42FF-8F8C-B66A0CF5407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 name="114 CuadroTexto">
          <a:extLst>
            <a:ext uri="{FF2B5EF4-FFF2-40B4-BE49-F238E27FC236}">
              <a16:creationId xmlns:a16="http://schemas.microsoft.com/office/drawing/2014/main" xmlns="" id="{0E44DADB-183C-49EB-A826-F53EAB17F1D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 name="115 CuadroTexto">
          <a:extLst>
            <a:ext uri="{FF2B5EF4-FFF2-40B4-BE49-F238E27FC236}">
              <a16:creationId xmlns:a16="http://schemas.microsoft.com/office/drawing/2014/main" xmlns="" id="{5699BABF-C5D9-4987-9608-36847163E57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 name="116 CuadroTexto">
          <a:extLst>
            <a:ext uri="{FF2B5EF4-FFF2-40B4-BE49-F238E27FC236}">
              <a16:creationId xmlns:a16="http://schemas.microsoft.com/office/drawing/2014/main" xmlns="" id="{C5106356-F4C4-4AFA-A8BA-970B401067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 name="117 CuadroTexto">
          <a:extLst>
            <a:ext uri="{FF2B5EF4-FFF2-40B4-BE49-F238E27FC236}">
              <a16:creationId xmlns:a16="http://schemas.microsoft.com/office/drawing/2014/main" xmlns="" id="{F0170BDE-EE0C-4A37-97C7-518DA1926C2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 name="118 CuadroTexto">
          <a:extLst>
            <a:ext uri="{FF2B5EF4-FFF2-40B4-BE49-F238E27FC236}">
              <a16:creationId xmlns:a16="http://schemas.microsoft.com/office/drawing/2014/main" xmlns="" id="{F6EA8E97-665E-42AF-BC6A-BE6A50B7222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 name="119 CuadroTexto">
          <a:extLst>
            <a:ext uri="{FF2B5EF4-FFF2-40B4-BE49-F238E27FC236}">
              <a16:creationId xmlns:a16="http://schemas.microsoft.com/office/drawing/2014/main" xmlns="" id="{43787A9F-B793-4CE5-BB2F-BE7714580A2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 name="120 CuadroTexto">
          <a:extLst>
            <a:ext uri="{FF2B5EF4-FFF2-40B4-BE49-F238E27FC236}">
              <a16:creationId xmlns:a16="http://schemas.microsoft.com/office/drawing/2014/main" xmlns="" id="{5AF62F5E-0482-4899-9B12-8A3A7CA010D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 name="121 CuadroTexto">
          <a:extLst>
            <a:ext uri="{FF2B5EF4-FFF2-40B4-BE49-F238E27FC236}">
              <a16:creationId xmlns:a16="http://schemas.microsoft.com/office/drawing/2014/main" xmlns="" id="{14864576-0EE1-4E5C-AB5C-BE73B2CECC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 name="122 CuadroTexto">
          <a:extLst>
            <a:ext uri="{FF2B5EF4-FFF2-40B4-BE49-F238E27FC236}">
              <a16:creationId xmlns:a16="http://schemas.microsoft.com/office/drawing/2014/main" xmlns="" id="{FE51E691-D6E8-49C5-A5C7-B247AAEF0B0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 name="123 CuadroTexto">
          <a:extLst>
            <a:ext uri="{FF2B5EF4-FFF2-40B4-BE49-F238E27FC236}">
              <a16:creationId xmlns:a16="http://schemas.microsoft.com/office/drawing/2014/main" xmlns="" id="{9DB947E0-5610-44FA-BEEB-A365057EF4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 name="124 CuadroTexto">
          <a:extLst>
            <a:ext uri="{FF2B5EF4-FFF2-40B4-BE49-F238E27FC236}">
              <a16:creationId xmlns:a16="http://schemas.microsoft.com/office/drawing/2014/main" xmlns="" id="{52B21DA6-C253-4AC2-8F0E-FC47DBF5309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 name="125 CuadroTexto">
          <a:extLst>
            <a:ext uri="{FF2B5EF4-FFF2-40B4-BE49-F238E27FC236}">
              <a16:creationId xmlns:a16="http://schemas.microsoft.com/office/drawing/2014/main" xmlns="" id="{02E88173-C8E1-480A-A228-DA56906FDE5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 name="126 CuadroTexto">
          <a:extLst>
            <a:ext uri="{FF2B5EF4-FFF2-40B4-BE49-F238E27FC236}">
              <a16:creationId xmlns:a16="http://schemas.microsoft.com/office/drawing/2014/main" xmlns="" id="{6C100294-BE42-42B9-828D-511FFFEFF5B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 name="127 CuadroTexto">
          <a:extLst>
            <a:ext uri="{FF2B5EF4-FFF2-40B4-BE49-F238E27FC236}">
              <a16:creationId xmlns:a16="http://schemas.microsoft.com/office/drawing/2014/main" xmlns="" id="{C4F991C1-2781-465B-861B-151CA5177DE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3" name="128 CuadroTexto">
          <a:extLst>
            <a:ext uri="{FF2B5EF4-FFF2-40B4-BE49-F238E27FC236}">
              <a16:creationId xmlns:a16="http://schemas.microsoft.com/office/drawing/2014/main" xmlns="" id="{FF05053E-8E15-4A2E-B35B-656C309C799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 name="129 CuadroTexto">
          <a:extLst>
            <a:ext uri="{FF2B5EF4-FFF2-40B4-BE49-F238E27FC236}">
              <a16:creationId xmlns:a16="http://schemas.microsoft.com/office/drawing/2014/main" xmlns="" id="{626BFD77-517F-4A00-A239-E3E4D591F62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 name="130 CuadroTexto">
          <a:extLst>
            <a:ext uri="{FF2B5EF4-FFF2-40B4-BE49-F238E27FC236}">
              <a16:creationId xmlns:a16="http://schemas.microsoft.com/office/drawing/2014/main" xmlns="" id="{8DA8D67A-B7B4-451D-B037-1E5C4C954A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 name="131 CuadroTexto">
          <a:extLst>
            <a:ext uri="{FF2B5EF4-FFF2-40B4-BE49-F238E27FC236}">
              <a16:creationId xmlns:a16="http://schemas.microsoft.com/office/drawing/2014/main" xmlns="" id="{67E93E7B-5B01-4DC4-B034-A9EBFD9D840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 name="132 CuadroTexto">
          <a:extLst>
            <a:ext uri="{FF2B5EF4-FFF2-40B4-BE49-F238E27FC236}">
              <a16:creationId xmlns:a16="http://schemas.microsoft.com/office/drawing/2014/main" xmlns="" id="{821731D2-12A2-4998-9F37-5FE7CF1363A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 name="133 CuadroTexto">
          <a:extLst>
            <a:ext uri="{FF2B5EF4-FFF2-40B4-BE49-F238E27FC236}">
              <a16:creationId xmlns:a16="http://schemas.microsoft.com/office/drawing/2014/main" xmlns="" id="{CE99B015-9A72-4E88-86D3-2FB4BCBC265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 name="134 CuadroTexto">
          <a:extLst>
            <a:ext uri="{FF2B5EF4-FFF2-40B4-BE49-F238E27FC236}">
              <a16:creationId xmlns:a16="http://schemas.microsoft.com/office/drawing/2014/main" xmlns="" id="{974271DE-18BB-4C59-9321-55242893281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 name="135 CuadroTexto">
          <a:extLst>
            <a:ext uri="{FF2B5EF4-FFF2-40B4-BE49-F238E27FC236}">
              <a16:creationId xmlns:a16="http://schemas.microsoft.com/office/drawing/2014/main" xmlns="" id="{25283178-6294-4494-8AE3-D1923886481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 name="136 CuadroTexto">
          <a:extLst>
            <a:ext uri="{FF2B5EF4-FFF2-40B4-BE49-F238E27FC236}">
              <a16:creationId xmlns:a16="http://schemas.microsoft.com/office/drawing/2014/main" xmlns="" id="{F77D7712-6479-445C-A1A2-F97E79749A7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 name="137 CuadroTexto">
          <a:extLst>
            <a:ext uri="{FF2B5EF4-FFF2-40B4-BE49-F238E27FC236}">
              <a16:creationId xmlns:a16="http://schemas.microsoft.com/office/drawing/2014/main" xmlns="" id="{7A2E0B91-1710-4854-A551-F4BE8A6DC95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 name="138 CuadroTexto">
          <a:extLst>
            <a:ext uri="{FF2B5EF4-FFF2-40B4-BE49-F238E27FC236}">
              <a16:creationId xmlns:a16="http://schemas.microsoft.com/office/drawing/2014/main" xmlns="" id="{FC5181E0-47B8-4128-9835-523561D38A5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 name="139 CuadroTexto">
          <a:extLst>
            <a:ext uri="{FF2B5EF4-FFF2-40B4-BE49-F238E27FC236}">
              <a16:creationId xmlns:a16="http://schemas.microsoft.com/office/drawing/2014/main" xmlns="" id="{25328DFE-F0C6-44AF-9871-B62D8C5AE7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 name="140 CuadroTexto">
          <a:extLst>
            <a:ext uri="{FF2B5EF4-FFF2-40B4-BE49-F238E27FC236}">
              <a16:creationId xmlns:a16="http://schemas.microsoft.com/office/drawing/2014/main" xmlns="" id="{7FC24B58-19D2-4D3F-9082-82A6D116A20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 name="141 CuadroTexto">
          <a:extLst>
            <a:ext uri="{FF2B5EF4-FFF2-40B4-BE49-F238E27FC236}">
              <a16:creationId xmlns:a16="http://schemas.microsoft.com/office/drawing/2014/main" xmlns="" id="{4CA9EEFC-8493-45D8-A58F-C95F074D9D8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 name="142 CuadroTexto">
          <a:extLst>
            <a:ext uri="{FF2B5EF4-FFF2-40B4-BE49-F238E27FC236}">
              <a16:creationId xmlns:a16="http://schemas.microsoft.com/office/drawing/2014/main" xmlns="" id="{0E7D9A66-E0C3-4AD2-B1AB-82B818B9C71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 name="143 CuadroTexto">
          <a:extLst>
            <a:ext uri="{FF2B5EF4-FFF2-40B4-BE49-F238E27FC236}">
              <a16:creationId xmlns:a16="http://schemas.microsoft.com/office/drawing/2014/main" xmlns="" id="{1458B0CB-5285-427A-8F6D-C070B080E09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 name="144 CuadroTexto">
          <a:extLst>
            <a:ext uri="{FF2B5EF4-FFF2-40B4-BE49-F238E27FC236}">
              <a16:creationId xmlns:a16="http://schemas.microsoft.com/office/drawing/2014/main" xmlns="" id="{A65C53AA-AB1F-4A0E-BA85-E4F2AA08136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 name="145 CuadroTexto">
          <a:extLst>
            <a:ext uri="{FF2B5EF4-FFF2-40B4-BE49-F238E27FC236}">
              <a16:creationId xmlns:a16="http://schemas.microsoft.com/office/drawing/2014/main" xmlns="" id="{3989F8FC-F6C4-48E2-BFCD-9A5ADF002E6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 name="146 CuadroTexto">
          <a:extLst>
            <a:ext uri="{FF2B5EF4-FFF2-40B4-BE49-F238E27FC236}">
              <a16:creationId xmlns:a16="http://schemas.microsoft.com/office/drawing/2014/main" xmlns="" id="{E5648705-89DA-4153-806A-325EFCDB9B0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 name="147 CuadroTexto">
          <a:extLst>
            <a:ext uri="{FF2B5EF4-FFF2-40B4-BE49-F238E27FC236}">
              <a16:creationId xmlns:a16="http://schemas.microsoft.com/office/drawing/2014/main" xmlns="" id="{A29BDA49-886B-4E99-AB8B-9248B11B0A2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 name="148 CuadroTexto">
          <a:extLst>
            <a:ext uri="{FF2B5EF4-FFF2-40B4-BE49-F238E27FC236}">
              <a16:creationId xmlns:a16="http://schemas.microsoft.com/office/drawing/2014/main" xmlns="" id="{7A1BB100-F750-4685-8121-FAEBF513794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 name="149 CuadroTexto">
          <a:extLst>
            <a:ext uri="{FF2B5EF4-FFF2-40B4-BE49-F238E27FC236}">
              <a16:creationId xmlns:a16="http://schemas.microsoft.com/office/drawing/2014/main" xmlns="" id="{4A11B8AF-F428-47AE-8CD8-39BFCADBA73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 name="150 CuadroTexto">
          <a:extLst>
            <a:ext uri="{FF2B5EF4-FFF2-40B4-BE49-F238E27FC236}">
              <a16:creationId xmlns:a16="http://schemas.microsoft.com/office/drawing/2014/main" xmlns="" id="{72E56E35-0CDF-4D73-8639-4292C02D2A4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 name="151 CuadroTexto">
          <a:extLst>
            <a:ext uri="{FF2B5EF4-FFF2-40B4-BE49-F238E27FC236}">
              <a16:creationId xmlns:a16="http://schemas.microsoft.com/office/drawing/2014/main" xmlns="" id="{7786F609-03DA-4D38-A238-9948A04039A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 name="152 CuadroTexto">
          <a:extLst>
            <a:ext uri="{FF2B5EF4-FFF2-40B4-BE49-F238E27FC236}">
              <a16:creationId xmlns:a16="http://schemas.microsoft.com/office/drawing/2014/main" xmlns="" id="{3447BA08-66D7-4CD7-8C31-2EC1058A4E0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 name="153 CuadroTexto">
          <a:extLst>
            <a:ext uri="{FF2B5EF4-FFF2-40B4-BE49-F238E27FC236}">
              <a16:creationId xmlns:a16="http://schemas.microsoft.com/office/drawing/2014/main" xmlns="" id="{310C7C30-4400-4D11-8C65-D64A56A380E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 name="154 CuadroTexto">
          <a:extLst>
            <a:ext uri="{FF2B5EF4-FFF2-40B4-BE49-F238E27FC236}">
              <a16:creationId xmlns:a16="http://schemas.microsoft.com/office/drawing/2014/main" xmlns="" id="{DA6D4850-FCEA-4C4F-BCDE-6EBDB4D015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 name="155 CuadroTexto">
          <a:extLst>
            <a:ext uri="{FF2B5EF4-FFF2-40B4-BE49-F238E27FC236}">
              <a16:creationId xmlns:a16="http://schemas.microsoft.com/office/drawing/2014/main" xmlns="" id="{0CDB1D24-ABD7-4AA3-B5B8-ACC689255EE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 name="156 CuadroTexto">
          <a:extLst>
            <a:ext uri="{FF2B5EF4-FFF2-40B4-BE49-F238E27FC236}">
              <a16:creationId xmlns:a16="http://schemas.microsoft.com/office/drawing/2014/main" xmlns="" id="{378DAB78-666F-4B34-A2A3-7B525989FA7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 name="157 CuadroTexto">
          <a:extLst>
            <a:ext uri="{FF2B5EF4-FFF2-40B4-BE49-F238E27FC236}">
              <a16:creationId xmlns:a16="http://schemas.microsoft.com/office/drawing/2014/main" xmlns="" id="{B9AA15C5-97BF-4D61-ADF2-79BFDF96553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 name="158 CuadroTexto">
          <a:extLst>
            <a:ext uri="{FF2B5EF4-FFF2-40B4-BE49-F238E27FC236}">
              <a16:creationId xmlns:a16="http://schemas.microsoft.com/office/drawing/2014/main" xmlns="" id="{363E2C86-D764-48D1-A7D7-6F9952F2A58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 name="159 CuadroTexto">
          <a:extLst>
            <a:ext uri="{FF2B5EF4-FFF2-40B4-BE49-F238E27FC236}">
              <a16:creationId xmlns:a16="http://schemas.microsoft.com/office/drawing/2014/main" xmlns="" id="{51836321-D273-40E6-86ED-9606DE25BD4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 name="160 CuadroTexto">
          <a:extLst>
            <a:ext uri="{FF2B5EF4-FFF2-40B4-BE49-F238E27FC236}">
              <a16:creationId xmlns:a16="http://schemas.microsoft.com/office/drawing/2014/main" xmlns="" id="{863C42B1-54B5-4985-8E39-D4277ADE09D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 name="161 CuadroTexto">
          <a:extLst>
            <a:ext uri="{FF2B5EF4-FFF2-40B4-BE49-F238E27FC236}">
              <a16:creationId xmlns:a16="http://schemas.microsoft.com/office/drawing/2014/main" xmlns="" id="{9E4CA371-4548-49A2-BAD6-5CAF512CBE2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 name="162 CuadroTexto">
          <a:extLst>
            <a:ext uri="{FF2B5EF4-FFF2-40B4-BE49-F238E27FC236}">
              <a16:creationId xmlns:a16="http://schemas.microsoft.com/office/drawing/2014/main" xmlns="" id="{601DEEB7-F4BF-4E51-A3CB-9BE821C7FB2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 name="163 CuadroTexto">
          <a:extLst>
            <a:ext uri="{FF2B5EF4-FFF2-40B4-BE49-F238E27FC236}">
              <a16:creationId xmlns:a16="http://schemas.microsoft.com/office/drawing/2014/main" xmlns="" id="{02D0FDF9-94E2-4186-AE61-4ED33492533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 name="164 CuadroTexto">
          <a:extLst>
            <a:ext uri="{FF2B5EF4-FFF2-40B4-BE49-F238E27FC236}">
              <a16:creationId xmlns:a16="http://schemas.microsoft.com/office/drawing/2014/main" xmlns="" id="{E8CB4338-C2B7-45A9-BEF7-6A4907B65C1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 name="165 CuadroTexto">
          <a:extLst>
            <a:ext uri="{FF2B5EF4-FFF2-40B4-BE49-F238E27FC236}">
              <a16:creationId xmlns:a16="http://schemas.microsoft.com/office/drawing/2014/main" xmlns="" id="{672FE195-D78F-41E7-9CB0-C2203ACAEB9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 name="166 CuadroTexto">
          <a:extLst>
            <a:ext uri="{FF2B5EF4-FFF2-40B4-BE49-F238E27FC236}">
              <a16:creationId xmlns:a16="http://schemas.microsoft.com/office/drawing/2014/main" xmlns="" id="{62CDAA2F-A45E-4471-AB12-86124BE38BF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 name="167 CuadroTexto">
          <a:extLst>
            <a:ext uri="{FF2B5EF4-FFF2-40B4-BE49-F238E27FC236}">
              <a16:creationId xmlns:a16="http://schemas.microsoft.com/office/drawing/2014/main" xmlns="" id="{2C765588-31C0-44E1-A6CE-F05AB1C459F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 name="168 CuadroTexto">
          <a:extLst>
            <a:ext uri="{FF2B5EF4-FFF2-40B4-BE49-F238E27FC236}">
              <a16:creationId xmlns:a16="http://schemas.microsoft.com/office/drawing/2014/main" xmlns="" id="{744CA856-73D3-420D-9887-C981362912C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 name="169 CuadroTexto">
          <a:extLst>
            <a:ext uri="{FF2B5EF4-FFF2-40B4-BE49-F238E27FC236}">
              <a16:creationId xmlns:a16="http://schemas.microsoft.com/office/drawing/2014/main" xmlns="" id="{2ACDB7D9-5016-4A6D-931A-BF33E1C0063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 name="170 CuadroTexto">
          <a:extLst>
            <a:ext uri="{FF2B5EF4-FFF2-40B4-BE49-F238E27FC236}">
              <a16:creationId xmlns:a16="http://schemas.microsoft.com/office/drawing/2014/main" xmlns="" id="{BF089E03-462D-415F-82F6-8CFAA60D83A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 name="171 CuadroTexto">
          <a:extLst>
            <a:ext uri="{FF2B5EF4-FFF2-40B4-BE49-F238E27FC236}">
              <a16:creationId xmlns:a16="http://schemas.microsoft.com/office/drawing/2014/main" xmlns="" id="{01963F24-B6AA-4326-A080-EF916E8071A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 name="172 CuadroTexto">
          <a:extLst>
            <a:ext uri="{FF2B5EF4-FFF2-40B4-BE49-F238E27FC236}">
              <a16:creationId xmlns:a16="http://schemas.microsoft.com/office/drawing/2014/main" xmlns="" id="{7722F2D5-0937-4B83-99A9-E374230BCF8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 name="173 CuadroTexto">
          <a:extLst>
            <a:ext uri="{FF2B5EF4-FFF2-40B4-BE49-F238E27FC236}">
              <a16:creationId xmlns:a16="http://schemas.microsoft.com/office/drawing/2014/main" xmlns="" id="{378C72CD-9429-49DC-823E-C8DA6CF70CF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 name="174 CuadroTexto">
          <a:extLst>
            <a:ext uri="{FF2B5EF4-FFF2-40B4-BE49-F238E27FC236}">
              <a16:creationId xmlns:a16="http://schemas.microsoft.com/office/drawing/2014/main" xmlns="" id="{834C2F91-F22F-40B1-B87D-B08DA10DC78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 name="175 CuadroTexto">
          <a:extLst>
            <a:ext uri="{FF2B5EF4-FFF2-40B4-BE49-F238E27FC236}">
              <a16:creationId xmlns:a16="http://schemas.microsoft.com/office/drawing/2014/main" xmlns="" id="{55A01E47-836A-4207-8D40-C4221DFDA29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 name="176 CuadroTexto">
          <a:extLst>
            <a:ext uri="{FF2B5EF4-FFF2-40B4-BE49-F238E27FC236}">
              <a16:creationId xmlns:a16="http://schemas.microsoft.com/office/drawing/2014/main" xmlns="" id="{96A9F9C8-6271-428C-B76D-5A8DB048F2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 name="177 CuadroTexto">
          <a:extLst>
            <a:ext uri="{FF2B5EF4-FFF2-40B4-BE49-F238E27FC236}">
              <a16:creationId xmlns:a16="http://schemas.microsoft.com/office/drawing/2014/main" xmlns="" id="{B06EA9D5-A7E1-4E05-A195-3330AD7AFDB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 name="178 CuadroTexto">
          <a:extLst>
            <a:ext uri="{FF2B5EF4-FFF2-40B4-BE49-F238E27FC236}">
              <a16:creationId xmlns:a16="http://schemas.microsoft.com/office/drawing/2014/main" xmlns="" id="{02EB9FDF-8B65-47A8-9E25-524A6E3435D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 name="179 CuadroTexto">
          <a:extLst>
            <a:ext uri="{FF2B5EF4-FFF2-40B4-BE49-F238E27FC236}">
              <a16:creationId xmlns:a16="http://schemas.microsoft.com/office/drawing/2014/main" xmlns="" id="{3172BD43-980D-4C69-A731-9E3C6BBBF0C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 name="180 CuadroTexto">
          <a:extLst>
            <a:ext uri="{FF2B5EF4-FFF2-40B4-BE49-F238E27FC236}">
              <a16:creationId xmlns:a16="http://schemas.microsoft.com/office/drawing/2014/main" xmlns="" id="{1DD690DD-13CA-417A-9624-E58DCE366DC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 name="181 CuadroTexto">
          <a:extLst>
            <a:ext uri="{FF2B5EF4-FFF2-40B4-BE49-F238E27FC236}">
              <a16:creationId xmlns:a16="http://schemas.microsoft.com/office/drawing/2014/main" xmlns="" id="{A0AD177C-A4EB-487A-8A80-27914CB901F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 name="182 CuadroTexto">
          <a:extLst>
            <a:ext uri="{FF2B5EF4-FFF2-40B4-BE49-F238E27FC236}">
              <a16:creationId xmlns:a16="http://schemas.microsoft.com/office/drawing/2014/main" xmlns="" id="{53C521A5-6A9D-4FBC-BB3E-893D5F72333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 name="183 CuadroTexto">
          <a:extLst>
            <a:ext uri="{FF2B5EF4-FFF2-40B4-BE49-F238E27FC236}">
              <a16:creationId xmlns:a16="http://schemas.microsoft.com/office/drawing/2014/main" xmlns="" id="{5BFBB485-C812-4F62-B87B-2B1D28D3444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 name="184 CuadroTexto">
          <a:extLst>
            <a:ext uri="{FF2B5EF4-FFF2-40B4-BE49-F238E27FC236}">
              <a16:creationId xmlns:a16="http://schemas.microsoft.com/office/drawing/2014/main" xmlns="" id="{548E22E3-F7EA-496D-B5B4-104B0FED8B0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 name="185 CuadroTexto">
          <a:extLst>
            <a:ext uri="{FF2B5EF4-FFF2-40B4-BE49-F238E27FC236}">
              <a16:creationId xmlns:a16="http://schemas.microsoft.com/office/drawing/2014/main" xmlns="" id="{F91D437C-99F1-49A2-B67C-6CFC0D0B629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 name="186 CuadroTexto">
          <a:extLst>
            <a:ext uri="{FF2B5EF4-FFF2-40B4-BE49-F238E27FC236}">
              <a16:creationId xmlns:a16="http://schemas.microsoft.com/office/drawing/2014/main" xmlns="" id="{472EC5C0-3248-4285-B523-96152ECDFA3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 name="187 CuadroTexto">
          <a:extLst>
            <a:ext uri="{FF2B5EF4-FFF2-40B4-BE49-F238E27FC236}">
              <a16:creationId xmlns:a16="http://schemas.microsoft.com/office/drawing/2014/main" xmlns="" id="{084EF2CA-43F7-40DA-8116-D1B44420915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 name="188 CuadroTexto">
          <a:extLst>
            <a:ext uri="{FF2B5EF4-FFF2-40B4-BE49-F238E27FC236}">
              <a16:creationId xmlns:a16="http://schemas.microsoft.com/office/drawing/2014/main" xmlns="" id="{0919B391-6ABE-4414-AC89-011DA3AFBD7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 name="189 CuadroTexto">
          <a:extLst>
            <a:ext uri="{FF2B5EF4-FFF2-40B4-BE49-F238E27FC236}">
              <a16:creationId xmlns:a16="http://schemas.microsoft.com/office/drawing/2014/main" xmlns="" id="{F00B1528-5740-4392-A2A3-CCE6345715B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 name="190 CuadroTexto">
          <a:extLst>
            <a:ext uri="{FF2B5EF4-FFF2-40B4-BE49-F238E27FC236}">
              <a16:creationId xmlns:a16="http://schemas.microsoft.com/office/drawing/2014/main" xmlns="" id="{34557DFF-1F12-4A53-9195-10434A15C98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 name="191 CuadroTexto">
          <a:extLst>
            <a:ext uri="{FF2B5EF4-FFF2-40B4-BE49-F238E27FC236}">
              <a16:creationId xmlns:a16="http://schemas.microsoft.com/office/drawing/2014/main" xmlns="" id="{BC88C48D-3723-4E9E-AB7C-74F5EAB9916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 name="192 CuadroTexto">
          <a:extLst>
            <a:ext uri="{FF2B5EF4-FFF2-40B4-BE49-F238E27FC236}">
              <a16:creationId xmlns:a16="http://schemas.microsoft.com/office/drawing/2014/main" xmlns="" id="{39647C94-CCA8-4772-A43C-1979B48AEA3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 name="193 CuadroTexto">
          <a:extLst>
            <a:ext uri="{FF2B5EF4-FFF2-40B4-BE49-F238E27FC236}">
              <a16:creationId xmlns:a16="http://schemas.microsoft.com/office/drawing/2014/main" xmlns="" id="{7C7F97CA-957D-41FF-B202-3EC4DFE449A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 name="194 CuadroTexto">
          <a:extLst>
            <a:ext uri="{FF2B5EF4-FFF2-40B4-BE49-F238E27FC236}">
              <a16:creationId xmlns:a16="http://schemas.microsoft.com/office/drawing/2014/main" xmlns="" id="{2B4288DB-1929-413A-9B34-E7B820A7D10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 name="195 CuadroTexto">
          <a:extLst>
            <a:ext uri="{FF2B5EF4-FFF2-40B4-BE49-F238E27FC236}">
              <a16:creationId xmlns:a16="http://schemas.microsoft.com/office/drawing/2014/main" xmlns="" id="{D1BA918E-4163-4696-85BE-39954B32743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 name="196 CuadroTexto">
          <a:extLst>
            <a:ext uri="{FF2B5EF4-FFF2-40B4-BE49-F238E27FC236}">
              <a16:creationId xmlns:a16="http://schemas.microsoft.com/office/drawing/2014/main" xmlns="" id="{6A560C57-907E-4C0F-8E0E-FB33DE2C9F1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 name="197 CuadroTexto">
          <a:extLst>
            <a:ext uri="{FF2B5EF4-FFF2-40B4-BE49-F238E27FC236}">
              <a16:creationId xmlns:a16="http://schemas.microsoft.com/office/drawing/2014/main" xmlns="" id="{FA4CFAC9-8FC0-45A0-8A2E-0FA222F470B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 name="198 CuadroTexto">
          <a:extLst>
            <a:ext uri="{FF2B5EF4-FFF2-40B4-BE49-F238E27FC236}">
              <a16:creationId xmlns:a16="http://schemas.microsoft.com/office/drawing/2014/main" xmlns="" id="{177DF120-62DB-44CA-9F3F-42647179D63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4" name="199 CuadroTexto">
          <a:extLst>
            <a:ext uri="{FF2B5EF4-FFF2-40B4-BE49-F238E27FC236}">
              <a16:creationId xmlns:a16="http://schemas.microsoft.com/office/drawing/2014/main" xmlns="" id="{983658DC-1587-4906-A2DC-512C7E2B472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5" name="200 CuadroTexto">
          <a:extLst>
            <a:ext uri="{FF2B5EF4-FFF2-40B4-BE49-F238E27FC236}">
              <a16:creationId xmlns:a16="http://schemas.microsoft.com/office/drawing/2014/main" xmlns="" id="{6D863A7F-D216-4D92-8D8C-F74A11AA475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6" name="201 CuadroTexto">
          <a:extLst>
            <a:ext uri="{FF2B5EF4-FFF2-40B4-BE49-F238E27FC236}">
              <a16:creationId xmlns:a16="http://schemas.microsoft.com/office/drawing/2014/main" xmlns="" id="{A5338895-EB5A-460E-A5E3-2C48C5EEA68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7" name="202 CuadroTexto">
          <a:extLst>
            <a:ext uri="{FF2B5EF4-FFF2-40B4-BE49-F238E27FC236}">
              <a16:creationId xmlns:a16="http://schemas.microsoft.com/office/drawing/2014/main" xmlns="" id="{9BC335B8-E75C-4D72-8A6E-FA6C71108FD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8" name="203 CuadroTexto">
          <a:extLst>
            <a:ext uri="{FF2B5EF4-FFF2-40B4-BE49-F238E27FC236}">
              <a16:creationId xmlns:a16="http://schemas.microsoft.com/office/drawing/2014/main" xmlns="" id="{693F4C41-E165-4AFF-81D7-6A71CE898B0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9" name="204 CuadroTexto">
          <a:extLst>
            <a:ext uri="{FF2B5EF4-FFF2-40B4-BE49-F238E27FC236}">
              <a16:creationId xmlns:a16="http://schemas.microsoft.com/office/drawing/2014/main" xmlns="" id="{E1D88295-ECF0-4DB6-87B2-C1FD249D4B6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0" name="205 CuadroTexto">
          <a:extLst>
            <a:ext uri="{FF2B5EF4-FFF2-40B4-BE49-F238E27FC236}">
              <a16:creationId xmlns:a16="http://schemas.microsoft.com/office/drawing/2014/main" xmlns="" id="{32EABDF2-5C23-4FE2-9613-2182B0BD13B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1" name="206 CuadroTexto">
          <a:extLst>
            <a:ext uri="{FF2B5EF4-FFF2-40B4-BE49-F238E27FC236}">
              <a16:creationId xmlns:a16="http://schemas.microsoft.com/office/drawing/2014/main" xmlns="" id="{DCD6F9C4-203B-4D37-8FED-8900421EF4C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2" name="207 CuadroTexto">
          <a:extLst>
            <a:ext uri="{FF2B5EF4-FFF2-40B4-BE49-F238E27FC236}">
              <a16:creationId xmlns:a16="http://schemas.microsoft.com/office/drawing/2014/main" xmlns="" id="{FA8ECDC7-083F-49C5-9B9F-D17C0E6FA81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3" name="208 CuadroTexto">
          <a:extLst>
            <a:ext uri="{FF2B5EF4-FFF2-40B4-BE49-F238E27FC236}">
              <a16:creationId xmlns:a16="http://schemas.microsoft.com/office/drawing/2014/main" xmlns="" id="{30B228F6-91E5-484B-9EA4-6E8075C18FB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4" name="209 CuadroTexto">
          <a:extLst>
            <a:ext uri="{FF2B5EF4-FFF2-40B4-BE49-F238E27FC236}">
              <a16:creationId xmlns:a16="http://schemas.microsoft.com/office/drawing/2014/main" xmlns="" id="{C41CF435-DD8D-4AD9-9FDE-1C1AAA0EB1F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5" name="210 CuadroTexto">
          <a:extLst>
            <a:ext uri="{FF2B5EF4-FFF2-40B4-BE49-F238E27FC236}">
              <a16:creationId xmlns:a16="http://schemas.microsoft.com/office/drawing/2014/main" xmlns="" id="{2A82E65C-919A-4FBF-A4AA-91A28762B74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6" name="211 CuadroTexto">
          <a:extLst>
            <a:ext uri="{FF2B5EF4-FFF2-40B4-BE49-F238E27FC236}">
              <a16:creationId xmlns:a16="http://schemas.microsoft.com/office/drawing/2014/main" xmlns="" id="{88C86628-3A10-40D4-87BF-B9AA59071E8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7" name="212 CuadroTexto">
          <a:extLst>
            <a:ext uri="{FF2B5EF4-FFF2-40B4-BE49-F238E27FC236}">
              <a16:creationId xmlns:a16="http://schemas.microsoft.com/office/drawing/2014/main" xmlns="" id="{629C64FA-CD8D-4032-8CFF-B754BD4A085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8" name="213 CuadroTexto">
          <a:extLst>
            <a:ext uri="{FF2B5EF4-FFF2-40B4-BE49-F238E27FC236}">
              <a16:creationId xmlns:a16="http://schemas.microsoft.com/office/drawing/2014/main" xmlns="" id="{E6BC45C9-0E54-4BE8-9EE6-B1888E1A2C6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19" name="214 CuadroTexto">
          <a:extLst>
            <a:ext uri="{FF2B5EF4-FFF2-40B4-BE49-F238E27FC236}">
              <a16:creationId xmlns:a16="http://schemas.microsoft.com/office/drawing/2014/main" xmlns="" id="{E1E4440D-3709-476E-A43A-4D29619118D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0" name="215 CuadroTexto">
          <a:extLst>
            <a:ext uri="{FF2B5EF4-FFF2-40B4-BE49-F238E27FC236}">
              <a16:creationId xmlns:a16="http://schemas.microsoft.com/office/drawing/2014/main" xmlns="" id="{19336D6C-3F78-4D8C-AA52-72B812026C2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1" name="216 CuadroTexto">
          <a:extLst>
            <a:ext uri="{FF2B5EF4-FFF2-40B4-BE49-F238E27FC236}">
              <a16:creationId xmlns:a16="http://schemas.microsoft.com/office/drawing/2014/main" xmlns="" id="{43E06488-7B51-4383-B153-BE5BD8DEF63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 name="217 CuadroTexto">
          <a:extLst>
            <a:ext uri="{FF2B5EF4-FFF2-40B4-BE49-F238E27FC236}">
              <a16:creationId xmlns:a16="http://schemas.microsoft.com/office/drawing/2014/main" xmlns="" id="{90227286-9519-40B8-9F9E-93C53C46BB3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 name="218 CuadroTexto">
          <a:extLst>
            <a:ext uri="{FF2B5EF4-FFF2-40B4-BE49-F238E27FC236}">
              <a16:creationId xmlns:a16="http://schemas.microsoft.com/office/drawing/2014/main" xmlns="" id="{01A2512A-E156-4796-BAC4-F0833F29E0D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 name="219 CuadroTexto">
          <a:extLst>
            <a:ext uri="{FF2B5EF4-FFF2-40B4-BE49-F238E27FC236}">
              <a16:creationId xmlns:a16="http://schemas.microsoft.com/office/drawing/2014/main" xmlns="" id="{EBE48CC1-655D-40B3-AF1B-C58C1005CD4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 name="220 CuadroTexto">
          <a:extLst>
            <a:ext uri="{FF2B5EF4-FFF2-40B4-BE49-F238E27FC236}">
              <a16:creationId xmlns:a16="http://schemas.microsoft.com/office/drawing/2014/main" xmlns="" id="{3A913DD6-D6AF-4294-969E-169DAD00CEF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 name="221 CuadroTexto">
          <a:extLst>
            <a:ext uri="{FF2B5EF4-FFF2-40B4-BE49-F238E27FC236}">
              <a16:creationId xmlns:a16="http://schemas.microsoft.com/office/drawing/2014/main" xmlns="" id="{415EF564-FA87-498C-B170-E0273621FCC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 name="222 CuadroTexto">
          <a:extLst>
            <a:ext uri="{FF2B5EF4-FFF2-40B4-BE49-F238E27FC236}">
              <a16:creationId xmlns:a16="http://schemas.microsoft.com/office/drawing/2014/main" xmlns="" id="{655BDD19-5203-457C-8239-4763FD67B7F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 name="223 CuadroTexto">
          <a:extLst>
            <a:ext uri="{FF2B5EF4-FFF2-40B4-BE49-F238E27FC236}">
              <a16:creationId xmlns:a16="http://schemas.microsoft.com/office/drawing/2014/main" xmlns="" id="{62B3850E-AA9A-4673-B968-4AE33747056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 name="224 CuadroTexto">
          <a:extLst>
            <a:ext uri="{FF2B5EF4-FFF2-40B4-BE49-F238E27FC236}">
              <a16:creationId xmlns:a16="http://schemas.microsoft.com/office/drawing/2014/main" xmlns="" id="{7C35D9CF-808F-40A0-BFF2-BC32346937A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 name="225 CuadroTexto">
          <a:extLst>
            <a:ext uri="{FF2B5EF4-FFF2-40B4-BE49-F238E27FC236}">
              <a16:creationId xmlns:a16="http://schemas.microsoft.com/office/drawing/2014/main" xmlns="" id="{0E3AFEC5-6F65-424E-B941-2F953568A87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 name="226 CuadroTexto">
          <a:extLst>
            <a:ext uri="{FF2B5EF4-FFF2-40B4-BE49-F238E27FC236}">
              <a16:creationId xmlns:a16="http://schemas.microsoft.com/office/drawing/2014/main" xmlns="" id="{404AC762-EE6A-4F95-9CE7-0F13F613561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 name="227 CuadroTexto">
          <a:extLst>
            <a:ext uri="{FF2B5EF4-FFF2-40B4-BE49-F238E27FC236}">
              <a16:creationId xmlns:a16="http://schemas.microsoft.com/office/drawing/2014/main" xmlns="" id="{B26CD6F9-3E26-4C75-9BBA-573E673C27A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 name="228 CuadroTexto">
          <a:extLst>
            <a:ext uri="{FF2B5EF4-FFF2-40B4-BE49-F238E27FC236}">
              <a16:creationId xmlns:a16="http://schemas.microsoft.com/office/drawing/2014/main" xmlns="" id="{6CEB4F8F-F7AD-4CD0-BCDD-F9AB0F5165C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 name="229 CuadroTexto">
          <a:extLst>
            <a:ext uri="{FF2B5EF4-FFF2-40B4-BE49-F238E27FC236}">
              <a16:creationId xmlns:a16="http://schemas.microsoft.com/office/drawing/2014/main" xmlns="" id="{09CC5560-2FD4-4C73-94FA-15BED00F87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 name="230 CuadroTexto">
          <a:extLst>
            <a:ext uri="{FF2B5EF4-FFF2-40B4-BE49-F238E27FC236}">
              <a16:creationId xmlns:a16="http://schemas.microsoft.com/office/drawing/2014/main" xmlns="" id="{472D267A-E8F2-4DBD-956A-54E98AA8229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 name="231 CuadroTexto">
          <a:extLst>
            <a:ext uri="{FF2B5EF4-FFF2-40B4-BE49-F238E27FC236}">
              <a16:creationId xmlns:a16="http://schemas.microsoft.com/office/drawing/2014/main" xmlns="" id="{2F570D57-BC18-4365-9637-DCB037815C8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 name="232 CuadroTexto">
          <a:extLst>
            <a:ext uri="{FF2B5EF4-FFF2-40B4-BE49-F238E27FC236}">
              <a16:creationId xmlns:a16="http://schemas.microsoft.com/office/drawing/2014/main" xmlns="" id="{8DC8EDDA-E80B-4C4D-BE3C-5A5762AE8A6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 name="233 CuadroTexto">
          <a:extLst>
            <a:ext uri="{FF2B5EF4-FFF2-40B4-BE49-F238E27FC236}">
              <a16:creationId xmlns:a16="http://schemas.microsoft.com/office/drawing/2014/main" xmlns="" id="{122DB07F-1B83-4CD4-902C-579F688F378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 name="234 CuadroTexto">
          <a:extLst>
            <a:ext uri="{FF2B5EF4-FFF2-40B4-BE49-F238E27FC236}">
              <a16:creationId xmlns:a16="http://schemas.microsoft.com/office/drawing/2014/main" xmlns="" id="{738B7EE5-ECC9-439F-8F6B-61B73522757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 name="235 CuadroTexto">
          <a:extLst>
            <a:ext uri="{FF2B5EF4-FFF2-40B4-BE49-F238E27FC236}">
              <a16:creationId xmlns:a16="http://schemas.microsoft.com/office/drawing/2014/main" xmlns="" id="{586B91AD-63D3-4A5C-A025-A98B10655F1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 name="236 CuadroTexto">
          <a:extLst>
            <a:ext uri="{FF2B5EF4-FFF2-40B4-BE49-F238E27FC236}">
              <a16:creationId xmlns:a16="http://schemas.microsoft.com/office/drawing/2014/main" xmlns="" id="{5FC4C225-3269-421D-8141-EBFE6788363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 name="237 CuadroTexto">
          <a:extLst>
            <a:ext uri="{FF2B5EF4-FFF2-40B4-BE49-F238E27FC236}">
              <a16:creationId xmlns:a16="http://schemas.microsoft.com/office/drawing/2014/main" xmlns="" id="{9872DD70-8796-403C-8B5E-BAD4B4B6C21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 name="238 CuadroTexto">
          <a:extLst>
            <a:ext uri="{FF2B5EF4-FFF2-40B4-BE49-F238E27FC236}">
              <a16:creationId xmlns:a16="http://schemas.microsoft.com/office/drawing/2014/main" xmlns="" id="{A8B1710B-0CA2-401C-9D1C-24AE4BBB356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 name="239 CuadroTexto">
          <a:extLst>
            <a:ext uri="{FF2B5EF4-FFF2-40B4-BE49-F238E27FC236}">
              <a16:creationId xmlns:a16="http://schemas.microsoft.com/office/drawing/2014/main" xmlns="" id="{925CE35F-71A7-46C1-B4B4-E8DA650E25C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 name="240 CuadroTexto">
          <a:extLst>
            <a:ext uri="{FF2B5EF4-FFF2-40B4-BE49-F238E27FC236}">
              <a16:creationId xmlns:a16="http://schemas.microsoft.com/office/drawing/2014/main" xmlns="" id="{F8876D20-48D2-427A-9ED9-E33E940104B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 name="241 CuadroTexto">
          <a:extLst>
            <a:ext uri="{FF2B5EF4-FFF2-40B4-BE49-F238E27FC236}">
              <a16:creationId xmlns:a16="http://schemas.microsoft.com/office/drawing/2014/main" xmlns="" id="{6A1DCBB7-42F6-4CC2-AB35-733E75C6F04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 name="242 CuadroTexto">
          <a:extLst>
            <a:ext uri="{FF2B5EF4-FFF2-40B4-BE49-F238E27FC236}">
              <a16:creationId xmlns:a16="http://schemas.microsoft.com/office/drawing/2014/main" xmlns="" id="{74428280-B5AF-47EF-B601-2AB4BBFB1CB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 name="243 CuadroTexto">
          <a:extLst>
            <a:ext uri="{FF2B5EF4-FFF2-40B4-BE49-F238E27FC236}">
              <a16:creationId xmlns:a16="http://schemas.microsoft.com/office/drawing/2014/main" xmlns="" id="{46A2B6AE-3A47-4422-AD17-4CF10AE38ED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 name="244 CuadroTexto">
          <a:extLst>
            <a:ext uri="{FF2B5EF4-FFF2-40B4-BE49-F238E27FC236}">
              <a16:creationId xmlns:a16="http://schemas.microsoft.com/office/drawing/2014/main" xmlns="" id="{04DE5B43-E27D-4A3B-9BBF-15CA86CDFF0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 name="245 CuadroTexto">
          <a:extLst>
            <a:ext uri="{FF2B5EF4-FFF2-40B4-BE49-F238E27FC236}">
              <a16:creationId xmlns:a16="http://schemas.microsoft.com/office/drawing/2014/main" xmlns="" id="{7F556BBA-1D35-445F-9DE5-8984E26FDE0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 name="246 CuadroTexto">
          <a:extLst>
            <a:ext uri="{FF2B5EF4-FFF2-40B4-BE49-F238E27FC236}">
              <a16:creationId xmlns:a16="http://schemas.microsoft.com/office/drawing/2014/main" xmlns="" id="{0DB30773-DC73-4C6C-8FD8-779BEEF63FA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 name="247 CuadroTexto">
          <a:extLst>
            <a:ext uri="{FF2B5EF4-FFF2-40B4-BE49-F238E27FC236}">
              <a16:creationId xmlns:a16="http://schemas.microsoft.com/office/drawing/2014/main" xmlns="" id="{E8F9903F-A690-48C6-AA11-2233E7ACE46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 name="248 CuadroTexto">
          <a:extLst>
            <a:ext uri="{FF2B5EF4-FFF2-40B4-BE49-F238E27FC236}">
              <a16:creationId xmlns:a16="http://schemas.microsoft.com/office/drawing/2014/main" xmlns="" id="{B7A20638-B2F4-44B9-8C9D-C54C2645AE6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 name="249 CuadroTexto">
          <a:extLst>
            <a:ext uri="{FF2B5EF4-FFF2-40B4-BE49-F238E27FC236}">
              <a16:creationId xmlns:a16="http://schemas.microsoft.com/office/drawing/2014/main" xmlns="" id="{FCB2B40D-CB82-4E30-A7A5-74ABA84BBC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 name="250 CuadroTexto">
          <a:extLst>
            <a:ext uri="{FF2B5EF4-FFF2-40B4-BE49-F238E27FC236}">
              <a16:creationId xmlns:a16="http://schemas.microsoft.com/office/drawing/2014/main" xmlns="" id="{6E71A532-59F6-45D8-BBD0-9923A5BB38C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 name="251 CuadroTexto">
          <a:extLst>
            <a:ext uri="{FF2B5EF4-FFF2-40B4-BE49-F238E27FC236}">
              <a16:creationId xmlns:a16="http://schemas.microsoft.com/office/drawing/2014/main" xmlns="" id="{80E0889E-31E9-4F9D-B340-08129792375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 name="252 CuadroTexto">
          <a:extLst>
            <a:ext uri="{FF2B5EF4-FFF2-40B4-BE49-F238E27FC236}">
              <a16:creationId xmlns:a16="http://schemas.microsoft.com/office/drawing/2014/main" xmlns="" id="{67E1B6A5-72C7-4FF5-A1AC-55128843469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 name="253 CuadroTexto">
          <a:extLst>
            <a:ext uri="{FF2B5EF4-FFF2-40B4-BE49-F238E27FC236}">
              <a16:creationId xmlns:a16="http://schemas.microsoft.com/office/drawing/2014/main" xmlns="" id="{7444AD59-B290-4AFB-A3C1-B04EDC89301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 name="254 CuadroTexto">
          <a:extLst>
            <a:ext uri="{FF2B5EF4-FFF2-40B4-BE49-F238E27FC236}">
              <a16:creationId xmlns:a16="http://schemas.microsoft.com/office/drawing/2014/main" xmlns="" id="{DBF2320D-6F6E-4D77-AC38-E4E9207872E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 name="255 CuadroTexto">
          <a:extLst>
            <a:ext uri="{FF2B5EF4-FFF2-40B4-BE49-F238E27FC236}">
              <a16:creationId xmlns:a16="http://schemas.microsoft.com/office/drawing/2014/main" xmlns="" id="{552E8640-085A-49A9-9780-C72B02336A1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 name="256 CuadroTexto">
          <a:extLst>
            <a:ext uri="{FF2B5EF4-FFF2-40B4-BE49-F238E27FC236}">
              <a16:creationId xmlns:a16="http://schemas.microsoft.com/office/drawing/2014/main" xmlns="" id="{6AC19E61-D499-47BE-BB8D-BF69B904E56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 name="257 CuadroTexto">
          <a:extLst>
            <a:ext uri="{FF2B5EF4-FFF2-40B4-BE49-F238E27FC236}">
              <a16:creationId xmlns:a16="http://schemas.microsoft.com/office/drawing/2014/main" xmlns="" id="{2DEE6F50-DC19-4036-86F0-B34A5D4B5EE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 name="258 CuadroTexto">
          <a:extLst>
            <a:ext uri="{FF2B5EF4-FFF2-40B4-BE49-F238E27FC236}">
              <a16:creationId xmlns:a16="http://schemas.microsoft.com/office/drawing/2014/main" xmlns="" id="{431BEB88-1A8A-411E-9F5D-92E5F036A03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 name="259 CuadroTexto">
          <a:extLst>
            <a:ext uri="{FF2B5EF4-FFF2-40B4-BE49-F238E27FC236}">
              <a16:creationId xmlns:a16="http://schemas.microsoft.com/office/drawing/2014/main" xmlns="" id="{CB916CC4-5C26-4894-B181-5113039200D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 name="260 CuadroTexto">
          <a:extLst>
            <a:ext uri="{FF2B5EF4-FFF2-40B4-BE49-F238E27FC236}">
              <a16:creationId xmlns:a16="http://schemas.microsoft.com/office/drawing/2014/main" xmlns="" id="{741FAB47-884E-478C-ADDD-35BC2B803A4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 name="261 CuadroTexto">
          <a:extLst>
            <a:ext uri="{FF2B5EF4-FFF2-40B4-BE49-F238E27FC236}">
              <a16:creationId xmlns:a16="http://schemas.microsoft.com/office/drawing/2014/main" xmlns="" id="{B73D2686-EE38-4662-B402-F52D5785085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 name="262 CuadroTexto">
          <a:extLst>
            <a:ext uri="{FF2B5EF4-FFF2-40B4-BE49-F238E27FC236}">
              <a16:creationId xmlns:a16="http://schemas.microsoft.com/office/drawing/2014/main" xmlns="" id="{5B2D47DF-A9E8-4C4A-A736-EF44CC6AD3E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 name="263 CuadroTexto">
          <a:extLst>
            <a:ext uri="{FF2B5EF4-FFF2-40B4-BE49-F238E27FC236}">
              <a16:creationId xmlns:a16="http://schemas.microsoft.com/office/drawing/2014/main" xmlns="" id="{2078AD06-C0DA-443E-BBA3-47AABC2E7A2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9" name="264 CuadroTexto">
          <a:extLst>
            <a:ext uri="{FF2B5EF4-FFF2-40B4-BE49-F238E27FC236}">
              <a16:creationId xmlns:a16="http://schemas.microsoft.com/office/drawing/2014/main" xmlns="" id="{ECC10A16-DE3E-4BCB-A77D-35954AF6FEB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0" name="265 CuadroTexto">
          <a:extLst>
            <a:ext uri="{FF2B5EF4-FFF2-40B4-BE49-F238E27FC236}">
              <a16:creationId xmlns:a16="http://schemas.microsoft.com/office/drawing/2014/main" xmlns="" id="{F8C9DC18-2854-4917-86BF-261D28BFB1F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1" name="266 CuadroTexto">
          <a:extLst>
            <a:ext uri="{FF2B5EF4-FFF2-40B4-BE49-F238E27FC236}">
              <a16:creationId xmlns:a16="http://schemas.microsoft.com/office/drawing/2014/main" xmlns="" id="{36312193-8DA8-45AD-9B8D-2385E56B71E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2" name="267 CuadroTexto">
          <a:extLst>
            <a:ext uri="{FF2B5EF4-FFF2-40B4-BE49-F238E27FC236}">
              <a16:creationId xmlns:a16="http://schemas.microsoft.com/office/drawing/2014/main" xmlns="" id="{1C361714-BC39-4557-8BAC-184F0586F6D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3" name="268 CuadroTexto">
          <a:extLst>
            <a:ext uri="{FF2B5EF4-FFF2-40B4-BE49-F238E27FC236}">
              <a16:creationId xmlns:a16="http://schemas.microsoft.com/office/drawing/2014/main" xmlns="" id="{9E37EB08-634D-4A9B-87A9-F117E2148A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4" name="269 CuadroTexto">
          <a:extLst>
            <a:ext uri="{FF2B5EF4-FFF2-40B4-BE49-F238E27FC236}">
              <a16:creationId xmlns:a16="http://schemas.microsoft.com/office/drawing/2014/main" xmlns="" id="{39365FCE-D2E2-4BA3-9C50-9A68BAE8BBA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5" name="270 CuadroTexto">
          <a:extLst>
            <a:ext uri="{FF2B5EF4-FFF2-40B4-BE49-F238E27FC236}">
              <a16:creationId xmlns:a16="http://schemas.microsoft.com/office/drawing/2014/main" xmlns="" id="{8BF7A81E-487E-4CC1-9985-6074A180BFA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6" name="271 CuadroTexto">
          <a:extLst>
            <a:ext uri="{FF2B5EF4-FFF2-40B4-BE49-F238E27FC236}">
              <a16:creationId xmlns:a16="http://schemas.microsoft.com/office/drawing/2014/main" xmlns="" id="{CB74B5CF-06CD-4BD1-BCCD-E14318F80E4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7" name="272 CuadroTexto">
          <a:extLst>
            <a:ext uri="{FF2B5EF4-FFF2-40B4-BE49-F238E27FC236}">
              <a16:creationId xmlns:a16="http://schemas.microsoft.com/office/drawing/2014/main" xmlns="" id="{92C4C469-CB1F-4C76-9DD7-47C719EB86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8" name="273 CuadroTexto">
          <a:extLst>
            <a:ext uri="{FF2B5EF4-FFF2-40B4-BE49-F238E27FC236}">
              <a16:creationId xmlns:a16="http://schemas.microsoft.com/office/drawing/2014/main" xmlns="" id="{DCA9A104-1F15-49BA-A8A4-772EF004C4C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79" name="274 CuadroTexto">
          <a:extLst>
            <a:ext uri="{FF2B5EF4-FFF2-40B4-BE49-F238E27FC236}">
              <a16:creationId xmlns:a16="http://schemas.microsoft.com/office/drawing/2014/main" xmlns="" id="{34B3289C-D5B0-49CC-ABC0-18330E33DC2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0" name="275 CuadroTexto">
          <a:extLst>
            <a:ext uri="{FF2B5EF4-FFF2-40B4-BE49-F238E27FC236}">
              <a16:creationId xmlns:a16="http://schemas.microsoft.com/office/drawing/2014/main" xmlns="" id="{2D71E68B-EEEB-43A0-8D1B-F8A86043A57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1" name="276 CuadroTexto">
          <a:extLst>
            <a:ext uri="{FF2B5EF4-FFF2-40B4-BE49-F238E27FC236}">
              <a16:creationId xmlns:a16="http://schemas.microsoft.com/office/drawing/2014/main" xmlns="" id="{91D7C6E8-1AF7-4E4A-B8C8-31042AFB3E5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2" name="277 CuadroTexto">
          <a:extLst>
            <a:ext uri="{FF2B5EF4-FFF2-40B4-BE49-F238E27FC236}">
              <a16:creationId xmlns:a16="http://schemas.microsoft.com/office/drawing/2014/main" xmlns="" id="{C254357E-EC70-434C-9EFA-B4814EDDDD2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3" name="278 CuadroTexto">
          <a:extLst>
            <a:ext uri="{FF2B5EF4-FFF2-40B4-BE49-F238E27FC236}">
              <a16:creationId xmlns:a16="http://schemas.microsoft.com/office/drawing/2014/main" xmlns="" id="{3C837401-82DF-460D-B9BA-C93EB24999E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 name="279 CuadroTexto">
          <a:extLst>
            <a:ext uri="{FF2B5EF4-FFF2-40B4-BE49-F238E27FC236}">
              <a16:creationId xmlns:a16="http://schemas.microsoft.com/office/drawing/2014/main" xmlns="" id="{5C12E662-B546-4022-B0D7-5E1279A6DB1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 name="280 CuadroTexto">
          <a:extLst>
            <a:ext uri="{FF2B5EF4-FFF2-40B4-BE49-F238E27FC236}">
              <a16:creationId xmlns:a16="http://schemas.microsoft.com/office/drawing/2014/main" xmlns="" id="{5B7AAAC5-4D62-45DE-85CB-42D76C17016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 name="281 CuadroTexto">
          <a:extLst>
            <a:ext uri="{FF2B5EF4-FFF2-40B4-BE49-F238E27FC236}">
              <a16:creationId xmlns:a16="http://schemas.microsoft.com/office/drawing/2014/main" xmlns="" id="{CEAAADED-3E5A-4D31-8C76-0521768F289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 name="282 CuadroTexto">
          <a:extLst>
            <a:ext uri="{FF2B5EF4-FFF2-40B4-BE49-F238E27FC236}">
              <a16:creationId xmlns:a16="http://schemas.microsoft.com/office/drawing/2014/main" xmlns="" id="{A1342618-807E-409E-8F2C-C88A13D2375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 name="283 CuadroTexto">
          <a:extLst>
            <a:ext uri="{FF2B5EF4-FFF2-40B4-BE49-F238E27FC236}">
              <a16:creationId xmlns:a16="http://schemas.microsoft.com/office/drawing/2014/main" xmlns="" id="{8659FD9E-F3CF-42B8-A625-DE18313A030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 name="284 CuadroTexto">
          <a:extLst>
            <a:ext uri="{FF2B5EF4-FFF2-40B4-BE49-F238E27FC236}">
              <a16:creationId xmlns:a16="http://schemas.microsoft.com/office/drawing/2014/main" xmlns="" id="{BBDD142A-F10E-49FF-9F75-3C0BB02C284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 name="285 CuadroTexto">
          <a:extLst>
            <a:ext uri="{FF2B5EF4-FFF2-40B4-BE49-F238E27FC236}">
              <a16:creationId xmlns:a16="http://schemas.microsoft.com/office/drawing/2014/main" xmlns="" id="{1F64F862-4036-4F4E-87C3-2AB449A9E4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 name="286 CuadroTexto">
          <a:extLst>
            <a:ext uri="{FF2B5EF4-FFF2-40B4-BE49-F238E27FC236}">
              <a16:creationId xmlns:a16="http://schemas.microsoft.com/office/drawing/2014/main" xmlns="" id="{D8CD2A40-0866-48CA-B7F0-47C2CE67035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 name="287 CuadroTexto">
          <a:extLst>
            <a:ext uri="{FF2B5EF4-FFF2-40B4-BE49-F238E27FC236}">
              <a16:creationId xmlns:a16="http://schemas.microsoft.com/office/drawing/2014/main" xmlns="" id="{6652FAC7-65A1-48DC-8B5D-313E2EF27C6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 name="288 CuadroTexto">
          <a:extLst>
            <a:ext uri="{FF2B5EF4-FFF2-40B4-BE49-F238E27FC236}">
              <a16:creationId xmlns:a16="http://schemas.microsoft.com/office/drawing/2014/main" xmlns="" id="{F71E8428-040E-47DB-8EB4-E4D9424A55E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 name="289 CuadroTexto">
          <a:extLst>
            <a:ext uri="{FF2B5EF4-FFF2-40B4-BE49-F238E27FC236}">
              <a16:creationId xmlns:a16="http://schemas.microsoft.com/office/drawing/2014/main" xmlns="" id="{C5D5F726-2718-4E0C-A8B0-322EFFE1B5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 name="290 CuadroTexto">
          <a:extLst>
            <a:ext uri="{FF2B5EF4-FFF2-40B4-BE49-F238E27FC236}">
              <a16:creationId xmlns:a16="http://schemas.microsoft.com/office/drawing/2014/main" xmlns="" id="{21669BA7-2355-4A43-86F1-95BDD2A8D2F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 name="291 CuadroTexto">
          <a:extLst>
            <a:ext uri="{FF2B5EF4-FFF2-40B4-BE49-F238E27FC236}">
              <a16:creationId xmlns:a16="http://schemas.microsoft.com/office/drawing/2014/main" xmlns="" id="{77D2D7F5-0038-444B-817F-594C4B2167A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 name="292 CuadroTexto">
          <a:extLst>
            <a:ext uri="{FF2B5EF4-FFF2-40B4-BE49-F238E27FC236}">
              <a16:creationId xmlns:a16="http://schemas.microsoft.com/office/drawing/2014/main" xmlns="" id="{E613CC20-1E83-4B77-94A5-4F32CA84E19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 name="293 CuadroTexto">
          <a:extLst>
            <a:ext uri="{FF2B5EF4-FFF2-40B4-BE49-F238E27FC236}">
              <a16:creationId xmlns:a16="http://schemas.microsoft.com/office/drawing/2014/main" xmlns="" id="{9F5482C8-27E0-494C-9863-9FF3FA9B988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 name="294 CuadroTexto">
          <a:extLst>
            <a:ext uri="{FF2B5EF4-FFF2-40B4-BE49-F238E27FC236}">
              <a16:creationId xmlns:a16="http://schemas.microsoft.com/office/drawing/2014/main" xmlns="" id="{7C31DD11-6122-467A-A3ED-A13278B126D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 name="295 CuadroTexto">
          <a:extLst>
            <a:ext uri="{FF2B5EF4-FFF2-40B4-BE49-F238E27FC236}">
              <a16:creationId xmlns:a16="http://schemas.microsoft.com/office/drawing/2014/main" xmlns="" id="{DF20CD7D-1A96-4656-83A0-67267F7C552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 name="296 CuadroTexto">
          <a:extLst>
            <a:ext uri="{FF2B5EF4-FFF2-40B4-BE49-F238E27FC236}">
              <a16:creationId xmlns:a16="http://schemas.microsoft.com/office/drawing/2014/main" xmlns="" id="{7831F951-7111-446A-99FE-867963A26C4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02" name="301 CuadroTexto">
          <a:extLst>
            <a:ext uri="{FF2B5EF4-FFF2-40B4-BE49-F238E27FC236}">
              <a16:creationId xmlns:a16="http://schemas.microsoft.com/office/drawing/2014/main" xmlns="" id="{1CD12333-E05D-4339-8778-906F729F9FF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03" name="302 CuadroTexto">
          <a:extLst>
            <a:ext uri="{FF2B5EF4-FFF2-40B4-BE49-F238E27FC236}">
              <a16:creationId xmlns:a16="http://schemas.microsoft.com/office/drawing/2014/main" xmlns="" id="{DC1AC4D0-8577-4344-B8E9-258AD190252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04" name="307 CuadroTexto">
          <a:extLst>
            <a:ext uri="{FF2B5EF4-FFF2-40B4-BE49-F238E27FC236}">
              <a16:creationId xmlns:a16="http://schemas.microsoft.com/office/drawing/2014/main" xmlns="" id="{07F78121-0F58-4CF4-BB0A-9689B9E4ECD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05" name="308 CuadroTexto">
          <a:extLst>
            <a:ext uri="{FF2B5EF4-FFF2-40B4-BE49-F238E27FC236}">
              <a16:creationId xmlns:a16="http://schemas.microsoft.com/office/drawing/2014/main" xmlns="" id="{69CDC48E-705B-48A1-AF1A-601AB5E2860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06" name="309 CuadroTexto">
          <a:extLst>
            <a:ext uri="{FF2B5EF4-FFF2-40B4-BE49-F238E27FC236}">
              <a16:creationId xmlns:a16="http://schemas.microsoft.com/office/drawing/2014/main" xmlns="" id="{1EDF946F-E3FF-4503-8DA3-E8DE84C6E8C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07" name="310 CuadroTexto">
          <a:extLst>
            <a:ext uri="{FF2B5EF4-FFF2-40B4-BE49-F238E27FC236}">
              <a16:creationId xmlns:a16="http://schemas.microsoft.com/office/drawing/2014/main" xmlns="" id="{C8EDF175-75C5-47B5-9660-25E6F27D8B0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08" name="311 CuadroTexto">
          <a:extLst>
            <a:ext uri="{FF2B5EF4-FFF2-40B4-BE49-F238E27FC236}">
              <a16:creationId xmlns:a16="http://schemas.microsoft.com/office/drawing/2014/main" xmlns="" id="{96BA39AA-CBFD-45BF-B912-5D958AB8CCA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09" name="312 CuadroTexto">
          <a:extLst>
            <a:ext uri="{FF2B5EF4-FFF2-40B4-BE49-F238E27FC236}">
              <a16:creationId xmlns:a16="http://schemas.microsoft.com/office/drawing/2014/main" xmlns="" id="{BFA99458-464B-498D-BF4C-3E42BA60209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0" name="313 CuadroTexto">
          <a:extLst>
            <a:ext uri="{FF2B5EF4-FFF2-40B4-BE49-F238E27FC236}">
              <a16:creationId xmlns:a16="http://schemas.microsoft.com/office/drawing/2014/main" xmlns="" id="{7F9D6E93-0524-4AFD-9C4B-E46FC8961C8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1" name="314 CuadroTexto">
          <a:extLst>
            <a:ext uri="{FF2B5EF4-FFF2-40B4-BE49-F238E27FC236}">
              <a16:creationId xmlns:a16="http://schemas.microsoft.com/office/drawing/2014/main" xmlns="" id="{B2CF8F0D-BD3C-42F6-8D90-5C4012C7E4A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2" name="315 CuadroTexto">
          <a:extLst>
            <a:ext uri="{FF2B5EF4-FFF2-40B4-BE49-F238E27FC236}">
              <a16:creationId xmlns:a16="http://schemas.microsoft.com/office/drawing/2014/main" xmlns="" id="{A52D5655-A17B-4E76-BBAF-5AD759BFBFB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3" name="316 CuadroTexto">
          <a:extLst>
            <a:ext uri="{FF2B5EF4-FFF2-40B4-BE49-F238E27FC236}">
              <a16:creationId xmlns:a16="http://schemas.microsoft.com/office/drawing/2014/main" xmlns="" id="{8479211A-A967-4E9E-A731-F5F271D1BCF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4" name="317 CuadroTexto">
          <a:extLst>
            <a:ext uri="{FF2B5EF4-FFF2-40B4-BE49-F238E27FC236}">
              <a16:creationId xmlns:a16="http://schemas.microsoft.com/office/drawing/2014/main" xmlns="" id="{234A205E-2003-4806-8FF2-721F043ADF2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5" name="318 CuadroTexto">
          <a:extLst>
            <a:ext uri="{FF2B5EF4-FFF2-40B4-BE49-F238E27FC236}">
              <a16:creationId xmlns:a16="http://schemas.microsoft.com/office/drawing/2014/main" xmlns="" id="{C17F3BFC-6CD9-4A06-9A73-01C1D73CEC2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6" name="319 CuadroTexto">
          <a:extLst>
            <a:ext uri="{FF2B5EF4-FFF2-40B4-BE49-F238E27FC236}">
              <a16:creationId xmlns:a16="http://schemas.microsoft.com/office/drawing/2014/main" xmlns="" id="{E0BF4C02-8C17-4991-9D31-37987C7DBFD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7" name="320 CuadroTexto">
          <a:extLst>
            <a:ext uri="{FF2B5EF4-FFF2-40B4-BE49-F238E27FC236}">
              <a16:creationId xmlns:a16="http://schemas.microsoft.com/office/drawing/2014/main" xmlns="" id="{4E6D8561-51DA-4E54-A2B3-97FA69A6F0E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8" name="321 CuadroTexto">
          <a:extLst>
            <a:ext uri="{FF2B5EF4-FFF2-40B4-BE49-F238E27FC236}">
              <a16:creationId xmlns:a16="http://schemas.microsoft.com/office/drawing/2014/main" xmlns="" id="{4FD3BC5C-87B0-4237-B589-BFF2247AE2B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9" name="322 CuadroTexto">
          <a:extLst>
            <a:ext uri="{FF2B5EF4-FFF2-40B4-BE49-F238E27FC236}">
              <a16:creationId xmlns:a16="http://schemas.microsoft.com/office/drawing/2014/main" xmlns="" id="{0A79116B-939F-43DA-B640-AC68CFD1987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0" name="323 CuadroTexto">
          <a:extLst>
            <a:ext uri="{FF2B5EF4-FFF2-40B4-BE49-F238E27FC236}">
              <a16:creationId xmlns:a16="http://schemas.microsoft.com/office/drawing/2014/main" xmlns="" id="{2342FDF1-4159-4386-B19E-9CA4E9FEB93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1" name="324 CuadroTexto">
          <a:extLst>
            <a:ext uri="{FF2B5EF4-FFF2-40B4-BE49-F238E27FC236}">
              <a16:creationId xmlns:a16="http://schemas.microsoft.com/office/drawing/2014/main" xmlns="" id="{2C71E161-B0A6-41D8-99DB-13B7ACA32A6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2" name="325 CuadroTexto">
          <a:extLst>
            <a:ext uri="{FF2B5EF4-FFF2-40B4-BE49-F238E27FC236}">
              <a16:creationId xmlns:a16="http://schemas.microsoft.com/office/drawing/2014/main" xmlns="" id="{7C0C033E-44E6-4D95-9769-E41FE195040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3" name="326 CuadroTexto">
          <a:extLst>
            <a:ext uri="{FF2B5EF4-FFF2-40B4-BE49-F238E27FC236}">
              <a16:creationId xmlns:a16="http://schemas.microsoft.com/office/drawing/2014/main" xmlns="" id="{6776BE9E-92E4-401B-9312-DF409562DF8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4" name="327 CuadroTexto">
          <a:extLst>
            <a:ext uri="{FF2B5EF4-FFF2-40B4-BE49-F238E27FC236}">
              <a16:creationId xmlns:a16="http://schemas.microsoft.com/office/drawing/2014/main" xmlns="" id="{B137031A-4B12-435F-AC93-D9D38028CBD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5" name="328 CuadroTexto">
          <a:extLst>
            <a:ext uri="{FF2B5EF4-FFF2-40B4-BE49-F238E27FC236}">
              <a16:creationId xmlns:a16="http://schemas.microsoft.com/office/drawing/2014/main" xmlns="" id="{28E8F0DD-F2A5-41C6-807D-F139F49FA1D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6" name="329 CuadroTexto">
          <a:extLst>
            <a:ext uri="{FF2B5EF4-FFF2-40B4-BE49-F238E27FC236}">
              <a16:creationId xmlns:a16="http://schemas.microsoft.com/office/drawing/2014/main" xmlns="" id="{9B77AC97-C83C-4E18-9C79-FCF5AF560D4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7" name="330 CuadroTexto">
          <a:extLst>
            <a:ext uri="{FF2B5EF4-FFF2-40B4-BE49-F238E27FC236}">
              <a16:creationId xmlns:a16="http://schemas.microsoft.com/office/drawing/2014/main" xmlns="" id="{573545F9-13C1-494A-A5A9-C7F2EE32732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8" name="331 CuadroTexto">
          <a:extLst>
            <a:ext uri="{FF2B5EF4-FFF2-40B4-BE49-F238E27FC236}">
              <a16:creationId xmlns:a16="http://schemas.microsoft.com/office/drawing/2014/main" xmlns="" id="{D3AFC47B-D8BF-4E40-B556-544DC222F9B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29" name="332 CuadroTexto">
          <a:extLst>
            <a:ext uri="{FF2B5EF4-FFF2-40B4-BE49-F238E27FC236}">
              <a16:creationId xmlns:a16="http://schemas.microsoft.com/office/drawing/2014/main" xmlns="" id="{1C6BF954-9E93-4DC3-9B98-89DED468D78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0" name="333 CuadroTexto">
          <a:extLst>
            <a:ext uri="{FF2B5EF4-FFF2-40B4-BE49-F238E27FC236}">
              <a16:creationId xmlns:a16="http://schemas.microsoft.com/office/drawing/2014/main" xmlns="" id="{E2A38E30-62A8-41DA-87A9-B38F8B092AA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1" name="334 CuadroTexto">
          <a:extLst>
            <a:ext uri="{FF2B5EF4-FFF2-40B4-BE49-F238E27FC236}">
              <a16:creationId xmlns:a16="http://schemas.microsoft.com/office/drawing/2014/main" xmlns="" id="{3405758F-419C-4ECD-998E-9130DE427BF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2" name="335 CuadroTexto">
          <a:extLst>
            <a:ext uri="{FF2B5EF4-FFF2-40B4-BE49-F238E27FC236}">
              <a16:creationId xmlns:a16="http://schemas.microsoft.com/office/drawing/2014/main" xmlns="" id="{F0675D0A-CB11-42DF-92AD-8F12528A8DE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3" name="336 CuadroTexto">
          <a:extLst>
            <a:ext uri="{FF2B5EF4-FFF2-40B4-BE49-F238E27FC236}">
              <a16:creationId xmlns:a16="http://schemas.microsoft.com/office/drawing/2014/main" xmlns="" id="{84C5945A-7E91-49DC-AE10-4E0F4051D1A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4" name="337 CuadroTexto">
          <a:extLst>
            <a:ext uri="{FF2B5EF4-FFF2-40B4-BE49-F238E27FC236}">
              <a16:creationId xmlns:a16="http://schemas.microsoft.com/office/drawing/2014/main" xmlns="" id="{EDB1F427-1DEB-47CC-92A6-7D7AB986E8D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5" name="338 CuadroTexto">
          <a:extLst>
            <a:ext uri="{FF2B5EF4-FFF2-40B4-BE49-F238E27FC236}">
              <a16:creationId xmlns:a16="http://schemas.microsoft.com/office/drawing/2014/main" xmlns="" id="{A7956972-6BBB-41B9-A61A-E9B0FB5CF94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6" name="339 CuadroTexto">
          <a:extLst>
            <a:ext uri="{FF2B5EF4-FFF2-40B4-BE49-F238E27FC236}">
              <a16:creationId xmlns:a16="http://schemas.microsoft.com/office/drawing/2014/main" xmlns="" id="{5BA36779-07E6-484C-8F2A-CF84E4224BC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7" name="340 CuadroTexto">
          <a:extLst>
            <a:ext uri="{FF2B5EF4-FFF2-40B4-BE49-F238E27FC236}">
              <a16:creationId xmlns:a16="http://schemas.microsoft.com/office/drawing/2014/main" xmlns="" id="{78A0C171-C606-40A1-A029-B07E96B1243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8" name="341 CuadroTexto">
          <a:extLst>
            <a:ext uri="{FF2B5EF4-FFF2-40B4-BE49-F238E27FC236}">
              <a16:creationId xmlns:a16="http://schemas.microsoft.com/office/drawing/2014/main" xmlns="" id="{D822DB9B-F3AE-4457-9D78-CAAFCE1A786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39" name="342 CuadroTexto">
          <a:extLst>
            <a:ext uri="{FF2B5EF4-FFF2-40B4-BE49-F238E27FC236}">
              <a16:creationId xmlns:a16="http://schemas.microsoft.com/office/drawing/2014/main" xmlns="" id="{BA418DBB-2282-48B1-9F26-F391392E774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0" name="343 CuadroTexto">
          <a:extLst>
            <a:ext uri="{FF2B5EF4-FFF2-40B4-BE49-F238E27FC236}">
              <a16:creationId xmlns:a16="http://schemas.microsoft.com/office/drawing/2014/main" xmlns="" id="{7FA91CD2-5CB8-4CAC-A251-01DB87F97AD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1" name="344 CuadroTexto">
          <a:extLst>
            <a:ext uri="{FF2B5EF4-FFF2-40B4-BE49-F238E27FC236}">
              <a16:creationId xmlns:a16="http://schemas.microsoft.com/office/drawing/2014/main" xmlns="" id="{08401BF7-7AB5-405D-B752-33817562326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2" name="345 CuadroTexto">
          <a:extLst>
            <a:ext uri="{FF2B5EF4-FFF2-40B4-BE49-F238E27FC236}">
              <a16:creationId xmlns:a16="http://schemas.microsoft.com/office/drawing/2014/main" xmlns="" id="{55E0ACE4-743E-4912-B32F-27A63C6E1F1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3" name="346 CuadroTexto">
          <a:extLst>
            <a:ext uri="{FF2B5EF4-FFF2-40B4-BE49-F238E27FC236}">
              <a16:creationId xmlns:a16="http://schemas.microsoft.com/office/drawing/2014/main" xmlns="" id="{3AA09083-14D9-4D3D-91C9-01E7811249A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4" name="347 CuadroTexto">
          <a:extLst>
            <a:ext uri="{FF2B5EF4-FFF2-40B4-BE49-F238E27FC236}">
              <a16:creationId xmlns:a16="http://schemas.microsoft.com/office/drawing/2014/main" xmlns="" id="{8D11C98F-85DA-4B66-B6B3-27EACA546F6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5" name="348 CuadroTexto">
          <a:extLst>
            <a:ext uri="{FF2B5EF4-FFF2-40B4-BE49-F238E27FC236}">
              <a16:creationId xmlns:a16="http://schemas.microsoft.com/office/drawing/2014/main" xmlns="" id="{3F1F0E53-E3BC-4FF6-97DB-175BE138505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6" name="349 CuadroTexto">
          <a:extLst>
            <a:ext uri="{FF2B5EF4-FFF2-40B4-BE49-F238E27FC236}">
              <a16:creationId xmlns:a16="http://schemas.microsoft.com/office/drawing/2014/main" xmlns="" id="{C9B3FBE3-2701-41A5-AF8C-3E89CA337D6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7" name="350 CuadroTexto">
          <a:extLst>
            <a:ext uri="{FF2B5EF4-FFF2-40B4-BE49-F238E27FC236}">
              <a16:creationId xmlns:a16="http://schemas.microsoft.com/office/drawing/2014/main" xmlns="" id="{41C381F8-1639-4A77-A050-4AF16E482D5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8" name="351 CuadroTexto">
          <a:extLst>
            <a:ext uri="{FF2B5EF4-FFF2-40B4-BE49-F238E27FC236}">
              <a16:creationId xmlns:a16="http://schemas.microsoft.com/office/drawing/2014/main" xmlns="" id="{42C69BB3-73FD-4141-A366-39F32E4D6CE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49" name="352 CuadroTexto">
          <a:extLst>
            <a:ext uri="{FF2B5EF4-FFF2-40B4-BE49-F238E27FC236}">
              <a16:creationId xmlns:a16="http://schemas.microsoft.com/office/drawing/2014/main" xmlns="" id="{B1B54A9C-CFF4-49C8-A234-8BE8F5F924F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0" name="353 CuadroTexto">
          <a:extLst>
            <a:ext uri="{FF2B5EF4-FFF2-40B4-BE49-F238E27FC236}">
              <a16:creationId xmlns:a16="http://schemas.microsoft.com/office/drawing/2014/main" xmlns="" id="{CB607B50-03DD-41C8-A9FE-338B1982FB3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1" name="354 CuadroTexto">
          <a:extLst>
            <a:ext uri="{FF2B5EF4-FFF2-40B4-BE49-F238E27FC236}">
              <a16:creationId xmlns:a16="http://schemas.microsoft.com/office/drawing/2014/main" xmlns="" id="{017A511C-7C55-4131-A595-E3799D228A5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2" name="355 CuadroTexto">
          <a:extLst>
            <a:ext uri="{FF2B5EF4-FFF2-40B4-BE49-F238E27FC236}">
              <a16:creationId xmlns:a16="http://schemas.microsoft.com/office/drawing/2014/main" xmlns="" id="{520B1226-6BA2-4205-B58F-7558A0BE141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3" name="356 CuadroTexto">
          <a:extLst>
            <a:ext uri="{FF2B5EF4-FFF2-40B4-BE49-F238E27FC236}">
              <a16:creationId xmlns:a16="http://schemas.microsoft.com/office/drawing/2014/main" xmlns="" id="{E8B31825-00F7-4FA3-917B-5DE7600FAAE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4" name="357 CuadroTexto">
          <a:extLst>
            <a:ext uri="{FF2B5EF4-FFF2-40B4-BE49-F238E27FC236}">
              <a16:creationId xmlns:a16="http://schemas.microsoft.com/office/drawing/2014/main" xmlns="" id="{FAFBA401-A84E-4700-845C-E60EA994710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5" name="358 CuadroTexto">
          <a:extLst>
            <a:ext uri="{FF2B5EF4-FFF2-40B4-BE49-F238E27FC236}">
              <a16:creationId xmlns:a16="http://schemas.microsoft.com/office/drawing/2014/main" xmlns="" id="{4DAB2986-F12B-4C63-A3D2-8B20AC3113A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6" name="359 CuadroTexto">
          <a:extLst>
            <a:ext uri="{FF2B5EF4-FFF2-40B4-BE49-F238E27FC236}">
              <a16:creationId xmlns:a16="http://schemas.microsoft.com/office/drawing/2014/main" xmlns="" id="{16AD247B-2463-467B-8550-483F610AC82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7" name="360 CuadroTexto">
          <a:extLst>
            <a:ext uri="{FF2B5EF4-FFF2-40B4-BE49-F238E27FC236}">
              <a16:creationId xmlns:a16="http://schemas.microsoft.com/office/drawing/2014/main" xmlns="" id="{C9A841C1-92B4-4DEC-9396-D13C8AA2886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8" name="361 CuadroTexto">
          <a:extLst>
            <a:ext uri="{FF2B5EF4-FFF2-40B4-BE49-F238E27FC236}">
              <a16:creationId xmlns:a16="http://schemas.microsoft.com/office/drawing/2014/main" xmlns="" id="{2A9D0929-5BC0-4B32-9292-7DDA2481CA8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59" name="362 CuadroTexto">
          <a:extLst>
            <a:ext uri="{FF2B5EF4-FFF2-40B4-BE49-F238E27FC236}">
              <a16:creationId xmlns:a16="http://schemas.microsoft.com/office/drawing/2014/main" xmlns="" id="{F1F83F9C-770D-4394-9561-FBFB9B7A823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0" name="363 CuadroTexto">
          <a:extLst>
            <a:ext uri="{FF2B5EF4-FFF2-40B4-BE49-F238E27FC236}">
              <a16:creationId xmlns:a16="http://schemas.microsoft.com/office/drawing/2014/main" xmlns="" id="{6B53DC35-7CC5-4A60-A29A-545473C0802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1" name="364 CuadroTexto">
          <a:extLst>
            <a:ext uri="{FF2B5EF4-FFF2-40B4-BE49-F238E27FC236}">
              <a16:creationId xmlns:a16="http://schemas.microsoft.com/office/drawing/2014/main" xmlns="" id="{3F5F7D74-46D4-4DF9-B64A-3E7BFEEBF49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2" name="365 CuadroTexto">
          <a:extLst>
            <a:ext uri="{FF2B5EF4-FFF2-40B4-BE49-F238E27FC236}">
              <a16:creationId xmlns:a16="http://schemas.microsoft.com/office/drawing/2014/main" xmlns="" id="{975E63E9-66BF-4349-ABB2-7D8AAA34812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3" name="366 CuadroTexto">
          <a:extLst>
            <a:ext uri="{FF2B5EF4-FFF2-40B4-BE49-F238E27FC236}">
              <a16:creationId xmlns:a16="http://schemas.microsoft.com/office/drawing/2014/main" xmlns="" id="{AAF5123D-0FC6-4FC7-B9CC-335B3829422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4" name="367 CuadroTexto">
          <a:extLst>
            <a:ext uri="{FF2B5EF4-FFF2-40B4-BE49-F238E27FC236}">
              <a16:creationId xmlns:a16="http://schemas.microsoft.com/office/drawing/2014/main" xmlns="" id="{DFAF6B9D-4D8B-4830-B3CE-45502577E61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5" name="368 CuadroTexto">
          <a:extLst>
            <a:ext uri="{FF2B5EF4-FFF2-40B4-BE49-F238E27FC236}">
              <a16:creationId xmlns:a16="http://schemas.microsoft.com/office/drawing/2014/main" xmlns="" id="{CD0E7D04-B89F-4346-ACEC-43730420B13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6" name="369 CuadroTexto">
          <a:extLst>
            <a:ext uri="{FF2B5EF4-FFF2-40B4-BE49-F238E27FC236}">
              <a16:creationId xmlns:a16="http://schemas.microsoft.com/office/drawing/2014/main" xmlns="" id="{ABE967A1-2D98-43DB-A943-83113960EFA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7" name="370 CuadroTexto">
          <a:extLst>
            <a:ext uri="{FF2B5EF4-FFF2-40B4-BE49-F238E27FC236}">
              <a16:creationId xmlns:a16="http://schemas.microsoft.com/office/drawing/2014/main" xmlns="" id="{D8CC7611-ED77-4EF9-98D2-D39D910A377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8" name="371 CuadroTexto">
          <a:extLst>
            <a:ext uri="{FF2B5EF4-FFF2-40B4-BE49-F238E27FC236}">
              <a16:creationId xmlns:a16="http://schemas.microsoft.com/office/drawing/2014/main" xmlns="" id="{9877C1A0-DB5B-40ED-ADB2-2F68F455715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69" name="372 CuadroTexto">
          <a:extLst>
            <a:ext uri="{FF2B5EF4-FFF2-40B4-BE49-F238E27FC236}">
              <a16:creationId xmlns:a16="http://schemas.microsoft.com/office/drawing/2014/main" xmlns="" id="{7E4D6E05-EC46-42EC-9C40-912A53C118E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0" name="373 CuadroTexto">
          <a:extLst>
            <a:ext uri="{FF2B5EF4-FFF2-40B4-BE49-F238E27FC236}">
              <a16:creationId xmlns:a16="http://schemas.microsoft.com/office/drawing/2014/main" xmlns="" id="{BDC1848D-E9B5-4169-8AA3-6A15ABE439B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1" name="374 CuadroTexto">
          <a:extLst>
            <a:ext uri="{FF2B5EF4-FFF2-40B4-BE49-F238E27FC236}">
              <a16:creationId xmlns:a16="http://schemas.microsoft.com/office/drawing/2014/main" xmlns="" id="{3627A94D-09B1-42B4-B4FD-1012E8D1F2A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2" name="375 CuadroTexto">
          <a:extLst>
            <a:ext uri="{FF2B5EF4-FFF2-40B4-BE49-F238E27FC236}">
              <a16:creationId xmlns:a16="http://schemas.microsoft.com/office/drawing/2014/main" xmlns="" id="{CF13B1D6-E2C0-4169-B87E-148AD37CBFA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3" name="376 CuadroTexto">
          <a:extLst>
            <a:ext uri="{FF2B5EF4-FFF2-40B4-BE49-F238E27FC236}">
              <a16:creationId xmlns:a16="http://schemas.microsoft.com/office/drawing/2014/main" xmlns="" id="{8B76FECE-5F6F-41F4-A797-02EACA268E4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4" name="377 CuadroTexto">
          <a:extLst>
            <a:ext uri="{FF2B5EF4-FFF2-40B4-BE49-F238E27FC236}">
              <a16:creationId xmlns:a16="http://schemas.microsoft.com/office/drawing/2014/main" xmlns="" id="{7BD8FAA4-6DE4-4DF9-A69E-8F3ED30FE57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5" name="378 CuadroTexto">
          <a:extLst>
            <a:ext uri="{FF2B5EF4-FFF2-40B4-BE49-F238E27FC236}">
              <a16:creationId xmlns:a16="http://schemas.microsoft.com/office/drawing/2014/main" xmlns="" id="{A85D3EA1-9EB1-4DDD-91E0-4FC9BFBC30A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6" name="379 CuadroTexto">
          <a:extLst>
            <a:ext uri="{FF2B5EF4-FFF2-40B4-BE49-F238E27FC236}">
              <a16:creationId xmlns:a16="http://schemas.microsoft.com/office/drawing/2014/main" xmlns="" id="{9432587B-6DEE-4D20-9DE5-7E2212CBC02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7" name="380 CuadroTexto">
          <a:extLst>
            <a:ext uri="{FF2B5EF4-FFF2-40B4-BE49-F238E27FC236}">
              <a16:creationId xmlns:a16="http://schemas.microsoft.com/office/drawing/2014/main" xmlns="" id="{DEBE97E5-6DFB-4C56-805D-174AA3E0ED4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8" name="381 CuadroTexto">
          <a:extLst>
            <a:ext uri="{FF2B5EF4-FFF2-40B4-BE49-F238E27FC236}">
              <a16:creationId xmlns:a16="http://schemas.microsoft.com/office/drawing/2014/main" xmlns="" id="{36D81480-8495-4840-A701-2ADB4FA8151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79" name="382 CuadroTexto">
          <a:extLst>
            <a:ext uri="{FF2B5EF4-FFF2-40B4-BE49-F238E27FC236}">
              <a16:creationId xmlns:a16="http://schemas.microsoft.com/office/drawing/2014/main" xmlns="" id="{0DC02781-8F68-4F1E-AE89-8D14F768F12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0" name="383 CuadroTexto">
          <a:extLst>
            <a:ext uri="{FF2B5EF4-FFF2-40B4-BE49-F238E27FC236}">
              <a16:creationId xmlns:a16="http://schemas.microsoft.com/office/drawing/2014/main" xmlns="" id="{4CFE79E2-7F53-4696-AC40-A08F87FCF4C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1" name="384 CuadroTexto">
          <a:extLst>
            <a:ext uri="{FF2B5EF4-FFF2-40B4-BE49-F238E27FC236}">
              <a16:creationId xmlns:a16="http://schemas.microsoft.com/office/drawing/2014/main" xmlns="" id="{970403B9-8580-466E-8F09-326CCE9BBF3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2" name="385 CuadroTexto">
          <a:extLst>
            <a:ext uri="{FF2B5EF4-FFF2-40B4-BE49-F238E27FC236}">
              <a16:creationId xmlns:a16="http://schemas.microsoft.com/office/drawing/2014/main" xmlns="" id="{CD175DF3-8A73-4B26-ADBE-724D8BE3F67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3" name="386 CuadroTexto">
          <a:extLst>
            <a:ext uri="{FF2B5EF4-FFF2-40B4-BE49-F238E27FC236}">
              <a16:creationId xmlns:a16="http://schemas.microsoft.com/office/drawing/2014/main" xmlns="" id="{F825A612-5451-451E-ADA5-B7CAE528B3D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4" name="387 CuadroTexto">
          <a:extLst>
            <a:ext uri="{FF2B5EF4-FFF2-40B4-BE49-F238E27FC236}">
              <a16:creationId xmlns:a16="http://schemas.microsoft.com/office/drawing/2014/main" xmlns="" id="{6D2B2D45-6BA8-4B67-B692-0E462750CC9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5" name="388 CuadroTexto">
          <a:extLst>
            <a:ext uri="{FF2B5EF4-FFF2-40B4-BE49-F238E27FC236}">
              <a16:creationId xmlns:a16="http://schemas.microsoft.com/office/drawing/2014/main" xmlns="" id="{6B930C4D-7A99-4998-94C8-261FE3F7A3F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6" name="389 CuadroTexto">
          <a:extLst>
            <a:ext uri="{FF2B5EF4-FFF2-40B4-BE49-F238E27FC236}">
              <a16:creationId xmlns:a16="http://schemas.microsoft.com/office/drawing/2014/main" xmlns="" id="{68C9C5C7-8092-4830-8D44-0170C5BF9CA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7" name="390 CuadroTexto">
          <a:extLst>
            <a:ext uri="{FF2B5EF4-FFF2-40B4-BE49-F238E27FC236}">
              <a16:creationId xmlns:a16="http://schemas.microsoft.com/office/drawing/2014/main" xmlns="" id="{4A294CC1-A8A7-4319-8F69-F15D2D6020B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8" name="391 CuadroTexto">
          <a:extLst>
            <a:ext uri="{FF2B5EF4-FFF2-40B4-BE49-F238E27FC236}">
              <a16:creationId xmlns:a16="http://schemas.microsoft.com/office/drawing/2014/main" xmlns="" id="{94B5E167-2598-4DAF-AABE-E6D9AE919D1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9" name="392 CuadroTexto">
          <a:extLst>
            <a:ext uri="{FF2B5EF4-FFF2-40B4-BE49-F238E27FC236}">
              <a16:creationId xmlns:a16="http://schemas.microsoft.com/office/drawing/2014/main" xmlns="" id="{F515A1EF-0F15-46C0-866E-C58D82B148A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0" name="393 CuadroTexto">
          <a:extLst>
            <a:ext uri="{FF2B5EF4-FFF2-40B4-BE49-F238E27FC236}">
              <a16:creationId xmlns:a16="http://schemas.microsoft.com/office/drawing/2014/main" xmlns="" id="{656DC3BC-B632-4905-82A6-0C275BD5537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1" name="394 CuadroTexto">
          <a:extLst>
            <a:ext uri="{FF2B5EF4-FFF2-40B4-BE49-F238E27FC236}">
              <a16:creationId xmlns:a16="http://schemas.microsoft.com/office/drawing/2014/main" xmlns="" id="{2DC52B44-B61D-4A06-BB47-47921475697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2" name="395 CuadroTexto">
          <a:extLst>
            <a:ext uri="{FF2B5EF4-FFF2-40B4-BE49-F238E27FC236}">
              <a16:creationId xmlns:a16="http://schemas.microsoft.com/office/drawing/2014/main" xmlns="" id="{E8E6C577-B8FC-410B-BECB-AF1DE161DEE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3" name="396 CuadroTexto">
          <a:extLst>
            <a:ext uri="{FF2B5EF4-FFF2-40B4-BE49-F238E27FC236}">
              <a16:creationId xmlns:a16="http://schemas.microsoft.com/office/drawing/2014/main" xmlns="" id="{8536E8F0-2579-46D9-B2B4-79F0CF806D9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4" name="397 CuadroTexto">
          <a:extLst>
            <a:ext uri="{FF2B5EF4-FFF2-40B4-BE49-F238E27FC236}">
              <a16:creationId xmlns:a16="http://schemas.microsoft.com/office/drawing/2014/main" xmlns="" id="{A5009118-27DA-4707-80F9-7BF44EFC9DA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5" name="398 CuadroTexto">
          <a:extLst>
            <a:ext uri="{FF2B5EF4-FFF2-40B4-BE49-F238E27FC236}">
              <a16:creationId xmlns:a16="http://schemas.microsoft.com/office/drawing/2014/main" xmlns="" id="{7983B1DD-BFE3-471C-B912-48A14194961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6" name="399 CuadroTexto">
          <a:extLst>
            <a:ext uri="{FF2B5EF4-FFF2-40B4-BE49-F238E27FC236}">
              <a16:creationId xmlns:a16="http://schemas.microsoft.com/office/drawing/2014/main" xmlns="" id="{E595240B-57A1-431C-9720-5E91895CF30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7" name="400 CuadroTexto">
          <a:extLst>
            <a:ext uri="{FF2B5EF4-FFF2-40B4-BE49-F238E27FC236}">
              <a16:creationId xmlns:a16="http://schemas.microsoft.com/office/drawing/2014/main" xmlns="" id="{FD552974-7412-49A0-BED5-B67A26A22F6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8" name="401 CuadroTexto">
          <a:extLst>
            <a:ext uri="{FF2B5EF4-FFF2-40B4-BE49-F238E27FC236}">
              <a16:creationId xmlns:a16="http://schemas.microsoft.com/office/drawing/2014/main" xmlns="" id="{2707266F-48AE-469C-9451-8431C141757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9" name="402 CuadroTexto">
          <a:extLst>
            <a:ext uri="{FF2B5EF4-FFF2-40B4-BE49-F238E27FC236}">
              <a16:creationId xmlns:a16="http://schemas.microsoft.com/office/drawing/2014/main" xmlns="" id="{D11F81A8-271B-4216-A063-932E57B2E51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0" name="403 CuadroTexto">
          <a:extLst>
            <a:ext uri="{FF2B5EF4-FFF2-40B4-BE49-F238E27FC236}">
              <a16:creationId xmlns:a16="http://schemas.microsoft.com/office/drawing/2014/main" xmlns="" id="{CBF303DA-BA4B-4957-9512-B05711C8E9B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1" name="404 CuadroTexto">
          <a:extLst>
            <a:ext uri="{FF2B5EF4-FFF2-40B4-BE49-F238E27FC236}">
              <a16:creationId xmlns:a16="http://schemas.microsoft.com/office/drawing/2014/main" xmlns="" id="{17D0A70C-7EE9-4992-925B-64782DBF9F3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2" name="405 CuadroTexto">
          <a:extLst>
            <a:ext uri="{FF2B5EF4-FFF2-40B4-BE49-F238E27FC236}">
              <a16:creationId xmlns:a16="http://schemas.microsoft.com/office/drawing/2014/main" xmlns="" id="{D03FC864-BCF3-4246-A3E7-43E163A5832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3" name="406 CuadroTexto">
          <a:extLst>
            <a:ext uri="{FF2B5EF4-FFF2-40B4-BE49-F238E27FC236}">
              <a16:creationId xmlns:a16="http://schemas.microsoft.com/office/drawing/2014/main" xmlns="" id="{74D9D7B6-920A-47EE-9B59-4C35B0EB30F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4" name="407 CuadroTexto">
          <a:extLst>
            <a:ext uri="{FF2B5EF4-FFF2-40B4-BE49-F238E27FC236}">
              <a16:creationId xmlns:a16="http://schemas.microsoft.com/office/drawing/2014/main" xmlns="" id="{5B1A5F7C-F9AC-4B63-9079-BEAFC68CC24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5" name="408 CuadroTexto">
          <a:extLst>
            <a:ext uri="{FF2B5EF4-FFF2-40B4-BE49-F238E27FC236}">
              <a16:creationId xmlns:a16="http://schemas.microsoft.com/office/drawing/2014/main" xmlns="" id="{C904FFDE-2ED5-4BCA-8366-AB938D509E1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6" name="409 CuadroTexto">
          <a:extLst>
            <a:ext uri="{FF2B5EF4-FFF2-40B4-BE49-F238E27FC236}">
              <a16:creationId xmlns:a16="http://schemas.microsoft.com/office/drawing/2014/main" xmlns="" id="{64CE0AD4-337C-47BD-9C8A-81954B7F4D2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7" name="410 CuadroTexto">
          <a:extLst>
            <a:ext uri="{FF2B5EF4-FFF2-40B4-BE49-F238E27FC236}">
              <a16:creationId xmlns:a16="http://schemas.microsoft.com/office/drawing/2014/main" xmlns="" id="{3A070510-4CA4-4994-857F-E327032C470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8" name="411 CuadroTexto">
          <a:extLst>
            <a:ext uri="{FF2B5EF4-FFF2-40B4-BE49-F238E27FC236}">
              <a16:creationId xmlns:a16="http://schemas.microsoft.com/office/drawing/2014/main" xmlns="" id="{C27630F6-1F00-45CC-B535-41346C2473C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09" name="412 CuadroTexto">
          <a:extLst>
            <a:ext uri="{FF2B5EF4-FFF2-40B4-BE49-F238E27FC236}">
              <a16:creationId xmlns:a16="http://schemas.microsoft.com/office/drawing/2014/main" xmlns="" id="{38A5F27E-126D-4F89-BFA8-C5F9C9A47A0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0" name="413 CuadroTexto">
          <a:extLst>
            <a:ext uri="{FF2B5EF4-FFF2-40B4-BE49-F238E27FC236}">
              <a16:creationId xmlns:a16="http://schemas.microsoft.com/office/drawing/2014/main" xmlns="" id="{E2FA022D-BB4E-4EB7-AB66-91EC434595B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1" name="414 CuadroTexto">
          <a:extLst>
            <a:ext uri="{FF2B5EF4-FFF2-40B4-BE49-F238E27FC236}">
              <a16:creationId xmlns:a16="http://schemas.microsoft.com/office/drawing/2014/main" xmlns="" id="{790B6CDF-F721-44E5-9543-9B8BC9B9D7D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2" name="415 CuadroTexto">
          <a:extLst>
            <a:ext uri="{FF2B5EF4-FFF2-40B4-BE49-F238E27FC236}">
              <a16:creationId xmlns:a16="http://schemas.microsoft.com/office/drawing/2014/main" xmlns="" id="{236E65E8-7C8E-4213-8D91-771AA7BF8D4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3" name="416 CuadroTexto">
          <a:extLst>
            <a:ext uri="{FF2B5EF4-FFF2-40B4-BE49-F238E27FC236}">
              <a16:creationId xmlns:a16="http://schemas.microsoft.com/office/drawing/2014/main" xmlns="" id="{00801259-CD55-4B0D-8B1E-00643D3C63D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4" name="417 CuadroTexto">
          <a:extLst>
            <a:ext uri="{FF2B5EF4-FFF2-40B4-BE49-F238E27FC236}">
              <a16:creationId xmlns:a16="http://schemas.microsoft.com/office/drawing/2014/main" xmlns="" id="{453C463B-3B0E-4E3D-879B-E10F0D8D2B9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5" name="418 CuadroTexto">
          <a:extLst>
            <a:ext uri="{FF2B5EF4-FFF2-40B4-BE49-F238E27FC236}">
              <a16:creationId xmlns:a16="http://schemas.microsoft.com/office/drawing/2014/main" xmlns="" id="{82E45377-F6E6-4AE5-8B47-3495F50370B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6" name="419 CuadroTexto">
          <a:extLst>
            <a:ext uri="{FF2B5EF4-FFF2-40B4-BE49-F238E27FC236}">
              <a16:creationId xmlns:a16="http://schemas.microsoft.com/office/drawing/2014/main" xmlns="" id="{C949477C-BAE7-4BEB-837C-9D7D73EF8A9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7" name="420 CuadroTexto">
          <a:extLst>
            <a:ext uri="{FF2B5EF4-FFF2-40B4-BE49-F238E27FC236}">
              <a16:creationId xmlns:a16="http://schemas.microsoft.com/office/drawing/2014/main" xmlns="" id="{2A493B0F-5627-4F76-BB4E-591EF430D69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8" name="421 CuadroTexto">
          <a:extLst>
            <a:ext uri="{FF2B5EF4-FFF2-40B4-BE49-F238E27FC236}">
              <a16:creationId xmlns:a16="http://schemas.microsoft.com/office/drawing/2014/main" xmlns="" id="{DAFB912B-EB83-406B-AE94-A994105EBDA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9" name="422 CuadroTexto">
          <a:extLst>
            <a:ext uri="{FF2B5EF4-FFF2-40B4-BE49-F238E27FC236}">
              <a16:creationId xmlns:a16="http://schemas.microsoft.com/office/drawing/2014/main" xmlns="" id="{C7793206-5756-4701-91B1-C827006E20E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 name="423 CuadroTexto">
          <a:extLst>
            <a:ext uri="{FF2B5EF4-FFF2-40B4-BE49-F238E27FC236}">
              <a16:creationId xmlns:a16="http://schemas.microsoft.com/office/drawing/2014/main" xmlns="" id="{E48F8E47-0892-473C-A400-15B0DA4428C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 name="424 CuadroTexto">
          <a:extLst>
            <a:ext uri="{FF2B5EF4-FFF2-40B4-BE49-F238E27FC236}">
              <a16:creationId xmlns:a16="http://schemas.microsoft.com/office/drawing/2014/main" xmlns="" id="{6818B1C3-A331-44D4-A96B-7F58B3A195B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 name="425 CuadroTexto">
          <a:extLst>
            <a:ext uri="{FF2B5EF4-FFF2-40B4-BE49-F238E27FC236}">
              <a16:creationId xmlns:a16="http://schemas.microsoft.com/office/drawing/2014/main" xmlns="" id="{15F71432-1656-4166-B239-7C6595B74D9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 name="426 CuadroTexto">
          <a:extLst>
            <a:ext uri="{FF2B5EF4-FFF2-40B4-BE49-F238E27FC236}">
              <a16:creationId xmlns:a16="http://schemas.microsoft.com/office/drawing/2014/main" xmlns="" id="{2858A10D-1353-49BA-8E70-702C1EBA3EB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 name="427 CuadroTexto">
          <a:extLst>
            <a:ext uri="{FF2B5EF4-FFF2-40B4-BE49-F238E27FC236}">
              <a16:creationId xmlns:a16="http://schemas.microsoft.com/office/drawing/2014/main" xmlns="" id="{258A5D86-C7D1-4095-9818-CED146BB39D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 name="428 CuadroTexto">
          <a:extLst>
            <a:ext uri="{FF2B5EF4-FFF2-40B4-BE49-F238E27FC236}">
              <a16:creationId xmlns:a16="http://schemas.microsoft.com/office/drawing/2014/main" xmlns="" id="{76CD42F9-B108-43E2-9F60-67A77073971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 name="429 CuadroTexto">
          <a:extLst>
            <a:ext uri="{FF2B5EF4-FFF2-40B4-BE49-F238E27FC236}">
              <a16:creationId xmlns:a16="http://schemas.microsoft.com/office/drawing/2014/main" xmlns="" id="{469510F7-DB21-404D-B015-AD2924937FD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 name="430 CuadroTexto">
          <a:extLst>
            <a:ext uri="{FF2B5EF4-FFF2-40B4-BE49-F238E27FC236}">
              <a16:creationId xmlns:a16="http://schemas.microsoft.com/office/drawing/2014/main" xmlns="" id="{13923A5A-522C-4036-ADD6-4519E00C2B9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 name="431 CuadroTexto">
          <a:extLst>
            <a:ext uri="{FF2B5EF4-FFF2-40B4-BE49-F238E27FC236}">
              <a16:creationId xmlns:a16="http://schemas.microsoft.com/office/drawing/2014/main" xmlns="" id="{1DDF99E9-1E58-4993-A548-883BD547F12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 name="432 CuadroTexto">
          <a:extLst>
            <a:ext uri="{FF2B5EF4-FFF2-40B4-BE49-F238E27FC236}">
              <a16:creationId xmlns:a16="http://schemas.microsoft.com/office/drawing/2014/main" xmlns="" id="{128913BF-AF85-425F-9E38-9529F4F80AD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 name="433 CuadroTexto">
          <a:extLst>
            <a:ext uri="{FF2B5EF4-FFF2-40B4-BE49-F238E27FC236}">
              <a16:creationId xmlns:a16="http://schemas.microsoft.com/office/drawing/2014/main" xmlns="" id="{D68F771B-EE60-4620-92DF-B34835F8F2A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 name="434 CuadroTexto">
          <a:extLst>
            <a:ext uri="{FF2B5EF4-FFF2-40B4-BE49-F238E27FC236}">
              <a16:creationId xmlns:a16="http://schemas.microsoft.com/office/drawing/2014/main" xmlns="" id="{5BB880A1-B1FE-42B7-A820-AAADEA7F1A3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 name="435 CuadroTexto">
          <a:extLst>
            <a:ext uri="{FF2B5EF4-FFF2-40B4-BE49-F238E27FC236}">
              <a16:creationId xmlns:a16="http://schemas.microsoft.com/office/drawing/2014/main" xmlns="" id="{6B668DA2-6148-4537-9D53-E1FCCF561C9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 name="436 CuadroTexto">
          <a:extLst>
            <a:ext uri="{FF2B5EF4-FFF2-40B4-BE49-F238E27FC236}">
              <a16:creationId xmlns:a16="http://schemas.microsoft.com/office/drawing/2014/main" xmlns="" id="{52777553-43ED-4F31-A90E-992DC949810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4" name="437 CuadroTexto">
          <a:extLst>
            <a:ext uri="{FF2B5EF4-FFF2-40B4-BE49-F238E27FC236}">
              <a16:creationId xmlns:a16="http://schemas.microsoft.com/office/drawing/2014/main" xmlns="" id="{B4B8F6CF-7451-4591-AC8A-150E657A276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5" name="438 CuadroTexto">
          <a:extLst>
            <a:ext uri="{FF2B5EF4-FFF2-40B4-BE49-F238E27FC236}">
              <a16:creationId xmlns:a16="http://schemas.microsoft.com/office/drawing/2014/main" xmlns="" id="{A02BB8B0-8C2F-4226-8D61-F6BC99326B3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6" name="439 CuadroTexto">
          <a:extLst>
            <a:ext uri="{FF2B5EF4-FFF2-40B4-BE49-F238E27FC236}">
              <a16:creationId xmlns:a16="http://schemas.microsoft.com/office/drawing/2014/main" xmlns="" id="{3377913F-CB8E-474D-BE0B-C1C5DDBCA01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7" name="440 CuadroTexto">
          <a:extLst>
            <a:ext uri="{FF2B5EF4-FFF2-40B4-BE49-F238E27FC236}">
              <a16:creationId xmlns:a16="http://schemas.microsoft.com/office/drawing/2014/main" xmlns="" id="{8F4D7325-98C6-4B7A-8140-77ACEB54851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8" name="441 CuadroTexto">
          <a:extLst>
            <a:ext uri="{FF2B5EF4-FFF2-40B4-BE49-F238E27FC236}">
              <a16:creationId xmlns:a16="http://schemas.microsoft.com/office/drawing/2014/main" xmlns="" id="{FF63ABA7-6CA8-406D-B355-BA5C9542FFD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9" name="442 CuadroTexto">
          <a:extLst>
            <a:ext uri="{FF2B5EF4-FFF2-40B4-BE49-F238E27FC236}">
              <a16:creationId xmlns:a16="http://schemas.microsoft.com/office/drawing/2014/main" xmlns="" id="{06995EE8-6968-4221-A5CC-35DFB844121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40" name="443 CuadroTexto">
          <a:extLst>
            <a:ext uri="{FF2B5EF4-FFF2-40B4-BE49-F238E27FC236}">
              <a16:creationId xmlns:a16="http://schemas.microsoft.com/office/drawing/2014/main" xmlns="" id="{A0675FDB-41E8-40D9-A2E4-25A4CF06C4F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41" name="444 CuadroTexto">
          <a:extLst>
            <a:ext uri="{FF2B5EF4-FFF2-40B4-BE49-F238E27FC236}">
              <a16:creationId xmlns:a16="http://schemas.microsoft.com/office/drawing/2014/main" xmlns="" id="{AD371921-BF5F-4D30-B609-F5F3463C5C2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42" name="445 CuadroTexto">
          <a:extLst>
            <a:ext uri="{FF2B5EF4-FFF2-40B4-BE49-F238E27FC236}">
              <a16:creationId xmlns:a16="http://schemas.microsoft.com/office/drawing/2014/main" xmlns="" id="{D36133F2-6A41-4BB6-B2AB-7EF6F71366C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43" name="446 CuadroTexto">
          <a:extLst>
            <a:ext uri="{FF2B5EF4-FFF2-40B4-BE49-F238E27FC236}">
              <a16:creationId xmlns:a16="http://schemas.microsoft.com/office/drawing/2014/main" xmlns="" id="{71A74EAD-C717-437B-9FB4-16022333132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44" name="447 CuadroTexto">
          <a:extLst>
            <a:ext uri="{FF2B5EF4-FFF2-40B4-BE49-F238E27FC236}">
              <a16:creationId xmlns:a16="http://schemas.microsoft.com/office/drawing/2014/main" xmlns="" id="{41F6CD11-97ED-4584-ADCF-830EA6F0718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45" name="448 CuadroTexto">
          <a:extLst>
            <a:ext uri="{FF2B5EF4-FFF2-40B4-BE49-F238E27FC236}">
              <a16:creationId xmlns:a16="http://schemas.microsoft.com/office/drawing/2014/main" xmlns="" id="{9F59953F-AA69-48B3-B930-6485703F651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46" name="449 CuadroTexto">
          <a:extLst>
            <a:ext uri="{FF2B5EF4-FFF2-40B4-BE49-F238E27FC236}">
              <a16:creationId xmlns:a16="http://schemas.microsoft.com/office/drawing/2014/main" xmlns="" id="{948F713D-D8F5-4AF0-B56B-11A717B2495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47" name="450 CuadroTexto">
          <a:extLst>
            <a:ext uri="{FF2B5EF4-FFF2-40B4-BE49-F238E27FC236}">
              <a16:creationId xmlns:a16="http://schemas.microsoft.com/office/drawing/2014/main" xmlns="" id="{D06C0624-9B51-4408-B02E-F728E897CA9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48" name="451 CuadroTexto">
          <a:extLst>
            <a:ext uri="{FF2B5EF4-FFF2-40B4-BE49-F238E27FC236}">
              <a16:creationId xmlns:a16="http://schemas.microsoft.com/office/drawing/2014/main" xmlns="" id="{70F297A2-6FD8-40E6-92B6-CF32B952DA2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 name="17 CuadroTexto">
          <a:extLst>
            <a:ext uri="{FF2B5EF4-FFF2-40B4-BE49-F238E27FC236}">
              <a16:creationId xmlns:a16="http://schemas.microsoft.com/office/drawing/2014/main" xmlns="" id="{8710C849-40B1-4279-8192-D0A88288C17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 name="90 CuadroTexto">
          <a:extLst>
            <a:ext uri="{FF2B5EF4-FFF2-40B4-BE49-F238E27FC236}">
              <a16:creationId xmlns:a16="http://schemas.microsoft.com/office/drawing/2014/main" xmlns="" id="{5131ED0B-72FF-420B-9925-7A9805366D0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 name="91 CuadroTexto">
          <a:extLst>
            <a:ext uri="{FF2B5EF4-FFF2-40B4-BE49-F238E27FC236}">
              <a16:creationId xmlns:a16="http://schemas.microsoft.com/office/drawing/2014/main" xmlns="" id="{49F2F1EA-169B-4682-9540-BDD1208F4DE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 name="92 CuadroTexto">
          <a:extLst>
            <a:ext uri="{FF2B5EF4-FFF2-40B4-BE49-F238E27FC236}">
              <a16:creationId xmlns:a16="http://schemas.microsoft.com/office/drawing/2014/main" xmlns="" id="{FB3A3D75-3BBA-40EE-A5DF-46919033B3C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 name="93 CuadroTexto">
          <a:extLst>
            <a:ext uri="{FF2B5EF4-FFF2-40B4-BE49-F238E27FC236}">
              <a16:creationId xmlns:a16="http://schemas.microsoft.com/office/drawing/2014/main" xmlns="" id="{16E195B2-E912-4694-AD74-549DA3B4223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 name="94 CuadroTexto">
          <a:extLst>
            <a:ext uri="{FF2B5EF4-FFF2-40B4-BE49-F238E27FC236}">
              <a16:creationId xmlns:a16="http://schemas.microsoft.com/office/drawing/2014/main" xmlns="" id="{2A7954F0-DECA-4223-8EA0-2F8FB3E3016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 name="95 CuadroTexto">
          <a:extLst>
            <a:ext uri="{FF2B5EF4-FFF2-40B4-BE49-F238E27FC236}">
              <a16:creationId xmlns:a16="http://schemas.microsoft.com/office/drawing/2014/main" xmlns="" id="{E920A46C-E2BF-418D-B6D9-E679B5A8B4E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 name="96 CuadroTexto">
          <a:extLst>
            <a:ext uri="{FF2B5EF4-FFF2-40B4-BE49-F238E27FC236}">
              <a16:creationId xmlns:a16="http://schemas.microsoft.com/office/drawing/2014/main" xmlns="" id="{3268423E-4B4B-480F-9133-90B809A7F82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 name="97 CuadroTexto">
          <a:extLst>
            <a:ext uri="{FF2B5EF4-FFF2-40B4-BE49-F238E27FC236}">
              <a16:creationId xmlns:a16="http://schemas.microsoft.com/office/drawing/2014/main" xmlns="" id="{8FDE200B-110F-48FD-8C4D-AAEB186BB04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 name="98 CuadroTexto">
          <a:extLst>
            <a:ext uri="{FF2B5EF4-FFF2-40B4-BE49-F238E27FC236}">
              <a16:creationId xmlns:a16="http://schemas.microsoft.com/office/drawing/2014/main" xmlns="" id="{B4A78D6B-AA2A-4A80-820C-7DB51862E89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 name="99 CuadroTexto">
          <a:extLst>
            <a:ext uri="{FF2B5EF4-FFF2-40B4-BE49-F238E27FC236}">
              <a16:creationId xmlns:a16="http://schemas.microsoft.com/office/drawing/2014/main" xmlns="" id="{9F6EDE06-7A30-41A0-953B-EA39477F828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 name="100 CuadroTexto">
          <a:extLst>
            <a:ext uri="{FF2B5EF4-FFF2-40B4-BE49-F238E27FC236}">
              <a16:creationId xmlns:a16="http://schemas.microsoft.com/office/drawing/2014/main" xmlns="" id="{95FD68DA-0A49-4B2B-B076-69CDD2F8E47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 name="101 CuadroTexto">
          <a:extLst>
            <a:ext uri="{FF2B5EF4-FFF2-40B4-BE49-F238E27FC236}">
              <a16:creationId xmlns:a16="http://schemas.microsoft.com/office/drawing/2014/main" xmlns="" id="{8CF52C9C-B603-4DA0-BBCA-44FF5697ACE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 name="118 CuadroTexto">
          <a:extLst>
            <a:ext uri="{FF2B5EF4-FFF2-40B4-BE49-F238E27FC236}">
              <a16:creationId xmlns:a16="http://schemas.microsoft.com/office/drawing/2014/main" xmlns="" id="{18735E48-6DEA-40EC-A729-AFD000067DA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 name="119 CuadroTexto">
          <a:extLst>
            <a:ext uri="{FF2B5EF4-FFF2-40B4-BE49-F238E27FC236}">
              <a16:creationId xmlns:a16="http://schemas.microsoft.com/office/drawing/2014/main" xmlns="" id="{7F078389-3229-45F5-B34B-0827936BC56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 name="120 CuadroTexto">
          <a:extLst>
            <a:ext uri="{FF2B5EF4-FFF2-40B4-BE49-F238E27FC236}">
              <a16:creationId xmlns:a16="http://schemas.microsoft.com/office/drawing/2014/main" xmlns="" id="{547C3F02-3C62-448B-A550-135FCC1BFD3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 name="121 CuadroTexto">
          <a:extLst>
            <a:ext uri="{FF2B5EF4-FFF2-40B4-BE49-F238E27FC236}">
              <a16:creationId xmlns:a16="http://schemas.microsoft.com/office/drawing/2014/main" xmlns="" id="{7C24EFDE-0900-4902-99EB-AC73C43C0F0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 name="122 CuadroTexto">
          <a:extLst>
            <a:ext uri="{FF2B5EF4-FFF2-40B4-BE49-F238E27FC236}">
              <a16:creationId xmlns:a16="http://schemas.microsoft.com/office/drawing/2014/main" xmlns="" id="{6F91034F-D445-46E1-A856-DDD79F65E10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 name="123 CuadroTexto">
          <a:extLst>
            <a:ext uri="{FF2B5EF4-FFF2-40B4-BE49-F238E27FC236}">
              <a16:creationId xmlns:a16="http://schemas.microsoft.com/office/drawing/2014/main" xmlns="" id="{CB4AF0DC-3457-4BFF-BCFA-EE6F79CEAEB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 name="124 CuadroTexto">
          <a:extLst>
            <a:ext uri="{FF2B5EF4-FFF2-40B4-BE49-F238E27FC236}">
              <a16:creationId xmlns:a16="http://schemas.microsoft.com/office/drawing/2014/main" xmlns="" id="{84084AC0-7E70-4633-9247-E700E17E943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9" name="125 CuadroTexto">
          <a:extLst>
            <a:ext uri="{FF2B5EF4-FFF2-40B4-BE49-F238E27FC236}">
              <a16:creationId xmlns:a16="http://schemas.microsoft.com/office/drawing/2014/main" xmlns="" id="{71386929-6C73-40B0-A50F-38D12F925A2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0" name="143 CuadroTexto">
          <a:extLst>
            <a:ext uri="{FF2B5EF4-FFF2-40B4-BE49-F238E27FC236}">
              <a16:creationId xmlns:a16="http://schemas.microsoft.com/office/drawing/2014/main" xmlns="" id="{31CB92CD-DB71-41BF-AAA0-C06ABAFA2FD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 name="144 CuadroTexto">
          <a:extLst>
            <a:ext uri="{FF2B5EF4-FFF2-40B4-BE49-F238E27FC236}">
              <a16:creationId xmlns:a16="http://schemas.microsoft.com/office/drawing/2014/main" xmlns="" id="{A75E779F-19C8-4906-ACD7-8D78ACAA053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 name="145 CuadroTexto">
          <a:extLst>
            <a:ext uri="{FF2B5EF4-FFF2-40B4-BE49-F238E27FC236}">
              <a16:creationId xmlns:a16="http://schemas.microsoft.com/office/drawing/2014/main" xmlns="" id="{35B79BAC-6CFD-42D1-9191-B0581A2FF0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 name="146 CuadroTexto">
          <a:extLst>
            <a:ext uri="{FF2B5EF4-FFF2-40B4-BE49-F238E27FC236}">
              <a16:creationId xmlns:a16="http://schemas.microsoft.com/office/drawing/2014/main" xmlns="" id="{8593793B-C1A4-457C-AAD8-B5540E7549A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 name="147 CuadroTexto">
          <a:extLst>
            <a:ext uri="{FF2B5EF4-FFF2-40B4-BE49-F238E27FC236}">
              <a16:creationId xmlns:a16="http://schemas.microsoft.com/office/drawing/2014/main" xmlns="" id="{1BEB55B0-5C51-4CF9-9BD9-4FB2EA90352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 name="148 CuadroTexto">
          <a:extLst>
            <a:ext uri="{FF2B5EF4-FFF2-40B4-BE49-F238E27FC236}">
              <a16:creationId xmlns:a16="http://schemas.microsoft.com/office/drawing/2014/main" xmlns="" id="{AA92BFCE-18B8-4BC2-B57A-C5C560E831F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 name="149 CuadroTexto">
          <a:extLst>
            <a:ext uri="{FF2B5EF4-FFF2-40B4-BE49-F238E27FC236}">
              <a16:creationId xmlns:a16="http://schemas.microsoft.com/office/drawing/2014/main" xmlns="" id="{EC87028D-D56B-45AF-8240-5F6254ACF60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 name="150 CuadroTexto">
          <a:extLst>
            <a:ext uri="{FF2B5EF4-FFF2-40B4-BE49-F238E27FC236}">
              <a16:creationId xmlns:a16="http://schemas.microsoft.com/office/drawing/2014/main" xmlns="" id="{8A64E742-1209-4DB3-BFDB-CB5ADCD1FC2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 name="151 CuadroTexto">
          <a:extLst>
            <a:ext uri="{FF2B5EF4-FFF2-40B4-BE49-F238E27FC236}">
              <a16:creationId xmlns:a16="http://schemas.microsoft.com/office/drawing/2014/main" xmlns="" id="{1FFCA0FB-B3B8-4F85-9FA1-2B932F9E80C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 name="152 CuadroTexto">
          <a:extLst>
            <a:ext uri="{FF2B5EF4-FFF2-40B4-BE49-F238E27FC236}">
              <a16:creationId xmlns:a16="http://schemas.microsoft.com/office/drawing/2014/main" xmlns="" id="{CEBDEAA8-D206-45FB-B2DB-11C2CFF93BD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 name="153 CuadroTexto">
          <a:extLst>
            <a:ext uri="{FF2B5EF4-FFF2-40B4-BE49-F238E27FC236}">
              <a16:creationId xmlns:a16="http://schemas.microsoft.com/office/drawing/2014/main" xmlns="" id="{5235CC50-3A9C-4C8C-BE9E-CBC995761F6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 name="154 CuadroTexto">
          <a:extLst>
            <a:ext uri="{FF2B5EF4-FFF2-40B4-BE49-F238E27FC236}">
              <a16:creationId xmlns:a16="http://schemas.microsoft.com/office/drawing/2014/main" xmlns="" id="{1B4C64DD-D368-41F2-A43B-E3F6DD1BB64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 name="155 CuadroTexto">
          <a:extLst>
            <a:ext uri="{FF2B5EF4-FFF2-40B4-BE49-F238E27FC236}">
              <a16:creationId xmlns:a16="http://schemas.microsoft.com/office/drawing/2014/main" xmlns="" id="{899B9828-6DA7-4C22-B1D1-8EBD32B3AB9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 name="156 CuadroTexto">
          <a:extLst>
            <a:ext uri="{FF2B5EF4-FFF2-40B4-BE49-F238E27FC236}">
              <a16:creationId xmlns:a16="http://schemas.microsoft.com/office/drawing/2014/main" xmlns="" id="{86FB69E6-87CD-4A39-9CB2-F5505A9E0B4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 name="157 CuadroTexto">
          <a:extLst>
            <a:ext uri="{FF2B5EF4-FFF2-40B4-BE49-F238E27FC236}">
              <a16:creationId xmlns:a16="http://schemas.microsoft.com/office/drawing/2014/main" xmlns="" id="{1571E938-999D-4C7B-BB34-A98663435C8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 name="158 CuadroTexto">
          <a:extLst>
            <a:ext uri="{FF2B5EF4-FFF2-40B4-BE49-F238E27FC236}">
              <a16:creationId xmlns:a16="http://schemas.microsoft.com/office/drawing/2014/main" xmlns="" id="{06411694-7F3C-4906-BF74-434D540F535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 name="159 CuadroTexto">
          <a:extLst>
            <a:ext uri="{FF2B5EF4-FFF2-40B4-BE49-F238E27FC236}">
              <a16:creationId xmlns:a16="http://schemas.microsoft.com/office/drawing/2014/main" xmlns="" id="{EF8437F7-5A95-4C55-9909-AC61ECE31A6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 name="160 CuadroTexto">
          <a:extLst>
            <a:ext uri="{FF2B5EF4-FFF2-40B4-BE49-F238E27FC236}">
              <a16:creationId xmlns:a16="http://schemas.microsoft.com/office/drawing/2014/main" xmlns="" id="{455388E8-BD7F-4A79-9B13-990D8839C0D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 name="161 CuadroTexto">
          <a:extLst>
            <a:ext uri="{FF2B5EF4-FFF2-40B4-BE49-F238E27FC236}">
              <a16:creationId xmlns:a16="http://schemas.microsoft.com/office/drawing/2014/main" xmlns="" id="{D7B32538-6F00-4FFB-9D5D-2AFEECCF067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 name="162 CuadroTexto">
          <a:extLst>
            <a:ext uri="{FF2B5EF4-FFF2-40B4-BE49-F238E27FC236}">
              <a16:creationId xmlns:a16="http://schemas.microsoft.com/office/drawing/2014/main" xmlns="" id="{32F606EA-B998-40EA-92D2-7FAF7FF1F17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 name="163 CuadroTexto">
          <a:extLst>
            <a:ext uri="{FF2B5EF4-FFF2-40B4-BE49-F238E27FC236}">
              <a16:creationId xmlns:a16="http://schemas.microsoft.com/office/drawing/2014/main" xmlns="" id="{26BBABA6-1B7F-4AEA-8C49-C6FF9AE8FC3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 name="164 CuadroTexto">
          <a:extLst>
            <a:ext uri="{FF2B5EF4-FFF2-40B4-BE49-F238E27FC236}">
              <a16:creationId xmlns:a16="http://schemas.microsoft.com/office/drawing/2014/main" xmlns="" id="{1DCAA1E5-FAB7-4AF8-A5C2-C6B04B5E33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 name="165 CuadroTexto">
          <a:extLst>
            <a:ext uri="{FF2B5EF4-FFF2-40B4-BE49-F238E27FC236}">
              <a16:creationId xmlns:a16="http://schemas.microsoft.com/office/drawing/2014/main" xmlns="" id="{B7338D32-0E0B-410E-BDE8-688350634FE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 name="166 CuadroTexto">
          <a:extLst>
            <a:ext uri="{FF2B5EF4-FFF2-40B4-BE49-F238E27FC236}">
              <a16:creationId xmlns:a16="http://schemas.microsoft.com/office/drawing/2014/main" xmlns="" id="{EABC2953-4B1F-4F85-8E2D-DC71BB9D5E8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 name="167 CuadroTexto">
          <a:extLst>
            <a:ext uri="{FF2B5EF4-FFF2-40B4-BE49-F238E27FC236}">
              <a16:creationId xmlns:a16="http://schemas.microsoft.com/office/drawing/2014/main" xmlns="" id="{F6685D16-936A-4B98-B996-A49770E792B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 name="168 CuadroTexto">
          <a:extLst>
            <a:ext uri="{FF2B5EF4-FFF2-40B4-BE49-F238E27FC236}">
              <a16:creationId xmlns:a16="http://schemas.microsoft.com/office/drawing/2014/main" xmlns="" id="{90D93401-8B95-4E68-980C-F00E302EC85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 name="169 CuadroTexto">
          <a:extLst>
            <a:ext uri="{FF2B5EF4-FFF2-40B4-BE49-F238E27FC236}">
              <a16:creationId xmlns:a16="http://schemas.microsoft.com/office/drawing/2014/main" xmlns="" id="{AFC75C15-DF8F-4A13-B4D8-A3AE0A2C1B5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 name="170 CuadroTexto">
          <a:extLst>
            <a:ext uri="{FF2B5EF4-FFF2-40B4-BE49-F238E27FC236}">
              <a16:creationId xmlns:a16="http://schemas.microsoft.com/office/drawing/2014/main" xmlns="" id="{F5E60963-7C45-4EF4-8AB9-FA8D2C3319E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 name="171 CuadroTexto">
          <a:extLst>
            <a:ext uri="{FF2B5EF4-FFF2-40B4-BE49-F238E27FC236}">
              <a16:creationId xmlns:a16="http://schemas.microsoft.com/office/drawing/2014/main" xmlns="" id="{5F0FF7EB-A831-4FE5-97F2-9AD7F33A5CB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 name="172 CuadroTexto">
          <a:extLst>
            <a:ext uri="{FF2B5EF4-FFF2-40B4-BE49-F238E27FC236}">
              <a16:creationId xmlns:a16="http://schemas.microsoft.com/office/drawing/2014/main" xmlns="" id="{DF9BC99D-937D-4253-9CC7-1F7E8358DF2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0" name="173 CuadroTexto">
          <a:extLst>
            <a:ext uri="{FF2B5EF4-FFF2-40B4-BE49-F238E27FC236}">
              <a16:creationId xmlns:a16="http://schemas.microsoft.com/office/drawing/2014/main" xmlns="" id="{1626E102-CE57-4E7F-81B1-DF1F0C3E70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1" name="174 CuadroTexto">
          <a:extLst>
            <a:ext uri="{FF2B5EF4-FFF2-40B4-BE49-F238E27FC236}">
              <a16:creationId xmlns:a16="http://schemas.microsoft.com/office/drawing/2014/main" xmlns="" id="{4E9F4F25-856F-4CC4-9327-AEF7939A06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2" name="175 CuadroTexto">
          <a:extLst>
            <a:ext uri="{FF2B5EF4-FFF2-40B4-BE49-F238E27FC236}">
              <a16:creationId xmlns:a16="http://schemas.microsoft.com/office/drawing/2014/main" xmlns="" id="{ABB1593B-8362-43FE-9519-3DFEFFAFE6A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3" name="176 CuadroTexto">
          <a:extLst>
            <a:ext uri="{FF2B5EF4-FFF2-40B4-BE49-F238E27FC236}">
              <a16:creationId xmlns:a16="http://schemas.microsoft.com/office/drawing/2014/main" xmlns="" id="{8FD54AF7-80A6-4B5F-88BB-D3DB655E027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4" name="177 CuadroTexto">
          <a:extLst>
            <a:ext uri="{FF2B5EF4-FFF2-40B4-BE49-F238E27FC236}">
              <a16:creationId xmlns:a16="http://schemas.microsoft.com/office/drawing/2014/main" xmlns="" id="{566282D0-1C5D-4715-BE4B-30E8ED4A1E6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5" name="178 CuadroTexto">
          <a:extLst>
            <a:ext uri="{FF2B5EF4-FFF2-40B4-BE49-F238E27FC236}">
              <a16:creationId xmlns:a16="http://schemas.microsoft.com/office/drawing/2014/main" xmlns="" id="{DAC4070D-6FB7-4522-A1F5-32475068113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6" name="179 CuadroTexto">
          <a:extLst>
            <a:ext uri="{FF2B5EF4-FFF2-40B4-BE49-F238E27FC236}">
              <a16:creationId xmlns:a16="http://schemas.microsoft.com/office/drawing/2014/main" xmlns="" id="{DB76169D-A0CD-4A42-B973-113E157D446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7" name="180 CuadroTexto">
          <a:extLst>
            <a:ext uri="{FF2B5EF4-FFF2-40B4-BE49-F238E27FC236}">
              <a16:creationId xmlns:a16="http://schemas.microsoft.com/office/drawing/2014/main" xmlns="" id="{E928DA27-1463-452E-81F1-60433BC993C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8" name="181 CuadroTexto">
          <a:extLst>
            <a:ext uri="{FF2B5EF4-FFF2-40B4-BE49-F238E27FC236}">
              <a16:creationId xmlns:a16="http://schemas.microsoft.com/office/drawing/2014/main" xmlns="" id="{6DDEFF4A-FE0F-44A1-8B73-582F78A8A91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09" name="182 CuadroTexto">
          <a:extLst>
            <a:ext uri="{FF2B5EF4-FFF2-40B4-BE49-F238E27FC236}">
              <a16:creationId xmlns:a16="http://schemas.microsoft.com/office/drawing/2014/main" xmlns="" id="{AFD2CEEC-74E3-4A81-9DBD-C7723FC37E2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0" name="183 CuadroTexto">
          <a:extLst>
            <a:ext uri="{FF2B5EF4-FFF2-40B4-BE49-F238E27FC236}">
              <a16:creationId xmlns:a16="http://schemas.microsoft.com/office/drawing/2014/main" xmlns="" id="{79F9F396-E5A2-4746-B4E4-54870049F74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1" name="184 CuadroTexto">
          <a:extLst>
            <a:ext uri="{FF2B5EF4-FFF2-40B4-BE49-F238E27FC236}">
              <a16:creationId xmlns:a16="http://schemas.microsoft.com/office/drawing/2014/main" xmlns="" id="{480F7DFA-3D1D-4412-8214-BDFB993ADCB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2" name="185 CuadroTexto">
          <a:extLst>
            <a:ext uri="{FF2B5EF4-FFF2-40B4-BE49-F238E27FC236}">
              <a16:creationId xmlns:a16="http://schemas.microsoft.com/office/drawing/2014/main" xmlns="" id="{ECC3F257-960B-48C1-88C3-000603501F1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 name="186 CuadroTexto">
          <a:extLst>
            <a:ext uri="{FF2B5EF4-FFF2-40B4-BE49-F238E27FC236}">
              <a16:creationId xmlns:a16="http://schemas.microsoft.com/office/drawing/2014/main" xmlns="" id="{C6DC87FE-4255-4F9A-967B-0B3E542684F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 name="187 CuadroTexto">
          <a:extLst>
            <a:ext uri="{FF2B5EF4-FFF2-40B4-BE49-F238E27FC236}">
              <a16:creationId xmlns:a16="http://schemas.microsoft.com/office/drawing/2014/main" xmlns="" id="{4210A153-66D3-4345-B0CE-B26687F305D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 name="188 CuadroTexto">
          <a:extLst>
            <a:ext uri="{FF2B5EF4-FFF2-40B4-BE49-F238E27FC236}">
              <a16:creationId xmlns:a16="http://schemas.microsoft.com/office/drawing/2014/main" xmlns="" id="{04CED204-D484-47C3-9FA5-7A5FBC23007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 name="189 CuadroTexto">
          <a:extLst>
            <a:ext uri="{FF2B5EF4-FFF2-40B4-BE49-F238E27FC236}">
              <a16:creationId xmlns:a16="http://schemas.microsoft.com/office/drawing/2014/main" xmlns="" id="{9A273E45-7CA7-467F-B59B-96C1B84908E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 name="190 CuadroTexto">
          <a:extLst>
            <a:ext uri="{FF2B5EF4-FFF2-40B4-BE49-F238E27FC236}">
              <a16:creationId xmlns:a16="http://schemas.microsoft.com/office/drawing/2014/main" xmlns="" id="{CF9BE4F8-227D-4310-A3EC-AA5DA84EE0E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 name="191 CuadroTexto">
          <a:extLst>
            <a:ext uri="{FF2B5EF4-FFF2-40B4-BE49-F238E27FC236}">
              <a16:creationId xmlns:a16="http://schemas.microsoft.com/office/drawing/2014/main" xmlns="" id="{6E2C503D-3356-49F8-ACD3-0F181740C43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 name="192 CuadroTexto">
          <a:extLst>
            <a:ext uri="{FF2B5EF4-FFF2-40B4-BE49-F238E27FC236}">
              <a16:creationId xmlns:a16="http://schemas.microsoft.com/office/drawing/2014/main" xmlns="" id="{6159DC74-C829-4635-AC69-1AA2DFB8CEF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 name="193 CuadroTexto">
          <a:extLst>
            <a:ext uri="{FF2B5EF4-FFF2-40B4-BE49-F238E27FC236}">
              <a16:creationId xmlns:a16="http://schemas.microsoft.com/office/drawing/2014/main" xmlns="" id="{FA39B8F8-5D61-472F-91FC-6C92A8DCC8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 name="194 CuadroTexto">
          <a:extLst>
            <a:ext uri="{FF2B5EF4-FFF2-40B4-BE49-F238E27FC236}">
              <a16:creationId xmlns:a16="http://schemas.microsoft.com/office/drawing/2014/main" xmlns="" id="{D43F3A85-76E4-43E1-A058-9F52E2BEF7B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 name="195 CuadroTexto">
          <a:extLst>
            <a:ext uri="{FF2B5EF4-FFF2-40B4-BE49-F238E27FC236}">
              <a16:creationId xmlns:a16="http://schemas.microsoft.com/office/drawing/2014/main" xmlns="" id="{1BFA111F-0127-4791-91C4-8526FBBB847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 name="196 CuadroTexto">
          <a:extLst>
            <a:ext uri="{FF2B5EF4-FFF2-40B4-BE49-F238E27FC236}">
              <a16:creationId xmlns:a16="http://schemas.microsoft.com/office/drawing/2014/main" xmlns="" id="{6153688B-E78C-429E-A015-E080DBF7F26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 name="197 CuadroTexto">
          <a:extLst>
            <a:ext uri="{FF2B5EF4-FFF2-40B4-BE49-F238E27FC236}">
              <a16:creationId xmlns:a16="http://schemas.microsoft.com/office/drawing/2014/main" xmlns="" id="{6D3431C6-22DE-4711-98C7-976A0A446CA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 name="198 CuadroTexto">
          <a:extLst>
            <a:ext uri="{FF2B5EF4-FFF2-40B4-BE49-F238E27FC236}">
              <a16:creationId xmlns:a16="http://schemas.microsoft.com/office/drawing/2014/main" xmlns="" id="{BB416A81-3C4D-4DDE-B800-42FE37F8F12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 name="199 CuadroTexto">
          <a:extLst>
            <a:ext uri="{FF2B5EF4-FFF2-40B4-BE49-F238E27FC236}">
              <a16:creationId xmlns:a16="http://schemas.microsoft.com/office/drawing/2014/main" xmlns="" id="{0D226A88-FF73-4048-A50B-E01178C2D53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 name="200 CuadroTexto">
          <a:extLst>
            <a:ext uri="{FF2B5EF4-FFF2-40B4-BE49-F238E27FC236}">
              <a16:creationId xmlns:a16="http://schemas.microsoft.com/office/drawing/2014/main" xmlns="" id="{2F4C39B1-C310-46BE-916D-6A0A442D879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 name="201 CuadroTexto">
          <a:extLst>
            <a:ext uri="{FF2B5EF4-FFF2-40B4-BE49-F238E27FC236}">
              <a16:creationId xmlns:a16="http://schemas.microsoft.com/office/drawing/2014/main" xmlns="" id="{CAC2FE38-CFCE-4DA1-8180-FD8487A3E0B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 name="202 CuadroTexto">
          <a:extLst>
            <a:ext uri="{FF2B5EF4-FFF2-40B4-BE49-F238E27FC236}">
              <a16:creationId xmlns:a16="http://schemas.microsoft.com/office/drawing/2014/main" xmlns="" id="{518165DC-E401-433E-B432-F8CCB56B49B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 name="203 CuadroTexto">
          <a:extLst>
            <a:ext uri="{FF2B5EF4-FFF2-40B4-BE49-F238E27FC236}">
              <a16:creationId xmlns:a16="http://schemas.microsoft.com/office/drawing/2014/main" xmlns="" id="{17BA98FA-B53B-47D3-AFC4-59863C8611F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 name="204 CuadroTexto">
          <a:extLst>
            <a:ext uri="{FF2B5EF4-FFF2-40B4-BE49-F238E27FC236}">
              <a16:creationId xmlns:a16="http://schemas.microsoft.com/office/drawing/2014/main" xmlns="" id="{E9E28266-C256-4588-844E-4DFFF888077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 name="205 CuadroTexto">
          <a:extLst>
            <a:ext uri="{FF2B5EF4-FFF2-40B4-BE49-F238E27FC236}">
              <a16:creationId xmlns:a16="http://schemas.microsoft.com/office/drawing/2014/main" xmlns="" id="{6EF36176-869A-406E-9E62-76E520B5D89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 name="206 CuadroTexto">
          <a:extLst>
            <a:ext uri="{FF2B5EF4-FFF2-40B4-BE49-F238E27FC236}">
              <a16:creationId xmlns:a16="http://schemas.microsoft.com/office/drawing/2014/main" xmlns="" id="{663C04AF-7E7B-4B1F-AC73-3F3419B90D0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 name="207 CuadroTexto">
          <a:extLst>
            <a:ext uri="{FF2B5EF4-FFF2-40B4-BE49-F238E27FC236}">
              <a16:creationId xmlns:a16="http://schemas.microsoft.com/office/drawing/2014/main" xmlns="" id="{F1A24E38-2CC8-4901-9830-2423BCF0A5B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 name="208 CuadroTexto">
          <a:extLst>
            <a:ext uri="{FF2B5EF4-FFF2-40B4-BE49-F238E27FC236}">
              <a16:creationId xmlns:a16="http://schemas.microsoft.com/office/drawing/2014/main" xmlns="" id="{1CDC50EC-B80B-41E1-890F-2FB6B747B76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 name="209 CuadroTexto">
          <a:extLst>
            <a:ext uri="{FF2B5EF4-FFF2-40B4-BE49-F238E27FC236}">
              <a16:creationId xmlns:a16="http://schemas.microsoft.com/office/drawing/2014/main" xmlns="" id="{A495B77C-081B-48BE-BC51-BD86417EFD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 name="210 CuadroTexto">
          <a:extLst>
            <a:ext uri="{FF2B5EF4-FFF2-40B4-BE49-F238E27FC236}">
              <a16:creationId xmlns:a16="http://schemas.microsoft.com/office/drawing/2014/main" xmlns="" id="{8EF4148B-79E8-451F-87B7-D4C43409CDA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 name="211 CuadroTexto">
          <a:extLst>
            <a:ext uri="{FF2B5EF4-FFF2-40B4-BE49-F238E27FC236}">
              <a16:creationId xmlns:a16="http://schemas.microsoft.com/office/drawing/2014/main" xmlns="" id="{5F4D0D11-2140-4324-80E1-758182FDE18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 name="212 CuadroTexto">
          <a:extLst>
            <a:ext uri="{FF2B5EF4-FFF2-40B4-BE49-F238E27FC236}">
              <a16:creationId xmlns:a16="http://schemas.microsoft.com/office/drawing/2014/main" xmlns="" id="{CE1522C6-32C4-46E2-86C5-5B28AC7F504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 name="213 CuadroTexto">
          <a:extLst>
            <a:ext uri="{FF2B5EF4-FFF2-40B4-BE49-F238E27FC236}">
              <a16:creationId xmlns:a16="http://schemas.microsoft.com/office/drawing/2014/main" xmlns="" id="{2DA5A103-A323-4D20-A9D6-EC4FCC44939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 name="214 CuadroTexto">
          <a:extLst>
            <a:ext uri="{FF2B5EF4-FFF2-40B4-BE49-F238E27FC236}">
              <a16:creationId xmlns:a16="http://schemas.microsoft.com/office/drawing/2014/main" xmlns="" id="{8E07F834-869A-40F5-97B5-05E34800BE0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 name="215 CuadroTexto">
          <a:extLst>
            <a:ext uri="{FF2B5EF4-FFF2-40B4-BE49-F238E27FC236}">
              <a16:creationId xmlns:a16="http://schemas.microsoft.com/office/drawing/2014/main" xmlns="" id="{CFB5E94A-DD78-4AD8-A465-3C2FCBFB058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 name="216 CuadroTexto">
          <a:extLst>
            <a:ext uri="{FF2B5EF4-FFF2-40B4-BE49-F238E27FC236}">
              <a16:creationId xmlns:a16="http://schemas.microsoft.com/office/drawing/2014/main" xmlns="" id="{F3519F8D-4FE2-4819-B2B0-131AC1EE473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4" name="217 CuadroTexto">
          <a:extLst>
            <a:ext uri="{FF2B5EF4-FFF2-40B4-BE49-F238E27FC236}">
              <a16:creationId xmlns:a16="http://schemas.microsoft.com/office/drawing/2014/main" xmlns="" id="{7E8785E8-E893-48C0-9816-039F402E88A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5" name="218 CuadroTexto">
          <a:extLst>
            <a:ext uri="{FF2B5EF4-FFF2-40B4-BE49-F238E27FC236}">
              <a16:creationId xmlns:a16="http://schemas.microsoft.com/office/drawing/2014/main" xmlns="" id="{88BFA600-2168-467F-8589-ABBD257571B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 name="219 CuadroTexto">
          <a:extLst>
            <a:ext uri="{FF2B5EF4-FFF2-40B4-BE49-F238E27FC236}">
              <a16:creationId xmlns:a16="http://schemas.microsoft.com/office/drawing/2014/main" xmlns="" id="{60DD7AD5-8577-497B-B2DE-ED04D8A5475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 name="220 CuadroTexto">
          <a:extLst>
            <a:ext uri="{FF2B5EF4-FFF2-40B4-BE49-F238E27FC236}">
              <a16:creationId xmlns:a16="http://schemas.microsoft.com/office/drawing/2014/main" xmlns="" id="{6106B31C-3349-4CAD-9BC2-7D02CA5503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 name="221 CuadroTexto">
          <a:extLst>
            <a:ext uri="{FF2B5EF4-FFF2-40B4-BE49-F238E27FC236}">
              <a16:creationId xmlns:a16="http://schemas.microsoft.com/office/drawing/2014/main" xmlns="" id="{49BD8EFC-FA92-4435-80B9-CFAEFCC58FD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 name="222 CuadroTexto">
          <a:extLst>
            <a:ext uri="{FF2B5EF4-FFF2-40B4-BE49-F238E27FC236}">
              <a16:creationId xmlns:a16="http://schemas.microsoft.com/office/drawing/2014/main" xmlns="" id="{77695074-F155-4F48-A526-3720FF81D57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 name="223 CuadroTexto">
          <a:extLst>
            <a:ext uri="{FF2B5EF4-FFF2-40B4-BE49-F238E27FC236}">
              <a16:creationId xmlns:a16="http://schemas.microsoft.com/office/drawing/2014/main" xmlns="" id="{44D114C4-ED88-43EB-82A5-AE69B7DCD2D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 name="224 CuadroTexto">
          <a:extLst>
            <a:ext uri="{FF2B5EF4-FFF2-40B4-BE49-F238E27FC236}">
              <a16:creationId xmlns:a16="http://schemas.microsoft.com/office/drawing/2014/main" xmlns="" id="{00E41B60-6B46-4AA2-8A85-51C5F097BC2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 name="225 CuadroTexto">
          <a:extLst>
            <a:ext uri="{FF2B5EF4-FFF2-40B4-BE49-F238E27FC236}">
              <a16:creationId xmlns:a16="http://schemas.microsoft.com/office/drawing/2014/main" xmlns="" id="{FFD0DC68-610E-44C4-BA93-B7C11CB2C6D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 name="226 CuadroTexto">
          <a:extLst>
            <a:ext uri="{FF2B5EF4-FFF2-40B4-BE49-F238E27FC236}">
              <a16:creationId xmlns:a16="http://schemas.microsoft.com/office/drawing/2014/main" xmlns="" id="{7E03C8E0-3C19-4C41-81A7-1801FC5F9D9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 name="227 CuadroTexto">
          <a:extLst>
            <a:ext uri="{FF2B5EF4-FFF2-40B4-BE49-F238E27FC236}">
              <a16:creationId xmlns:a16="http://schemas.microsoft.com/office/drawing/2014/main" xmlns="" id="{CEED21CF-F19B-4F81-9579-4CAA563974E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 name="228 CuadroTexto">
          <a:extLst>
            <a:ext uri="{FF2B5EF4-FFF2-40B4-BE49-F238E27FC236}">
              <a16:creationId xmlns:a16="http://schemas.microsoft.com/office/drawing/2014/main" xmlns="" id="{C2C38BDE-3183-405F-B045-E2213604077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 name="229 CuadroTexto">
          <a:extLst>
            <a:ext uri="{FF2B5EF4-FFF2-40B4-BE49-F238E27FC236}">
              <a16:creationId xmlns:a16="http://schemas.microsoft.com/office/drawing/2014/main" xmlns="" id="{E2F8DD63-9E45-4FAE-B4A0-54A7CC79FD9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 name="230 CuadroTexto">
          <a:extLst>
            <a:ext uri="{FF2B5EF4-FFF2-40B4-BE49-F238E27FC236}">
              <a16:creationId xmlns:a16="http://schemas.microsoft.com/office/drawing/2014/main" xmlns="" id="{626120FB-E9B3-44C9-9297-7160556DEEC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 name="231 CuadroTexto">
          <a:extLst>
            <a:ext uri="{FF2B5EF4-FFF2-40B4-BE49-F238E27FC236}">
              <a16:creationId xmlns:a16="http://schemas.microsoft.com/office/drawing/2014/main" xmlns="" id="{2F3318A9-7886-47BC-9A6C-0E5CB01B58B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 name="232 CuadroTexto">
          <a:extLst>
            <a:ext uri="{FF2B5EF4-FFF2-40B4-BE49-F238E27FC236}">
              <a16:creationId xmlns:a16="http://schemas.microsoft.com/office/drawing/2014/main" xmlns="" id="{2A10D451-5AB7-46B5-B315-CF5F34CB832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 name="233 CuadroTexto">
          <a:extLst>
            <a:ext uri="{FF2B5EF4-FFF2-40B4-BE49-F238E27FC236}">
              <a16:creationId xmlns:a16="http://schemas.microsoft.com/office/drawing/2014/main" xmlns="" id="{45362EC5-1A47-41D5-9E95-80264781944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1" name="234 CuadroTexto">
          <a:extLst>
            <a:ext uri="{FF2B5EF4-FFF2-40B4-BE49-F238E27FC236}">
              <a16:creationId xmlns:a16="http://schemas.microsoft.com/office/drawing/2014/main" xmlns="" id="{DC709869-C567-4AED-A844-E9E31CEAE74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2" name="235 CuadroTexto">
          <a:extLst>
            <a:ext uri="{FF2B5EF4-FFF2-40B4-BE49-F238E27FC236}">
              <a16:creationId xmlns:a16="http://schemas.microsoft.com/office/drawing/2014/main" xmlns="" id="{BA48892C-671B-4CA0-B27E-FA7C5A7834D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3" name="236 CuadroTexto">
          <a:extLst>
            <a:ext uri="{FF2B5EF4-FFF2-40B4-BE49-F238E27FC236}">
              <a16:creationId xmlns:a16="http://schemas.microsoft.com/office/drawing/2014/main" xmlns="" id="{46872EF7-8B52-460D-B38E-21220578067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4" name="237 CuadroTexto">
          <a:extLst>
            <a:ext uri="{FF2B5EF4-FFF2-40B4-BE49-F238E27FC236}">
              <a16:creationId xmlns:a16="http://schemas.microsoft.com/office/drawing/2014/main" xmlns="" id="{1F75DF3B-0908-4CC9-AEEB-C7F3CA855AD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5" name="238 CuadroTexto">
          <a:extLst>
            <a:ext uri="{FF2B5EF4-FFF2-40B4-BE49-F238E27FC236}">
              <a16:creationId xmlns:a16="http://schemas.microsoft.com/office/drawing/2014/main" xmlns="" id="{C56D2715-415E-4570-A5A1-A322AD225EA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6" name="239 CuadroTexto">
          <a:extLst>
            <a:ext uri="{FF2B5EF4-FFF2-40B4-BE49-F238E27FC236}">
              <a16:creationId xmlns:a16="http://schemas.microsoft.com/office/drawing/2014/main" xmlns="" id="{281588F7-4181-4D64-9F35-EC79DF0CD45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7" name="240 CuadroTexto">
          <a:extLst>
            <a:ext uri="{FF2B5EF4-FFF2-40B4-BE49-F238E27FC236}">
              <a16:creationId xmlns:a16="http://schemas.microsoft.com/office/drawing/2014/main" xmlns="" id="{4B78BF33-D353-4373-BA17-C1FE881C1B9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8" name="241 CuadroTexto">
          <a:extLst>
            <a:ext uri="{FF2B5EF4-FFF2-40B4-BE49-F238E27FC236}">
              <a16:creationId xmlns:a16="http://schemas.microsoft.com/office/drawing/2014/main" xmlns="" id="{AFA27603-574B-464D-B7E7-F4EEAD724A5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9" name="242 CuadroTexto">
          <a:extLst>
            <a:ext uri="{FF2B5EF4-FFF2-40B4-BE49-F238E27FC236}">
              <a16:creationId xmlns:a16="http://schemas.microsoft.com/office/drawing/2014/main" xmlns="" id="{10E8E480-01E1-4665-BB6E-6F756E86AB9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0" name="243 CuadroTexto">
          <a:extLst>
            <a:ext uri="{FF2B5EF4-FFF2-40B4-BE49-F238E27FC236}">
              <a16:creationId xmlns:a16="http://schemas.microsoft.com/office/drawing/2014/main" xmlns="" id="{74A153A9-52CE-4099-B0F9-E0FB71F690F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1" name="244 CuadroTexto">
          <a:extLst>
            <a:ext uri="{FF2B5EF4-FFF2-40B4-BE49-F238E27FC236}">
              <a16:creationId xmlns:a16="http://schemas.microsoft.com/office/drawing/2014/main" xmlns="" id="{F6710FE0-4500-4B43-958A-55067ADC7CF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2" name="245 CuadroTexto">
          <a:extLst>
            <a:ext uri="{FF2B5EF4-FFF2-40B4-BE49-F238E27FC236}">
              <a16:creationId xmlns:a16="http://schemas.microsoft.com/office/drawing/2014/main" xmlns="" id="{E6AC9CE9-7784-4BC7-ADE0-5649857D32F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3" name="246 CuadroTexto">
          <a:extLst>
            <a:ext uri="{FF2B5EF4-FFF2-40B4-BE49-F238E27FC236}">
              <a16:creationId xmlns:a16="http://schemas.microsoft.com/office/drawing/2014/main" xmlns="" id="{3BD83B43-A400-4487-BA05-3DE6C718EAC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4" name="247 CuadroTexto">
          <a:extLst>
            <a:ext uri="{FF2B5EF4-FFF2-40B4-BE49-F238E27FC236}">
              <a16:creationId xmlns:a16="http://schemas.microsoft.com/office/drawing/2014/main" xmlns="" id="{1C6DA0C0-0161-479D-BD89-6B38825600F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5" name="248 CuadroTexto">
          <a:extLst>
            <a:ext uri="{FF2B5EF4-FFF2-40B4-BE49-F238E27FC236}">
              <a16:creationId xmlns:a16="http://schemas.microsoft.com/office/drawing/2014/main" xmlns="" id="{81EFF919-4A04-445C-BB61-C1EFB45D88C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6" name="249 CuadroTexto">
          <a:extLst>
            <a:ext uri="{FF2B5EF4-FFF2-40B4-BE49-F238E27FC236}">
              <a16:creationId xmlns:a16="http://schemas.microsoft.com/office/drawing/2014/main" xmlns="" id="{99482294-4965-41CD-815E-BBF9E3C734B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7" name="250 CuadroTexto">
          <a:extLst>
            <a:ext uri="{FF2B5EF4-FFF2-40B4-BE49-F238E27FC236}">
              <a16:creationId xmlns:a16="http://schemas.microsoft.com/office/drawing/2014/main" xmlns="" id="{B6EF8381-400E-4F72-B48C-9AE18AA5B2A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8" name="251 CuadroTexto">
          <a:extLst>
            <a:ext uri="{FF2B5EF4-FFF2-40B4-BE49-F238E27FC236}">
              <a16:creationId xmlns:a16="http://schemas.microsoft.com/office/drawing/2014/main" xmlns="" id="{3298EC54-2471-4661-BE76-8BE44FF50C7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79" name="252 CuadroTexto">
          <a:extLst>
            <a:ext uri="{FF2B5EF4-FFF2-40B4-BE49-F238E27FC236}">
              <a16:creationId xmlns:a16="http://schemas.microsoft.com/office/drawing/2014/main" xmlns="" id="{6B2F4C8C-6476-4D0E-ABDE-C98D62480C0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0" name="253 CuadroTexto">
          <a:extLst>
            <a:ext uri="{FF2B5EF4-FFF2-40B4-BE49-F238E27FC236}">
              <a16:creationId xmlns:a16="http://schemas.microsoft.com/office/drawing/2014/main" xmlns="" id="{BDF7E0DD-7F84-4D89-9D74-E11FE2E0092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1" name="254 CuadroTexto">
          <a:extLst>
            <a:ext uri="{FF2B5EF4-FFF2-40B4-BE49-F238E27FC236}">
              <a16:creationId xmlns:a16="http://schemas.microsoft.com/office/drawing/2014/main" xmlns="" id="{DBE2F23E-900F-41C1-BD5B-4F8A60A5340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2" name="255 CuadroTexto">
          <a:extLst>
            <a:ext uri="{FF2B5EF4-FFF2-40B4-BE49-F238E27FC236}">
              <a16:creationId xmlns:a16="http://schemas.microsoft.com/office/drawing/2014/main" xmlns="" id="{D698654C-8BDF-4A6B-977A-1486A99384B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3" name="256 CuadroTexto">
          <a:extLst>
            <a:ext uri="{FF2B5EF4-FFF2-40B4-BE49-F238E27FC236}">
              <a16:creationId xmlns:a16="http://schemas.microsoft.com/office/drawing/2014/main" xmlns="" id="{6D9BA949-811E-42C8-91E5-032D3144472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4" name="257 CuadroTexto">
          <a:extLst>
            <a:ext uri="{FF2B5EF4-FFF2-40B4-BE49-F238E27FC236}">
              <a16:creationId xmlns:a16="http://schemas.microsoft.com/office/drawing/2014/main" xmlns="" id="{5A5A8000-E8B4-45CB-BEE5-BE019CDDD8C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5" name="258 CuadroTexto">
          <a:extLst>
            <a:ext uri="{FF2B5EF4-FFF2-40B4-BE49-F238E27FC236}">
              <a16:creationId xmlns:a16="http://schemas.microsoft.com/office/drawing/2014/main" xmlns="" id="{46A71CC4-D3CB-4C45-B58B-026721C24E9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6" name="259 CuadroTexto">
          <a:extLst>
            <a:ext uri="{FF2B5EF4-FFF2-40B4-BE49-F238E27FC236}">
              <a16:creationId xmlns:a16="http://schemas.microsoft.com/office/drawing/2014/main" xmlns="" id="{F480BF4D-55FE-41D8-BA38-7E789FB62E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7" name="260 CuadroTexto">
          <a:extLst>
            <a:ext uri="{FF2B5EF4-FFF2-40B4-BE49-F238E27FC236}">
              <a16:creationId xmlns:a16="http://schemas.microsoft.com/office/drawing/2014/main" xmlns="" id="{B8530540-D637-41A9-BFC5-6534F67C1F4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8" name="261 CuadroTexto">
          <a:extLst>
            <a:ext uri="{FF2B5EF4-FFF2-40B4-BE49-F238E27FC236}">
              <a16:creationId xmlns:a16="http://schemas.microsoft.com/office/drawing/2014/main" xmlns="" id="{4B9A34DF-5CC9-468A-98FB-882E9DC2D12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89" name="262 CuadroTexto">
          <a:extLst>
            <a:ext uri="{FF2B5EF4-FFF2-40B4-BE49-F238E27FC236}">
              <a16:creationId xmlns:a16="http://schemas.microsoft.com/office/drawing/2014/main" xmlns="" id="{5B078F2E-F9F3-4632-9003-BB344A20B33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0" name="263 CuadroTexto">
          <a:extLst>
            <a:ext uri="{FF2B5EF4-FFF2-40B4-BE49-F238E27FC236}">
              <a16:creationId xmlns:a16="http://schemas.microsoft.com/office/drawing/2014/main" xmlns="" id="{262E823A-B473-4700-BF9A-5173AB242E0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1" name="264 CuadroTexto">
          <a:extLst>
            <a:ext uri="{FF2B5EF4-FFF2-40B4-BE49-F238E27FC236}">
              <a16:creationId xmlns:a16="http://schemas.microsoft.com/office/drawing/2014/main" xmlns="" id="{BBEC57E4-F819-4586-A633-673D20605CA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2" name="265 CuadroTexto">
          <a:extLst>
            <a:ext uri="{FF2B5EF4-FFF2-40B4-BE49-F238E27FC236}">
              <a16:creationId xmlns:a16="http://schemas.microsoft.com/office/drawing/2014/main" xmlns="" id="{D547E9B9-0EB6-4ADF-96DB-532B1A7A3F0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3" name="266 CuadroTexto">
          <a:extLst>
            <a:ext uri="{FF2B5EF4-FFF2-40B4-BE49-F238E27FC236}">
              <a16:creationId xmlns:a16="http://schemas.microsoft.com/office/drawing/2014/main" xmlns="" id="{0A4CF044-5BDA-4A9E-AB95-90FC4B5CED8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4" name="267 CuadroTexto">
          <a:extLst>
            <a:ext uri="{FF2B5EF4-FFF2-40B4-BE49-F238E27FC236}">
              <a16:creationId xmlns:a16="http://schemas.microsoft.com/office/drawing/2014/main" xmlns="" id="{50374E1D-0E4A-439D-A60C-A7308B8DB78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5" name="268 CuadroTexto">
          <a:extLst>
            <a:ext uri="{FF2B5EF4-FFF2-40B4-BE49-F238E27FC236}">
              <a16:creationId xmlns:a16="http://schemas.microsoft.com/office/drawing/2014/main" xmlns="" id="{06586A9F-A87D-4D36-A1B6-ACB77931FE6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6" name="269 CuadroTexto">
          <a:extLst>
            <a:ext uri="{FF2B5EF4-FFF2-40B4-BE49-F238E27FC236}">
              <a16:creationId xmlns:a16="http://schemas.microsoft.com/office/drawing/2014/main" xmlns="" id="{26837B14-7885-43FA-B820-3D5B40BA9F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7" name="270 CuadroTexto">
          <a:extLst>
            <a:ext uri="{FF2B5EF4-FFF2-40B4-BE49-F238E27FC236}">
              <a16:creationId xmlns:a16="http://schemas.microsoft.com/office/drawing/2014/main" xmlns="" id="{18AA2A66-E249-4CFA-B27E-67DE91F0B89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8" name="271 CuadroTexto">
          <a:extLst>
            <a:ext uri="{FF2B5EF4-FFF2-40B4-BE49-F238E27FC236}">
              <a16:creationId xmlns:a16="http://schemas.microsoft.com/office/drawing/2014/main" xmlns="" id="{3E089E01-995E-47CA-BCD6-8D70BE91834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99" name="272 CuadroTexto">
          <a:extLst>
            <a:ext uri="{FF2B5EF4-FFF2-40B4-BE49-F238E27FC236}">
              <a16:creationId xmlns:a16="http://schemas.microsoft.com/office/drawing/2014/main" xmlns="" id="{19F2E86C-F643-4EE4-9358-71D231544AE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0" name="273 CuadroTexto">
          <a:extLst>
            <a:ext uri="{FF2B5EF4-FFF2-40B4-BE49-F238E27FC236}">
              <a16:creationId xmlns:a16="http://schemas.microsoft.com/office/drawing/2014/main" xmlns="" id="{5E30614B-BEDA-4BBD-9F86-59AF9A07D8C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1" name="274 CuadroTexto">
          <a:extLst>
            <a:ext uri="{FF2B5EF4-FFF2-40B4-BE49-F238E27FC236}">
              <a16:creationId xmlns:a16="http://schemas.microsoft.com/office/drawing/2014/main" xmlns="" id="{2CE4AAD9-0E92-420C-A7A1-B2EC787C0DE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2" name="275 CuadroTexto">
          <a:extLst>
            <a:ext uri="{FF2B5EF4-FFF2-40B4-BE49-F238E27FC236}">
              <a16:creationId xmlns:a16="http://schemas.microsoft.com/office/drawing/2014/main" xmlns="" id="{D22C5A9A-12E6-42BB-BCBE-A92BA591CD7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3" name="276 CuadroTexto">
          <a:extLst>
            <a:ext uri="{FF2B5EF4-FFF2-40B4-BE49-F238E27FC236}">
              <a16:creationId xmlns:a16="http://schemas.microsoft.com/office/drawing/2014/main" xmlns="" id="{19997034-D704-4CC4-818C-67AB067F4A3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4" name="277 CuadroTexto">
          <a:extLst>
            <a:ext uri="{FF2B5EF4-FFF2-40B4-BE49-F238E27FC236}">
              <a16:creationId xmlns:a16="http://schemas.microsoft.com/office/drawing/2014/main" xmlns="" id="{5B0290BE-EAF9-4F7A-9608-E1F04140FE5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5" name="278 CuadroTexto">
          <a:extLst>
            <a:ext uri="{FF2B5EF4-FFF2-40B4-BE49-F238E27FC236}">
              <a16:creationId xmlns:a16="http://schemas.microsoft.com/office/drawing/2014/main" xmlns="" id="{3B6F1997-3F85-40B9-828F-F17D06EC2C4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6" name="279 CuadroTexto">
          <a:extLst>
            <a:ext uri="{FF2B5EF4-FFF2-40B4-BE49-F238E27FC236}">
              <a16:creationId xmlns:a16="http://schemas.microsoft.com/office/drawing/2014/main" xmlns="" id="{91E4CA2E-DCF0-4A2D-8E47-68E8E9BE2F8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7" name="280 CuadroTexto">
          <a:extLst>
            <a:ext uri="{FF2B5EF4-FFF2-40B4-BE49-F238E27FC236}">
              <a16:creationId xmlns:a16="http://schemas.microsoft.com/office/drawing/2014/main" xmlns="" id="{2DB7C888-6908-48B5-9A06-CC4D90EFDB4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8" name="281 CuadroTexto">
          <a:extLst>
            <a:ext uri="{FF2B5EF4-FFF2-40B4-BE49-F238E27FC236}">
              <a16:creationId xmlns:a16="http://schemas.microsoft.com/office/drawing/2014/main" xmlns="" id="{139B9EDE-2180-4EB6-9DED-F5375BA0F79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9" name="282 CuadroTexto">
          <a:extLst>
            <a:ext uri="{FF2B5EF4-FFF2-40B4-BE49-F238E27FC236}">
              <a16:creationId xmlns:a16="http://schemas.microsoft.com/office/drawing/2014/main" xmlns="" id="{9EBCDC89-070A-42CA-BE75-701899F16A2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0" name="283 CuadroTexto">
          <a:extLst>
            <a:ext uri="{FF2B5EF4-FFF2-40B4-BE49-F238E27FC236}">
              <a16:creationId xmlns:a16="http://schemas.microsoft.com/office/drawing/2014/main" xmlns="" id="{74A8F2E6-B678-44C3-9258-275C12D5092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1" name="284 CuadroTexto">
          <a:extLst>
            <a:ext uri="{FF2B5EF4-FFF2-40B4-BE49-F238E27FC236}">
              <a16:creationId xmlns:a16="http://schemas.microsoft.com/office/drawing/2014/main" xmlns="" id="{BA2535A8-3EE7-4538-A238-BF43150E5AD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2" name="285 CuadroTexto">
          <a:extLst>
            <a:ext uri="{FF2B5EF4-FFF2-40B4-BE49-F238E27FC236}">
              <a16:creationId xmlns:a16="http://schemas.microsoft.com/office/drawing/2014/main" xmlns="" id="{9B829785-89E8-497E-A828-F9F638CD862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3" name="286 CuadroTexto">
          <a:extLst>
            <a:ext uri="{FF2B5EF4-FFF2-40B4-BE49-F238E27FC236}">
              <a16:creationId xmlns:a16="http://schemas.microsoft.com/office/drawing/2014/main" xmlns="" id="{D6512B68-D7FD-4163-B261-B827571C87B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4" name="287 CuadroTexto">
          <a:extLst>
            <a:ext uri="{FF2B5EF4-FFF2-40B4-BE49-F238E27FC236}">
              <a16:creationId xmlns:a16="http://schemas.microsoft.com/office/drawing/2014/main" xmlns="" id="{8494E961-68BB-44AB-989C-0AE462E4CD9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5" name="288 CuadroTexto">
          <a:extLst>
            <a:ext uri="{FF2B5EF4-FFF2-40B4-BE49-F238E27FC236}">
              <a16:creationId xmlns:a16="http://schemas.microsoft.com/office/drawing/2014/main" xmlns="" id="{6913FEED-9B69-48B2-A930-ABA6847570C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6" name="289 CuadroTexto">
          <a:extLst>
            <a:ext uri="{FF2B5EF4-FFF2-40B4-BE49-F238E27FC236}">
              <a16:creationId xmlns:a16="http://schemas.microsoft.com/office/drawing/2014/main" xmlns="" id="{254E9C3C-FAF0-4A3B-B7F1-7CB9B85EA3B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7" name="290 CuadroTexto">
          <a:extLst>
            <a:ext uri="{FF2B5EF4-FFF2-40B4-BE49-F238E27FC236}">
              <a16:creationId xmlns:a16="http://schemas.microsoft.com/office/drawing/2014/main" xmlns="" id="{EC7D3B0E-74FF-4572-BF80-166D0289CEE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8" name="291 CuadroTexto">
          <a:extLst>
            <a:ext uri="{FF2B5EF4-FFF2-40B4-BE49-F238E27FC236}">
              <a16:creationId xmlns:a16="http://schemas.microsoft.com/office/drawing/2014/main" xmlns="" id="{A2E16EA1-74A3-4A12-829B-C6000FD79B9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19" name="292 CuadroTexto">
          <a:extLst>
            <a:ext uri="{FF2B5EF4-FFF2-40B4-BE49-F238E27FC236}">
              <a16:creationId xmlns:a16="http://schemas.microsoft.com/office/drawing/2014/main" xmlns="" id="{17A37755-2EA0-4C2C-A6AF-F651AE977C5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0" name="293 CuadroTexto">
          <a:extLst>
            <a:ext uri="{FF2B5EF4-FFF2-40B4-BE49-F238E27FC236}">
              <a16:creationId xmlns:a16="http://schemas.microsoft.com/office/drawing/2014/main" xmlns="" id="{7EC45C54-AB5A-4EC0-91AC-BBDF6059D73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1" name="294 CuadroTexto">
          <a:extLst>
            <a:ext uri="{FF2B5EF4-FFF2-40B4-BE49-F238E27FC236}">
              <a16:creationId xmlns:a16="http://schemas.microsoft.com/office/drawing/2014/main" xmlns="" id="{41686575-CE21-4CA7-A221-E15DA625F93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2" name="295 CuadroTexto">
          <a:extLst>
            <a:ext uri="{FF2B5EF4-FFF2-40B4-BE49-F238E27FC236}">
              <a16:creationId xmlns:a16="http://schemas.microsoft.com/office/drawing/2014/main" xmlns="" id="{1684FCF5-95FE-425D-99C5-9B7675FF7B1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3" name="296 CuadroTexto">
          <a:extLst>
            <a:ext uri="{FF2B5EF4-FFF2-40B4-BE49-F238E27FC236}">
              <a16:creationId xmlns:a16="http://schemas.microsoft.com/office/drawing/2014/main" xmlns="" id="{0FEBBA69-F6CB-4E25-B5C5-99200E3FCDE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4" name="17 CuadroTexto">
          <a:extLst>
            <a:ext uri="{FF2B5EF4-FFF2-40B4-BE49-F238E27FC236}">
              <a16:creationId xmlns:a16="http://schemas.microsoft.com/office/drawing/2014/main" xmlns="" id="{9F4FC063-67AF-425B-B879-70FA2E71469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5" name="90 CuadroTexto">
          <a:extLst>
            <a:ext uri="{FF2B5EF4-FFF2-40B4-BE49-F238E27FC236}">
              <a16:creationId xmlns:a16="http://schemas.microsoft.com/office/drawing/2014/main" xmlns="" id="{623F29BD-D304-4A70-B58D-89A40C18F5F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6" name="91 CuadroTexto">
          <a:extLst>
            <a:ext uri="{FF2B5EF4-FFF2-40B4-BE49-F238E27FC236}">
              <a16:creationId xmlns:a16="http://schemas.microsoft.com/office/drawing/2014/main" xmlns="" id="{EE9DD431-DFB4-4520-8609-1704725093D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7" name="92 CuadroTexto">
          <a:extLst>
            <a:ext uri="{FF2B5EF4-FFF2-40B4-BE49-F238E27FC236}">
              <a16:creationId xmlns:a16="http://schemas.microsoft.com/office/drawing/2014/main" xmlns="" id="{99E692E3-7054-4B7E-B1F6-3715F2AD1E1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8" name="93 CuadroTexto">
          <a:extLst>
            <a:ext uri="{FF2B5EF4-FFF2-40B4-BE49-F238E27FC236}">
              <a16:creationId xmlns:a16="http://schemas.microsoft.com/office/drawing/2014/main" xmlns="" id="{DE90E8F7-3551-40D7-9609-9A989625627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29" name="94 CuadroTexto">
          <a:extLst>
            <a:ext uri="{FF2B5EF4-FFF2-40B4-BE49-F238E27FC236}">
              <a16:creationId xmlns:a16="http://schemas.microsoft.com/office/drawing/2014/main" xmlns="" id="{6AD707D4-4E33-434E-9F99-4F0549B9D86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0" name="95 CuadroTexto">
          <a:extLst>
            <a:ext uri="{FF2B5EF4-FFF2-40B4-BE49-F238E27FC236}">
              <a16:creationId xmlns:a16="http://schemas.microsoft.com/office/drawing/2014/main" xmlns="" id="{73DDD6F4-AA55-40C7-86D2-B8084718968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1" name="96 CuadroTexto">
          <a:extLst>
            <a:ext uri="{FF2B5EF4-FFF2-40B4-BE49-F238E27FC236}">
              <a16:creationId xmlns:a16="http://schemas.microsoft.com/office/drawing/2014/main" xmlns="" id="{F3D1C24A-70D9-45AE-A507-738116377E9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2" name="97 CuadroTexto">
          <a:extLst>
            <a:ext uri="{FF2B5EF4-FFF2-40B4-BE49-F238E27FC236}">
              <a16:creationId xmlns:a16="http://schemas.microsoft.com/office/drawing/2014/main" xmlns="" id="{DE952872-01A0-4B36-9E4C-5CCE850968F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3" name="98 CuadroTexto">
          <a:extLst>
            <a:ext uri="{FF2B5EF4-FFF2-40B4-BE49-F238E27FC236}">
              <a16:creationId xmlns:a16="http://schemas.microsoft.com/office/drawing/2014/main" xmlns="" id="{CFB057A6-031D-4690-BA3C-AD7E302E8B9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4" name="99 CuadroTexto">
          <a:extLst>
            <a:ext uri="{FF2B5EF4-FFF2-40B4-BE49-F238E27FC236}">
              <a16:creationId xmlns:a16="http://schemas.microsoft.com/office/drawing/2014/main" xmlns="" id="{1CD31E07-7CB4-4EF1-BC66-B56D8BA6246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5" name="100 CuadroTexto">
          <a:extLst>
            <a:ext uri="{FF2B5EF4-FFF2-40B4-BE49-F238E27FC236}">
              <a16:creationId xmlns:a16="http://schemas.microsoft.com/office/drawing/2014/main" xmlns="" id="{AAFCA9B4-487B-4A1F-9DD1-6E6F2FEBE9F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6" name="101 CuadroTexto">
          <a:extLst>
            <a:ext uri="{FF2B5EF4-FFF2-40B4-BE49-F238E27FC236}">
              <a16:creationId xmlns:a16="http://schemas.microsoft.com/office/drawing/2014/main" xmlns="" id="{F442720D-8B55-403E-8D0A-E8D04395F57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7" name="118 CuadroTexto">
          <a:extLst>
            <a:ext uri="{FF2B5EF4-FFF2-40B4-BE49-F238E27FC236}">
              <a16:creationId xmlns:a16="http://schemas.microsoft.com/office/drawing/2014/main" xmlns="" id="{9E686F1A-FE6F-4496-9335-1FE65E6F1CE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8" name="119 CuadroTexto">
          <a:extLst>
            <a:ext uri="{FF2B5EF4-FFF2-40B4-BE49-F238E27FC236}">
              <a16:creationId xmlns:a16="http://schemas.microsoft.com/office/drawing/2014/main" xmlns="" id="{5D567B27-9AB1-4A6A-BC24-9E6CA1FF6E4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9" name="120 CuadroTexto">
          <a:extLst>
            <a:ext uri="{FF2B5EF4-FFF2-40B4-BE49-F238E27FC236}">
              <a16:creationId xmlns:a16="http://schemas.microsoft.com/office/drawing/2014/main" xmlns="" id="{D9111D2F-4728-4950-AF7D-73E85447BD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0" name="121 CuadroTexto">
          <a:extLst>
            <a:ext uri="{FF2B5EF4-FFF2-40B4-BE49-F238E27FC236}">
              <a16:creationId xmlns:a16="http://schemas.microsoft.com/office/drawing/2014/main" xmlns="" id="{CF090C79-C652-41C1-B85A-035B1B71C26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1" name="122 CuadroTexto">
          <a:extLst>
            <a:ext uri="{FF2B5EF4-FFF2-40B4-BE49-F238E27FC236}">
              <a16:creationId xmlns:a16="http://schemas.microsoft.com/office/drawing/2014/main" xmlns="" id="{1BADF40B-BFF1-48EA-A279-1750C213C70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2" name="123 CuadroTexto">
          <a:extLst>
            <a:ext uri="{FF2B5EF4-FFF2-40B4-BE49-F238E27FC236}">
              <a16:creationId xmlns:a16="http://schemas.microsoft.com/office/drawing/2014/main" xmlns="" id="{E4FAB585-6FE8-4B6C-ACAC-B664133C9E7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3" name="124 CuadroTexto">
          <a:extLst>
            <a:ext uri="{FF2B5EF4-FFF2-40B4-BE49-F238E27FC236}">
              <a16:creationId xmlns:a16="http://schemas.microsoft.com/office/drawing/2014/main" xmlns="" id="{55D2143A-C2F4-4FC6-9AFE-524290F4656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4" name="125 CuadroTexto">
          <a:extLst>
            <a:ext uri="{FF2B5EF4-FFF2-40B4-BE49-F238E27FC236}">
              <a16:creationId xmlns:a16="http://schemas.microsoft.com/office/drawing/2014/main" xmlns="" id="{5297B780-573E-4644-86FA-FB52306A8A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5" name="143 CuadroTexto">
          <a:extLst>
            <a:ext uri="{FF2B5EF4-FFF2-40B4-BE49-F238E27FC236}">
              <a16:creationId xmlns:a16="http://schemas.microsoft.com/office/drawing/2014/main" xmlns="" id="{8FECF54C-005F-4360-8561-7AE9E490B3C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6" name="144 CuadroTexto">
          <a:extLst>
            <a:ext uri="{FF2B5EF4-FFF2-40B4-BE49-F238E27FC236}">
              <a16:creationId xmlns:a16="http://schemas.microsoft.com/office/drawing/2014/main" xmlns="" id="{7757BCD4-1785-406A-BFD5-D3FC4E22382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7" name="145 CuadroTexto">
          <a:extLst>
            <a:ext uri="{FF2B5EF4-FFF2-40B4-BE49-F238E27FC236}">
              <a16:creationId xmlns:a16="http://schemas.microsoft.com/office/drawing/2014/main" xmlns="" id="{9D70D5B1-B2E8-4F55-ABAD-6149CA692C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8" name="146 CuadroTexto">
          <a:extLst>
            <a:ext uri="{FF2B5EF4-FFF2-40B4-BE49-F238E27FC236}">
              <a16:creationId xmlns:a16="http://schemas.microsoft.com/office/drawing/2014/main" xmlns="" id="{F7361BCE-9B45-4280-92FF-5B38E798E8F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49" name="147 CuadroTexto">
          <a:extLst>
            <a:ext uri="{FF2B5EF4-FFF2-40B4-BE49-F238E27FC236}">
              <a16:creationId xmlns:a16="http://schemas.microsoft.com/office/drawing/2014/main" xmlns="" id="{0C953A29-CD89-424B-9AB5-8513DBE6D21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0" name="148 CuadroTexto">
          <a:extLst>
            <a:ext uri="{FF2B5EF4-FFF2-40B4-BE49-F238E27FC236}">
              <a16:creationId xmlns:a16="http://schemas.microsoft.com/office/drawing/2014/main" xmlns="" id="{2F22A7AB-1DA1-4579-B22C-BFD838D626C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1" name="149 CuadroTexto">
          <a:extLst>
            <a:ext uri="{FF2B5EF4-FFF2-40B4-BE49-F238E27FC236}">
              <a16:creationId xmlns:a16="http://schemas.microsoft.com/office/drawing/2014/main" xmlns="" id="{4A75AE97-C0F8-4135-8F4F-9351C1EDB3F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2" name="150 CuadroTexto">
          <a:extLst>
            <a:ext uri="{FF2B5EF4-FFF2-40B4-BE49-F238E27FC236}">
              <a16:creationId xmlns:a16="http://schemas.microsoft.com/office/drawing/2014/main" xmlns="" id="{779DE3B8-B9C1-4ED0-8B69-CF877B5A2F7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3" name="151 CuadroTexto">
          <a:extLst>
            <a:ext uri="{FF2B5EF4-FFF2-40B4-BE49-F238E27FC236}">
              <a16:creationId xmlns:a16="http://schemas.microsoft.com/office/drawing/2014/main" xmlns="" id="{EEF94306-D4B9-4BB2-8424-0FFBD25F01B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4" name="152 CuadroTexto">
          <a:extLst>
            <a:ext uri="{FF2B5EF4-FFF2-40B4-BE49-F238E27FC236}">
              <a16:creationId xmlns:a16="http://schemas.microsoft.com/office/drawing/2014/main" xmlns="" id="{BB078C3F-28CE-4C0A-B87D-B230CCC907A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5" name="153 CuadroTexto">
          <a:extLst>
            <a:ext uri="{FF2B5EF4-FFF2-40B4-BE49-F238E27FC236}">
              <a16:creationId xmlns:a16="http://schemas.microsoft.com/office/drawing/2014/main" xmlns="" id="{7EC415DE-30FD-4E19-A4BE-C3BBF37EEB5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6" name="154 CuadroTexto">
          <a:extLst>
            <a:ext uri="{FF2B5EF4-FFF2-40B4-BE49-F238E27FC236}">
              <a16:creationId xmlns:a16="http://schemas.microsoft.com/office/drawing/2014/main" xmlns="" id="{3EB077B7-84C8-40F0-8589-6BD6FDD3695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7" name="155 CuadroTexto">
          <a:extLst>
            <a:ext uri="{FF2B5EF4-FFF2-40B4-BE49-F238E27FC236}">
              <a16:creationId xmlns:a16="http://schemas.microsoft.com/office/drawing/2014/main" xmlns="" id="{98CB15BA-86EE-452F-92A4-7A158AE2FF6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8" name="156 CuadroTexto">
          <a:extLst>
            <a:ext uri="{FF2B5EF4-FFF2-40B4-BE49-F238E27FC236}">
              <a16:creationId xmlns:a16="http://schemas.microsoft.com/office/drawing/2014/main" xmlns="" id="{462B3BC6-E7C8-40CD-AC0E-831F296CCD6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59" name="157 CuadroTexto">
          <a:extLst>
            <a:ext uri="{FF2B5EF4-FFF2-40B4-BE49-F238E27FC236}">
              <a16:creationId xmlns:a16="http://schemas.microsoft.com/office/drawing/2014/main" xmlns="" id="{8F74C316-50D9-4732-BB96-A6A3F3AFCF2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0" name="158 CuadroTexto">
          <a:extLst>
            <a:ext uri="{FF2B5EF4-FFF2-40B4-BE49-F238E27FC236}">
              <a16:creationId xmlns:a16="http://schemas.microsoft.com/office/drawing/2014/main" xmlns="" id="{DFE0BF8C-E241-467B-A634-B046CB461BA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1" name="159 CuadroTexto">
          <a:extLst>
            <a:ext uri="{FF2B5EF4-FFF2-40B4-BE49-F238E27FC236}">
              <a16:creationId xmlns:a16="http://schemas.microsoft.com/office/drawing/2014/main" xmlns="" id="{F7C1D2D8-1CD0-4646-AAE4-4D32863E812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2" name="160 CuadroTexto">
          <a:extLst>
            <a:ext uri="{FF2B5EF4-FFF2-40B4-BE49-F238E27FC236}">
              <a16:creationId xmlns:a16="http://schemas.microsoft.com/office/drawing/2014/main" xmlns="" id="{1C99ED12-13D4-41A6-AF44-864CEB5E842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3" name="161 CuadroTexto">
          <a:extLst>
            <a:ext uri="{FF2B5EF4-FFF2-40B4-BE49-F238E27FC236}">
              <a16:creationId xmlns:a16="http://schemas.microsoft.com/office/drawing/2014/main" xmlns="" id="{CFFA13FD-1D02-412D-8370-E7FDCED5780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4" name="162 CuadroTexto">
          <a:extLst>
            <a:ext uri="{FF2B5EF4-FFF2-40B4-BE49-F238E27FC236}">
              <a16:creationId xmlns:a16="http://schemas.microsoft.com/office/drawing/2014/main" xmlns="" id="{989B8FB9-9139-4063-8433-F95EF0E35C4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5" name="163 CuadroTexto">
          <a:extLst>
            <a:ext uri="{FF2B5EF4-FFF2-40B4-BE49-F238E27FC236}">
              <a16:creationId xmlns:a16="http://schemas.microsoft.com/office/drawing/2014/main" xmlns="" id="{F30F5EF5-2F42-47D3-BAD7-E1AD18734F1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6" name="164 CuadroTexto">
          <a:extLst>
            <a:ext uri="{FF2B5EF4-FFF2-40B4-BE49-F238E27FC236}">
              <a16:creationId xmlns:a16="http://schemas.microsoft.com/office/drawing/2014/main" xmlns="" id="{6AB49DBE-7B03-4EEE-9BDC-27F1A81ADE8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7" name="165 CuadroTexto">
          <a:extLst>
            <a:ext uri="{FF2B5EF4-FFF2-40B4-BE49-F238E27FC236}">
              <a16:creationId xmlns:a16="http://schemas.microsoft.com/office/drawing/2014/main" xmlns="" id="{6CBE9711-CB09-4EAD-9B05-B2E3D77D4B7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8" name="166 CuadroTexto">
          <a:extLst>
            <a:ext uri="{FF2B5EF4-FFF2-40B4-BE49-F238E27FC236}">
              <a16:creationId xmlns:a16="http://schemas.microsoft.com/office/drawing/2014/main" xmlns="" id="{81EA6D7F-6409-45DE-8035-59403173DBB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69" name="167 CuadroTexto">
          <a:extLst>
            <a:ext uri="{FF2B5EF4-FFF2-40B4-BE49-F238E27FC236}">
              <a16:creationId xmlns:a16="http://schemas.microsoft.com/office/drawing/2014/main" xmlns="" id="{6166D875-DBBF-4FE6-BA25-A3F5CF2D647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0" name="168 CuadroTexto">
          <a:extLst>
            <a:ext uri="{FF2B5EF4-FFF2-40B4-BE49-F238E27FC236}">
              <a16:creationId xmlns:a16="http://schemas.microsoft.com/office/drawing/2014/main" xmlns="" id="{2BC8ABD3-4830-4EAF-B295-3D24E10B008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1" name="169 CuadroTexto">
          <a:extLst>
            <a:ext uri="{FF2B5EF4-FFF2-40B4-BE49-F238E27FC236}">
              <a16:creationId xmlns:a16="http://schemas.microsoft.com/office/drawing/2014/main" xmlns="" id="{D00F3255-54DA-4419-B3E4-8F655EA58C5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2" name="170 CuadroTexto">
          <a:extLst>
            <a:ext uri="{FF2B5EF4-FFF2-40B4-BE49-F238E27FC236}">
              <a16:creationId xmlns:a16="http://schemas.microsoft.com/office/drawing/2014/main" xmlns="" id="{CFC40ECF-FF4E-4C41-B395-BE66CFFDD17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3" name="171 CuadroTexto">
          <a:extLst>
            <a:ext uri="{FF2B5EF4-FFF2-40B4-BE49-F238E27FC236}">
              <a16:creationId xmlns:a16="http://schemas.microsoft.com/office/drawing/2014/main" xmlns="" id="{C2E3F973-E912-472E-BCB7-745B3554223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4" name="172 CuadroTexto">
          <a:extLst>
            <a:ext uri="{FF2B5EF4-FFF2-40B4-BE49-F238E27FC236}">
              <a16:creationId xmlns:a16="http://schemas.microsoft.com/office/drawing/2014/main" xmlns="" id="{22E1023B-6244-44D4-8765-B0DD960C412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5" name="173 CuadroTexto">
          <a:extLst>
            <a:ext uri="{FF2B5EF4-FFF2-40B4-BE49-F238E27FC236}">
              <a16:creationId xmlns:a16="http://schemas.microsoft.com/office/drawing/2014/main" xmlns="" id="{328E717C-1D9A-4EAC-BFFC-97123061157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6" name="174 CuadroTexto">
          <a:extLst>
            <a:ext uri="{FF2B5EF4-FFF2-40B4-BE49-F238E27FC236}">
              <a16:creationId xmlns:a16="http://schemas.microsoft.com/office/drawing/2014/main" xmlns="" id="{1B29891D-3547-4120-A953-E4DE1A48F41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7" name="175 CuadroTexto">
          <a:extLst>
            <a:ext uri="{FF2B5EF4-FFF2-40B4-BE49-F238E27FC236}">
              <a16:creationId xmlns:a16="http://schemas.microsoft.com/office/drawing/2014/main" xmlns="" id="{D481A0D4-6AC0-464E-A282-F838EE36BA5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8" name="176 CuadroTexto">
          <a:extLst>
            <a:ext uri="{FF2B5EF4-FFF2-40B4-BE49-F238E27FC236}">
              <a16:creationId xmlns:a16="http://schemas.microsoft.com/office/drawing/2014/main" xmlns="" id="{974B16E1-F34A-41B3-9DB6-9340AE15A9A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79" name="177 CuadroTexto">
          <a:extLst>
            <a:ext uri="{FF2B5EF4-FFF2-40B4-BE49-F238E27FC236}">
              <a16:creationId xmlns:a16="http://schemas.microsoft.com/office/drawing/2014/main" xmlns="" id="{EAAA6351-9AFB-49E0-A007-FD5A624569F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0" name="178 CuadroTexto">
          <a:extLst>
            <a:ext uri="{FF2B5EF4-FFF2-40B4-BE49-F238E27FC236}">
              <a16:creationId xmlns:a16="http://schemas.microsoft.com/office/drawing/2014/main" xmlns="" id="{F57AFFCC-B61B-4FDE-9FEF-8C1E175FA7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1" name="179 CuadroTexto">
          <a:extLst>
            <a:ext uri="{FF2B5EF4-FFF2-40B4-BE49-F238E27FC236}">
              <a16:creationId xmlns:a16="http://schemas.microsoft.com/office/drawing/2014/main" xmlns="" id="{95756BA1-33A3-4222-9968-8816F2824D8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2" name="180 CuadroTexto">
          <a:extLst>
            <a:ext uri="{FF2B5EF4-FFF2-40B4-BE49-F238E27FC236}">
              <a16:creationId xmlns:a16="http://schemas.microsoft.com/office/drawing/2014/main" xmlns="" id="{76D5346D-B652-4B06-942F-B2A68F569FF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3" name="181 CuadroTexto">
          <a:extLst>
            <a:ext uri="{FF2B5EF4-FFF2-40B4-BE49-F238E27FC236}">
              <a16:creationId xmlns:a16="http://schemas.microsoft.com/office/drawing/2014/main" xmlns="" id="{CF064D24-B965-4848-B6E0-D688B812B86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4" name="182 CuadroTexto">
          <a:extLst>
            <a:ext uri="{FF2B5EF4-FFF2-40B4-BE49-F238E27FC236}">
              <a16:creationId xmlns:a16="http://schemas.microsoft.com/office/drawing/2014/main" xmlns="" id="{0B606828-05A5-456D-BA3A-71D18F3F66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5" name="183 CuadroTexto">
          <a:extLst>
            <a:ext uri="{FF2B5EF4-FFF2-40B4-BE49-F238E27FC236}">
              <a16:creationId xmlns:a16="http://schemas.microsoft.com/office/drawing/2014/main" xmlns="" id="{1CE7CC90-56EF-432F-950C-89714B83B44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6" name="184 CuadroTexto">
          <a:extLst>
            <a:ext uri="{FF2B5EF4-FFF2-40B4-BE49-F238E27FC236}">
              <a16:creationId xmlns:a16="http://schemas.microsoft.com/office/drawing/2014/main" xmlns="" id="{908D7D45-960F-482C-8F7D-2CA6FFDF611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7" name="185 CuadroTexto">
          <a:extLst>
            <a:ext uri="{FF2B5EF4-FFF2-40B4-BE49-F238E27FC236}">
              <a16:creationId xmlns:a16="http://schemas.microsoft.com/office/drawing/2014/main" xmlns="" id="{B33BA56D-0C33-4FAD-A4B0-59335FF5FE0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8" name="186 CuadroTexto">
          <a:extLst>
            <a:ext uri="{FF2B5EF4-FFF2-40B4-BE49-F238E27FC236}">
              <a16:creationId xmlns:a16="http://schemas.microsoft.com/office/drawing/2014/main" xmlns="" id="{B240B308-C2D1-40C1-A346-73751CCA24D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89" name="187 CuadroTexto">
          <a:extLst>
            <a:ext uri="{FF2B5EF4-FFF2-40B4-BE49-F238E27FC236}">
              <a16:creationId xmlns:a16="http://schemas.microsoft.com/office/drawing/2014/main" xmlns="" id="{BB9A590C-3608-49DF-A3B0-D0F8D2DAEE3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0" name="188 CuadroTexto">
          <a:extLst>
            <a:ext uri="{FF2B5EF4-FFF2-40B4-BE49-F238E27FC236}">
              <a16:creationId xmlns:a16="http://schemas.microsoft.com/office/drawing/2014/main" xmlns="" id="{4EB0005A-D11B-4795-8C99-D7056A8C573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1" name="189 CuadroTexto">
          <a:extLst>
            <a:ext uri="{FF2B5EF4-FFF2-40B4-BE49-F238E27FC236}">
              <a16:creationId xmlns:a16="http://schemas.microsoft.com/office/drawing/2014/main" xmlns="" id="{19775921-2DE8-4542-BE62-ABCB8BC13CC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2" name="190 CuadroTexto">
          <a:extLst>
            <a:ext uri="{FF2B5EF4-FFF2-40B4-BE49-F238E27FC236}">
              <a16:creationId xmlns:a16="http://schemas.microsoft.com/office/drawing/2014/main" xmlns="" id="{7E193ECF-08FC-4EF4-B259-F5D22012CC5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3" name="191 CuadroTexto">
          <a:extLst>
            <a:ext uri="{FF2B5EF4-FFF2-40B4-BE49-F238E27FC236}">
              <a16:creationId xmlns:a16="http://schemas.microsoft.com/office/drawing/2014/main" xmlns="" id="{AFF48D33-AA7B-4F04-9D72-637CFF6A80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4" name="192 CuadroTexto">
          <a:extLst>
            <a:ext uri="{FF2B5EF4-FFF2-40B4-BE49-F238E27FC236}">
              <a16:creationId xmlns:a16="http://schemas.microsoft.com/office/drawing/2014/main" xmlns="" id="{53B00D8F-CEFB-4715-B057-EBFFEB8968B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5" name="193 CuadroTexto">
          <a:extLst>
            <a:ext uri="{FF2B5EF4-FFF2-40B4-BE49-F238E27FC236}">
              <a16:creationId xmlns:a16="http://schemas.microsoft.com/office/drawing/2014/main" xmlns="" id="{60BCCC92-C0D7-4CB3-95DD-B9D26485E87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6" name="194 CuadroTexto">
          <a:extLst>
            <a:ext uri="{FF2B5EF4-FFF2-40B4-BE49-F238E27FC236}">
              <a16:creationId xmlns:a16="http://schemas.microsoft.com/office/drawing/2014/main" xmlns="" id="{3AB99CA0-595E-41AE-9816-738D74ADD31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7" name="195 CuadroTexto">
          <a:extLst>
            <a:ext uri="{FF2B5EF4-FFF2-40B4-BE49-F238E27FC236}">
              <a16:creationId xmlns:a16="http://schemas.microsoft.com/office/drawing/2014/main" xmlns="" id="{263FAB3D-69C9-4D5F-9E99-F854F3677C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8" name="196 CuadroTexto">
          <a:extLst>
            <a:ext uri="{FF2B5EF4-FFF2-40B4-BE49-F238E27FC236}">
              <a16:creationId xmlns:a16="http://schemas.microsoft.com/office/drawing/2014/main" xmlns="" id="{25D7C9F6-F600-477E-91B7-ED3FD0A0A1B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99" name="197 CuadroTexto">
          <a:extLst>
            <a:ext uri="{FF2B5EF4-FFF2-40B4-BE49-F238E27FC236}">
              <a16:creationId xmlns:a16="http://schemas.microsoft.com/office/drawing/2014/main" xmlns="" id="{B39E58BF-DD18-4E98-897D-22527220952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0" name="198 CuadroTexto">
          <a:extLst>
            <a:ext uri="{FF2B5EF4-FFF2-40B4-BE49-F238E27FC236}">
              <a16:creationId xmlns:a16="http://schemas.microsoft.com/office/drawing/2014/main" xmlns="" id="{42AD7D89-EFEC-4EA6-B02D-B0023E6CE6F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1" name="199 CuadroTexto">
          <a:extLst>
            <a:ext uri="{FF2B5EF4-FFF2-40B4-BE49-F238E27FC236}">
              <a16:creationId xmlns:a16="http://schemas.microsoft.com/office/drawing/2014/main" xmlns="" id="{8573CCCD-CF58-40C2-8B28-116F565E707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2" name="200 CuadroTexto">
          <a:extLst>
            <a:ext uri="{FF2B5EF4-FFF2-40B4-BE49-F238E27FC236}">
              <a16:creationId xmlns:a16="http://schemas.microsoft.com/office/drawing/2014/main" xmlns="" id="{F2C737E0-4D99-4EAE-88E2-2ED2EDF0243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3" name="201 CuadroTexto">
          <a:extLst>
            <a:ext uri="{FF2B5EF4-FFF2-40B4-BE49-F238E27FC236}">
              <a16:creationId xmlns:a16="http://schemas.microsoft.com/office/drawing/2014/main" xmlns="" id="{F16F6DB6-90B3-40F2-87DB-3F34C3AABE1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4" name="202 CuadroTexto">
          <a:extLst>
            <a:ext uri="{FF2B5EF4-FFF2-40B4-BE49-F238E27FC236}">
              <a16:creationId xmlns:a16="http://schemas.microsoft.com/office/drawing/2014/main" xmlns="" id="{28ED3380-581B-4A96-8CDB-2E3C13C9825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5" name="203 CuadroTexto">
          <a:extLst>
            <a:ext uri="{FF2B5EF4-FFF2-40B4-BE49-F238E27FC236}">
              <a16:creationId xmlns:a16="http://schemas.microsoft.com/office/drawing/2014/main" xmlns="" id="{E63556A3-776C-451D-9EED-4452CD65F8C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6" name="204 CuadroTexto">
          <a:extLst>
            <a:ext uri="{FF2B5EF4-FFF2-40B4-BE49-F238E27FC236}">
              <a16:creationId xmlns:a16="http://schemas.microsoft.com/office/drawing/2014/main" xmlns="" id="{15B2EBE9-8032-43DC-86EE-E693FC49F5F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7" name="205 CuadroTexto">
          <a:extLst>
            <a:ext uri="{FF2B5EF4-FFF2-40B4-BE49-F238E27FC236}">
              <a16:creationId xmlns:a16="http://schemas.microsoft.com/office/drawing/2014/main" xmlns="" id="{9ADD9294-47B4-46DA-9FEF-100FB591382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8" name="206 CuadroTexto">
          <a:extLst>
            <a:ext uri="{FF2B5EF4-FFF2-40B4-BE49-F238E27FC236}">
              <a16:creationId xmlns:a16="http://schemas.microsoft.com/office/drawing/2014/main" xmlns="" id="{B22B34A6-23A9-43C8-8CCF-E1AA6CE327E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09" name="207 CuadroTexto">
          <a:extLst>
            <a:ext uri="{FF2B5EF4-FFF2-40B4-BE49-F238E27FC236}">
              <a16:creationId xmlns:a16="http://schemas.microsoft.com/office/drawing/2014/main" xmlns="" id="{F1903180-77D4-443F-A8A2-110E614F3DF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0" name="208 CuadroTexto">
          <a:extLst>
            <a:ext uri="{FF2B5EF4-FFF2-40B4-BE49-F238E27FC236}">
              <a16:creationId xmlns:a16="http://schemas.microsoft.com/office/drawing/2014/main" xmlns="" id="{9E42126C-B968-4295-B080-F6C07B10B46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1" name="209 CuadroTexto">
          <a:extLst>
            <a:ext uri="{FF2B5EF4-FFF2-40B4-BE49-F238E27FC236}">
              <a16:creationId xmlns:a16="http://schemas.microsoft.com/office/drawing/2014/main" xmlns="" id="{073B5CA1-764C-49B4-B076-956BD376697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2" name="210 CuadroTexto">
          <a:extLst>
            <a:ext uri="{FF2B5EF4-FFF2-40B4-BE49-F238E27FC236}">
              <a16:creationId xmlns:a16="http://schemas.microsoft.com/office/drawing/2014/main" xmlns="" id="{6D687770-1855-4D3F-BA25-B47681087E1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3" name="211 CuadroTexto">
          <a:extLst>
            <a:ext uri="{FF2B5EF4-FFF2-40B4-BE49-F238E27FC236}">
              <a16:creationId xmlns:a16="http://schemas.microsoft.com/office/drawing/2014/main" xmlns="" id="{D9EDB528-1210-4998-9839-EF1522FF002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4" name="212 CuadroTexto">
          <a:extLst>
            <a:ext uri="{FF2B5EF4-FFF2-40B4-BE49-F238E27FC236}">
              <a16:creationId xmlns:a16="http://schemas.microsoft.com/office/drawing/2014/main" xmlns="" id="{9CA7C02C-319D-4B32-9A9A-8BB8515B2F6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5" name="213 CuadroTexto">
          <a:extLst>
            <a:ext uri="{FF2B5EF4-FFF2-40B4-BE49-F238E27FC236}">
              <a16:creationId xmlns:a16="http://schemas.microsoft.com/office/drawing/2014/main" xmlns="" id="{CC63AB1D-6E4A-4C4B-90D0-FFB68E8A5F7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6" name="214 CuadroTexto">
          <a:extLst>
            <a:ext uri="{FF2B5EF4-FFF2-40B4-BE49-F238E27FC236}">
              <a16:creationId xmlns:a16="http://schemas.microsoft.com/office/drawing/2014/main" xmlns="" id="{68925026-624A-47D1-9ECA-3FAB74E0C83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7" name="215 CuadroTexto">
          <a:extLst>
            <a:ext uri="{FF2B5EF4-FFF2-40B4-BE49-F238E27FC236}">
              <a16:creationId xmlns:a16="http://schemas.microsoft.com/office/drawing/2014/main" xmlns="" id="{C01559FF-AFDF-4510-B684-F70AC4413EB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8" name="216 CuadroTexto">
          <a:extLst>
            <a:ext uri="{FF2B5EF4-FFF2-40B4-BE49-F238E27FC236}">
              <a16:creationId xmlns:a16="http://schemas.microsoft.com/office/drawing/2014/main" xmlns="" id="{C2C78679-5A2F-4299-BE7B-625CA7A034B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19" name="217 CuadroTexto">
          <a:extLst>
            <a:ext uri="{FF2B5EF4-FFF2-40B4-BE49-F238E27FC236}">
              <a16:creationId xmlns:a16="http://schemas.microsoft.com/office/drawing/2014/main" xmlns="" id="{D65560A6-7096-4779-B9A4-B686D15BC3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0" name="218 CuadroTexto">
          <a:extLst>
            <a:ext uri="{FF2B5EF4-FFF2-40B4-BE49-F238E27FC236}">
              <a16:creationId xmlns:a16="http://schemas.microsoft.com/office/drawing/2014/main" xmlns="" id="{2589CFB1-5B71-4F48-97E7-062C2E663C6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1" name="219 CuadroTexto">
          <a:extLst>
            <a:ext uri="{FF2B5EF4-FFF2-40B4-BE49-F238E27FC236}">
              <a16:creationId xmlns:a16="http://schemas.microsoft.com/office/drawing/2014/main" xmlns="" id="{29E7B32E-0DBA-434F-B76F-5156F85784E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2" name="220 CuadroTexto">
          <a:extLst>
            <a:ext uri="{FF2B5EF4-FFF2-40B4-BE49-F238E27FC236}">
              <a16:creationId xmlns:a16="http://schemas.microsoft.com/office/drawing/2014/main" xmlns="" id="{AF4CC039-2EBB-430B-8477-31DC93AD709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3" name="221 CuadroTexto">
          <a:extLst>
            <a:ext uri="{FF2B5EF4-FFF2-40B4-BE49-F238E27FC236}">
              <a16:creationId xmlns:a16="http://schemas.microsoft.com/office/drawing/2014/main" xmlns="" id="{54AE1272-FD9F-4C49-88D1-D642AB3113C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4" name="222 CuadroTexto">
          <a:extLst>
            <a:ext uri="{FF2B5EF4-FFF2-40B4-BE49-F238E27FC236}">
              <a16:creationId xmlns:a16="http://schemas.microsoft.com/office/drawing/2014/main" xmlns="" id="{57FD8D16-DE4B-4B3D-A831-DB3DF00789C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5" name="223 CuadroTexto">
          <a:extLst>
            <a:ext uri="{FF2B5EF4-FFF2-40B4-BE49-F238E27FC236}">
              <a16:creationId xmlns:a16="http://schemas.microsoft.com/office/drawing/2014/main" xmlns="" id="{DA54BE98-AB58-4BCD-8A6B-1632066F73E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6" name="224 CuadroTexto">
          <a:extLst>
            <a:ext uri="{FF2B5EF4-FFF2-40B4-BE49-F238E27FC236}">
              <a16:creationId xmlns:a16="http://schemas.microsoft.com/office/drawing/2014/main" xmlns="" id="{4F159288-F320-485B-81BB-B44C9A85B46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7" name="225 CuadroTexto">
          <a:extLst>
            <a:ext uri="{FF2B5EF4-FFF2-40B4-BE49-F238E27FC236}">
              <a16:creationId xmlns:a16="http://schemas.microsoft.com/office/drawing/2014/main" xmlns="" id="{2A28D873-A6EC-4584-B63A-692FB4D4D59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8" name="226 CuadroTexto">
          <a:extLst>
            <a:ext uri="{FF2B5EF4-FFF2-40B4-BE49-F238E27FC236}">
              <a16:creationId xmlns:a16="http://schemas.microsoft.com/office/drawing/2014/main" xmlns="" id="{29F2EB3D-E770-4C89-85C9-BEF4E29B21A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29" name="227 CuadroTexto">
          <a:extLst>
            <a:ext uri="{FF2B5EF4-FFF2-40B4-BE49-F238E27FC236}">
              <a16:creationId xmlns:a16="http://schemas.microsoft.com/office/drawing/2014/main" xmlns="" id="{00834778-39D9-4051-908F-AF8AE4E0027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0" name="228 CuadroTexto">
          <a:extLst>
            <a:ext uri="{FF2B5EF4-FFF2-40B4-BE49-F238E27FC236}">
              <a16:creationId xmlns:a16="http://schemas.microsoft.com/office/drawing/2014/main" xmlns="" id="{09B0E49C-E453-4623-BAC4-57529D0AC2B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1" name="229 CuadroTexto">
          <a:extLst>
            <a:ext uri="{FF2B5EF4-FFF2-40B4-BE49-F238E27FC236}">
              <a16:creationId xmlns:a16="http://schemas.microsoft.com/office/drawing/2014/main" xmlns="" id="{DBC782AB-24B7-472A-91DA-77C7D7433A1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2" name="230 CuadroTexto">
          <a:extLst>
            <a:ext uri="{FF2B5EF4-FFF2-40B4-BE49-F238E27FC236}">
              <a16:creationId xmlns:a16="http://schemas.microsoft.com/office/drawing/2014/main" xmlns="" id="{243093EB-F72D-46C9-8BC9-456E8D44B55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3" name="231 CuadroTexto">
          <a:extLst>
            <a:ext uri="{FF2B5EF4-FFF2-40B4-BE49-F238E27FC236}">
              <a16:creationId xmlns:a16="http://schemas.microsoft.com/office/drawing/2014/main" xmlns="" id="{85BA95AB-1A0A-41FD-9E64-3907F1E61F9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4" name="232 CuadroTexto">
          <a:extLst>
            <a:ext uri="{FF2B5EF4-FFF2-40B4-BE49-F238E27FC236}">
              <a16:creationId xmlns:a16="http://schemas.microsoft.com/office/drawing/2014/main" xmlns="" id="{FDA7A854-CB87-453D-AC15-973DE45B3B5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5" name="233 CuadroTexto">
          <a:extLst>
            <a:ext uri="{FF2B5EF4-FFF2-40B4-BE49-F238E27FC236}">
              <a16:creationId xmlns:a16="http://schemas.microsoft.com/office/drawing/2014/main" xmlns="" id="{4774BC42-D2C4-4F7D-8D23-1F2B900A2B0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6" name="234 CuadroTexto">
          <a:extLst>
            <a:ext uri="{FF2B5EF4-FFF2-40B4-BE49-F238E27FC236}">
              <a16:creationId xmlns:a16="http://schemas.microsoft.com/office/drawing/2014/main" xmlns="" id="{F8BE175D-3BD0-42FD-9406-A067C857F76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7" name="235 CuadroTexto">
          <a:extLst>
            <a:ext uri="{FF2B5EF4-FFF2-40B4-BE49-F238E27FC236}">
              <a16:creationId xmlns:a16="http://schemas.microsoft.com/office/drawing/2014/main" xmlns="" id="{C8CDA1F0-7CF4-4A16-840F-88949F33E58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8" name="236 CuadroTexto">
          <a:extLst>
            <a:ext uri="{FF2B5EF4-FFF2-40B4-BE49-F238E27FC236}">
              <a16:creationId xmlns:a16="http://schemas.microsoft.com/office/drawing/2014/main" xmlns="" id="{835328EE-81D7-44FC-88FC-34A6AB86F5C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39" name="237 CuadroTexto">
          <a:extLst>
            <a:ext uri="{FF2B5EF4-FFF2-40B4-BE49-F238E27FC236}">
              <a16:creationId xmlns:a16="http://schemas.microsoft.com/office/drawing/2014/main" xmlns="" id="{C9234544-96D7-4540-AFC6-5718A808641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0" name="238 CuadroTexto">
          <a:extLst>
            <a:ext uri="{FF2B5EF4-FFF2-40B4-BE49-F238E27FC236}">
              <a16:creationId xmlns:a16="http://schemas.microsoft.com/office/drawing/2014/main" xmlns="" id="{C13BFB90-FD53-4B48-B00E-67653BC10AB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1" name="239 CuadroTexto">
          <a:extLst>
            <a:ext uri="{FF2B5EF4-FFF2-40B4-BE49-F238E27FC236}">
              <a16:creationId xmlns:a16="http://schemas.microsoft.com/office/drawing/2014/main" xmlns="" id="{76EC512F-B564-4E17-8CBF-78187B48E43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2" name="240 CuadroTexto">
          <a:extLst>
            <a:ext uri="{FF2B5EF4-FFF2-40B4-BE49-F238E27FC236}">
              <a16:creationId xmlns:a16="http://schemas.microsoft.com/office/drawing/2014/main" xmlns="" id="{E580FE68-8A9C-490D-B10A-74AE6A96861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3" name="241 CuadroTexto">
          <a:extLst>
            <a:ext uri="{FF2B5EF4-FFF2-40B4-BE49-F238E27FC236}">
              <a16:creationId xmlns:a16="http://schemas.microsoft.com/office/drawing/2014/main" xmlns="" id="{BECC49C2-C9DF-4409-B947-C135264827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4" name="242 CuadroTexto">
          <a:extLst>
            <a:ext uri="{FF2B5EF4-FFF2-40B4-BE49-F238E27FC236}">
              <a16:creationId xmlns:a16="http://schemas.microsoft.com/office/drawing/2014/main" xmlns="" id="{BCB88DBC-4EA8-471E-A090-7675A62C4E4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5" name="243 CuadroTexto">
          <a:extLst>
            <a:ext uri="{FF2B5EF4-FFF2-40B4-BE49-F238E27FC236}">
              <a16:creationId xmlns:a16="http://schemas.microsoft.com/office/drawing/2014/main" xmlns="" id="{3FDFFFB3-FC7C-4888-8755-2DCE33F4F05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6" name="244 CuadroTexto">
          <a:extLst>
            <a:ext uri="{FF2B5EF4-FFF2-40B4-BE49-F238E27FC236}">
              <a16:creationId xmlns:a16="http://schemas.microsoft.com/office/drawing/2014/main" xmlns="" id="{425C210A-F2A6-493D-8C4A-5148F9DF3E6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7" name="245 CuadroTexto">
          <a:extLst>
            <a:ext uri="{FF2B5EF4-FFF2-40B4-BE49-F238E27FC236}">
              <a16:creationId xmlns:a16="http://schemas.microsoft.com/office/drawing/2014/main" xmlns="" id="{5A75C074-B729-4CC1-9A4F-817B91EAEA9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8" name="246 CuadroTexto">
          <a:extLst>
            <a:ext uri="{FF2B5EF4-FFF2-40B4-BE49-F238E27FC236}">
              <a16:creationId xmlns:a16="http://schemas.microsoft.com/office/drawing/2014/main" xmlns="" id="{7204CEB8-5AB4-479A-BE9E-CD1561EC803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49" name="247 CuadroTexto">
          <a:extLst>
            <a:ext uri="{FF2B5EF4-FFF2-40B4-BE49-F238E27FC236}">
              <a16:creationId xmlns:a16="http://schemas.microsoft.com/office/drawing/2014/main" xmlns="" id="{3ADCA8D9-F20C-46C4-9AC6-B4F5C0D6F65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0" name="248 CuadroTexto">
          <a:extLst>
            <a:ext uri="{FF2B5EF4-FFF2-40B4-BE49-F238E27FC236}">
              <a16:creationId xmlns:a16="http://schemas.microsoft.com/office/drawing/2014/main" xmlns="" id="{7507B191-D0F2-40D8-B25A-35A6DEA9C4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1" name="249 CuadroTexto">
          <a:extLst>
            <a:ext uri="{FF2B5EF4-FFF2-40B4-BE49-F238E27FC236}">
              <a16:creationId xmlns:a16="http://schemas.microsoft.com/office/drawing/2014/main" xmlns="" id="{DB94705B-2FDD-49FE-BFAC-13F8A61CE6D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2" name="250 CuadroTexto">
          <a:extLst>
            <a:ext uri="{FF2B5EF4-FFF2-40B4-BE49-F238E27FC236}">
              <a16:creationId xmlns:a16="http://schemas.microsoft.com/office/drawing/2014/main" xmlns="" id="{E76F10F5-C021-46C8-AF54-67CA447445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3" name="251 CuadroTexto">
          <a:extLst>
            <a:ext uri="{FF2B5EF4-FFF2-40B4-BE49-F238E27FC236}">
              <a16:creationId xmlns:a16="http://schemas.microsoft.com/office/drawing/2014/main" xmlns="" id="{0E70CA94-CB1E-4B2D-AC2D-3A0AFD091B8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4" name="252 CuadroTexto">
          <a:extLst>
            <a:ext uri="{FF2B5EF4-FFF2-40B4-BE49-F238E27FC236}">
              <a16:creationId xmlns:a16="http://schemas.microsoft.com/office/drawing/2014/main" xmlns="" id="{F42677D4-A9CA-4204-B813-407FD136496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5" name="253 CuadroTexto">
          <a:extLst>
            <a:ext uri="{FF2B5EF4-FFF2-40B4-BE49-F238E27FC236}">
              <a16:creationId xmlns:a16="http://schemas.microsoft.com/office/drawing/2014/main" xmlns="" id="{061B81DA-1A74-415F-AED5-C82B252790F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6" name="254 CuadroTexto">
          <a:extLst>
            <a:ext uri="{FF2B5EF4-FFF2-40B4-BE49-F238E27FC236}">
              <a16:creationId xmlns:a16="http://schemas.microsoft.com/office/drawing/2014/main" xmlns="" id="{C1AC3708-D0A7-4A47-801B-3FDC0346B6E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7" name="255 CuadroTexto">
          <a:extLst>
            <a:ext uri="{FF2B5EF4-FFF2-40B4-BE49-F238E27FC236}">
              <a16:creationId xmlns:a16="http://schemas.microsoft.com/office/drawing/2014/main" xmlns="" id="{2A125FE1-BAE1-4AE5-A39F-94B4717A96F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8" name="256 CuadroTexto">
          <a:extLst>
            <a:ext uri="{FF2B5EF4-FFF2-40B4-BE49-F238E27FC236}">
              <a16:creationId xmlns:a16="http://schemas.microsoft.com/office/drawing/2014/main" xmlns="" id="{C782D6B0-2B13-4C04-875A-1353ABC5E74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59" name="257 CuadroTexto">
          <a:extLst>
            <a:ext uri="{FF2B5EF4-FFF2-40B4-BE49-F238E27FC236}">
              <a16:creationId xmlns:a16="http://schemas.microsoft.com/office/drawing/2014/main" xmlns="" id="{000AB91D-9C21-4F70-B6A0-932342C253A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0" name="258 CuadroTexto">
          <a:extLst>
            <a:ext uri="{FF2B5EF4-FFF2-40B4-BE49-F238E27FC236}">
              <a16:creationId xmlns:a16="http://schemas.microsoft.com/office/drawing/2014/main" xmlns="" id="{EB85197F-0DD5-4074-BB78-3C17FA03641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1" name="259 CuadroTexto">
          <a:extLst>
            <a:ext uri="{FF2B5EF4-FFF2-40B4-BE49-F238E27FC236}">
              <a16:creationId xmlns:a16="http://schemas.microsoft.com/office/drawing/2014/main" xmlns="" id="{56D0CB0E-A28C-4876-B307-BC4D15857BA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2" name="260 CuadroTexto">
          <a:extLst>
            <a:ext uri="{FF2B5EF4-FFF2-40B4-BE49-F238E27FC236}">
              <a16:creationId xmlns:a16="http://schemas.microsoft.com/office/drawing/2014/main" xmlns="" id="{FA9C6057-E3A2-47BA-8AB9-552B11B9F6C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3" name="261 CuadroTexto">
          <a:extLst>
            <a:ext uri="{FF2B5EF4-FFF2-40B4-BE49-F238E27FC236}">
              <a16:creationId xmlns:a16="http://schemas.microsoft.com/office/drawing/2014/main" xmlns="" id="{42D33610-5AF7-49D3-9902-E00FD5FA060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4" name="262 CuadroTexto">
          <a:extLst>
            <a:ext uri="{FF2B5EF4-FFF2-40B4-BE49-F238E27FC236}">
              <a16:creationId xmlns:a16="http://schemas.microsoft.com/office/drawing/2014/main" xmlns="" id="{76D2DEFF-ABAA-4C14-9DBA-FA6620260BF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5" name="263 CuadroTexto">
          <a:extLst>
            <a:ext uri="{FF2B5EF4-FFF2-40B4-BE49-F238E27FC236}">
              <a16:creationId xmlns:a16="http://schemas.microsoft.com/office/drawing/2014/main" xmlns="" id="{C1E305B7-5F7E-4AE6-AF5E-B16EF6060DD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6" name="264 CuadroTexto">
          <a:extLst>
            <a:ext uri="{FF2B5EF4-FFF2-40B4-BE49-F238E27FC236}">
              <a16:creationId xmlns:a16="http://schemas.microsoft.com/office/drawing/2014/main" xmlns="" id="{1257B8B3-2B2F-43E9-BAFB-00B21C78DA0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7" name="265 CuadroTexto">
          <a:extLst>
            <a:ext uri="{FF2B5EF4-FFF2-40B4-BE49-F238E27FC236}">
              <a16:creationId xmlns:a16="http://schemas.microsoft.com/office/drawing/2014/main" xmlns="" id="{127AA372-FB84-42E7-8046-572BD327CDE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8" name="266 CuadroTexto">
          <a:extLst>
            <a:ext uri="{FF2B5EF4-FFF2-40B4-BE49-F238E27FC236}">
              <a16:creationId xmlns:a16="http://schemas.microsoft.com/office/drawing/2014/main" xmlns="" id="{4FCEB3C5-C6BA-4466-B889-E73E3D7F330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69" name="267 CuadroTexto">
          <a:extLst>
            <a:ext uri="{FF2B5EF4-FFF2-40B4-BE49-F238E27FC236}">
              <a16:creationId xmlns:a16="http://schemas.microsoft.com/office/drawing/2014/main" xmlns="" id="{0A741658-AE24-47BF-B134-B50A0731AF0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0" name="268 CuadroTexto">
          <a:extLst>
            <a:ext uri="{FF2B5EF4-FFF2-40B4-BE49-F238E27FC236}">
              <a16:creationId xmlns:a16="http://schemas.microsoft.com/office/drawing/2014/main" xmlns="" id="{D530FDC4-8769-4F2B-9385-2ED17862C0D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1" name="269 CuadroTexto">
          <a:extLst>
            <a:ext uri="{FF2B5EF4-FFF2-40B4-BE49-F238E27FC236}">
              <a16:creationId xmlns:a16="http://schemas.microsoft.com/office/drawing/2014/main" xmlns="" id="{9DD18EE3-C927-48CC-8125-5EEC49CF229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2" name="270 CuadroTexto">
          <a:extLst>
            <a:ext uri="{FF2B5EF4-FFF2-40B4-BE49-F238E27FC236}">
              <a16:creationId xmlns:a16="http://schemas.microsoft.com/office/drawing/2014/main" xmlns="" id="{8F904E88-4786-46AC-B394-2D840FB30BF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3" name="271 CuadroTexto">
          <a:extLst>
            <a:ext uri="{FF2B5EF4-FFF2-40B4-BE49-F238E27FC236}">
              <a16:creationId xmlns:a16="http://schemas.microsoft.com/office/drawing/2014/main" xmlns="" id="{C826CD16-2F7D-41EA-B500-6E40A48FF6B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4" name="272 CuadroTexto">
          <a:extLst>
            <a:ext uri="{FF2B5EF4-FFF2-40B4-BE49-F238E27FC236}">
              <a16:creationId xmlns:a16="http://schemas.microsoft.com/office/drawing/2014/main" xmlns="" id="{AFFEFBE4-86C8-4D9F-8D96-6A8799E84A5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5" name="273 CuadroTexto">
          <a:extLst>
            <a:ext uri="{FF2B5EF4-FFF2-40B4-BE49-F238E27FC236}">
              <a16:creationId xmlns:a16="http://schemas.microsoft.com/office/drawing/2014/main" xmlns="" id="{1532F7B9-9811-42F4-A9C4-676F49D8691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6" name="274 CuadroTexto">
          <a:extLst>
            <a:ext uri="{FF2B5EF4-FFF2-40B4-BE49-F238E27FC236}">
              <a16:creationId xmlns:a16="http://schemas.microsoft.com/office/drawing/2014/main" xmlns="" id="{0D3C078D-B813-40E8-9033-7932FE3CD61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7" name="275 CuadroTexto">
          <a:extLst>
            <a:ext uri="{FF2B5EF4-FFF2-40B4-BE49-F238E27FC236}">
              <a16:creationId xmlns:a16="http://schemas.microsoft.com/office/drawing/2014/main" xmlns="" id="{D4EA69AB-D3C3-43FD-AE87-95C6BD202D4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8" name="276 CuadroTexto">
          <a:extLst>
            <a:ext uri="{FF2B5EF4-FFF2-40B4-BE49-F238E27FC236}">
              <a16:creationId xmlns:a16="http://schemas.microsoft.com/office/drawing/2014/main" xmlns="" id="{2E5E811F-AF96-4E59-97C8-73BB59ACF62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79" name="277 CuadroTexto">
          <a:extLst>
            <a:ext uri="{FF2B5EF4-FFF2-40B4-BE49-F238E27FC236}">
              <a16:creationId xmlns:a16="http://schemas.microsoft.com/office/drawing/2014/main" xmlns="" id="{7660569D-1D36-4D7F-86E0-92A6B670DD1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0" name="278 CuadroTexto">
          <a:extLst>
            <a:ext uri="{FF2B5EF4-FFF2-40B4-BE49-F238E27FC236}">
              <a16:creationId xmlns:a16="http://schemas.microsoft.com/office/drawing/2014/main" xmlns="" id="{7C51F440-B440-4791-8156-5C89BC8280E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1" name="279 CuadroTexto">
          <a:extLst>
            <a:ext uri="{FF2B5EF4-FFF2-40B4-BE49-F238E27FC236}">
              <a16:creationId xmlns:a16="http://schemas.microsoft.com/office/drawing/2014/main" xmlns="" id="{0568CD70-074D-4300-8D85-B38ADD63861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2" name="280 CuadroTexto">
          <a:extLst>
            <a:ext uri="{FF2B5EF4-FFF2-40B4-BE49-F238E27FC236}">
              <a16:creationId xmlns:a16="http://schemas.microsoft.com/office/drawing/2014/main" xmlns="" id="{A1E517C8-F079-482E-87AC-AB39E2F5C06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3" name="281 CuadroTexto">
          <a:extLst>
            <a:ext uri="{FF2B5EF4-FFF2-40B4-BE49-F238E27FC236}">
              <a16:creationId xmlns:a16="http://schemas.microsoft.com/office/drawing/2014/main" xmlns="" id="{AF5CB371-4E55-493E-9286-D0A7B26BF33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4" name="282 CuadroTexto">
          <a:extLst>
            <a:ext uri="{FF2B5EF4-FFF2-40B4-BE49-F238E27FC236}">
              <a16:creationId xmlns:a16="http://schemas.microsoft.com/office/drawing/2014/main" xmlns="" id="{F54CDA54-1806-4E48-9F3F-9D5204A24C4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5" name="283 CuadroTexto">
          <a:extLst>
            <a:ext uri="{FF2B5EF4-FFF2-40B4-BE49-F238E27FC236}">
              <a16:creationId xmlns:a16="http://schemas.microsoft.com/office/drawing/2014/main" xmlns="" id="{0A830CDF-B30B-4B07-97CC-4B8C01854EC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6" name="284 CuadroTexto">
          <a:extLst>
            <a:ext uri="{FF2B5EF4-FFF2-40B4-BE49-F238E27FC236}">
              <a16:creationId xmlns:a16="http://schemas.microsoft.com/office/drawing/2014/main" xmlns="" id="{6DE56F93-C234-43B7-B41B-1A20866582C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7" name="285 CuadroTexto">
          <a:extLst>
            <a:ext uri="{FF2B5EF4-FFF2-40B4-BE49-F238E27FC236}">
              <a16:creationId xmlns:a16="http://schemas.microsoft.com/office/drawing/2014/main" xmlns="" id="{64266FEF-3022-4DA8-88E9-5BFD6295609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8" name="286 CuadroTexto">
          <a:extLst>
            <a:ext uri="{FF2B5EF4-FFF2-40B4-BE49-F238E27FC236}">
              <a16:creationId xmlns:a16="http://schemas.microsoft.com/office/drawing/2014/main" xmlns="" id="{2CC6633E-0B34-46CE-A752-0CC78B43515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9" name="287 CuadroTexto">
          <a:extLst>
            <a:ext uri="{FF2B5EF4-FFF2-40B4-BE49-F238E27FC236}">
              <a16:creationId xmlns:a16="http://schemas.microsoft.com/office/drawing/2014/main" xmlns="" id="{892FF5A1-5A0C-490C-B57B-722B5988E6C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0" name="288 CuadroTexto">
          <a:extLst>
            <a:ext uri="{FF2B5EF4-FFF2-40B4-BE49-F238E27FC236}">
              <a16:creationId xmlns:a16="http://schemas.microsoft.com/office/drawing/2014/main" xmlns="" id="{A96B9CDA-06EF-4FDB-8D1F-B53571731D3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1" name="289 CuadroTexto">
          <a:extLst>
            <a:ext uri="{FF2B5EF4-FFF2-40B4-BE49-F238E27FC236}">
              <a16:creationId xmlns:a16="http://schemas.microsoft.com/office/drawing/2014/main" xmlns="" id="{5B985B96-5BE2-4F4A-948A-6F887811A0C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2" name="290 CuadroTexto">
          <a:extLst>
            <a:ext uri="{FF2B5EF4-FFF2-40B4-BE49-F238E27FC236}">
              <a16:creationId xmlns:a16="http://schemas.microsoft.com/office/drawing/2014/main" xmlns="" id="{B329D937-A940-4FED-8E8C-8DEF72DA58C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3" name="291 CuadroTexto">
          <a:extLst>
            <a:ext uri="{FF2B5EF4-FFF2-40B4-BE49-F238E27FC236}">
              <a16:creationId xmlns:a16="http://schemas.microsoft.com/office/drawing/2014/main" xmlns="" id="{377E53A5-6892-4261-B277-32B2131DCCC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4" name="292 CuadroTexto">
          <a:extLst>
            <a:ext uri="{FF2B5EF4-FFF2-40B4-BE49-F238E27FC236}">
              <a16:creationId xmlns:a16="http://schemas.microsoft.com/office/drawing/2014/main" xmlns="" id="{A727A9B9-4B56-4C2E-9D02-18E9D56D51C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5" name="293 CuadroTexto">
          <a:extLst>
            <a:ext uri="{FF2B5EF4-FFF2-40B4-BE49-F238E27FC236}">
              <a16:creationId xmlns:a16="http://schemas.microsoft.com/office/drawing/2014/main" xmlns="" id="{F60FDD7B-65C6-4F7B-8820-E2621B4D052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6" name="294 CuadroTexto">
          <a:extLst>
            <a:ext uri="{FF2B5EF4-FFF2-40B4-BE49-F238E27FC236}">
              <a16:creationId xmlns:a16="http://schemas.microsoft.com/office/drawing/2014/main" xmlns="" id="{0D65E252-BC58-4F53-9E88-7F4C6045CED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7" name="295 CuadroTexto">
          <a:extLst>
            <a:ext uri="{FF2B5EF4-FFF2-40B4-BE49-F238E27FC236}">
              <a16:creationId xmlns:a16="http://schemas.microsoft.com/office/drawing/2014/main" xmlns="" id="{D3AD93F2-404D-4582-BE9C-5B9E364A75F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8" name="296 CuadroTexto">
          <a:extLst>
            <a:ext uri="{FF2B5EF4-FFF2-40B4-BE49-F238E27FC236}">
              <a16:creationId xmlns:a16="http://schemas.microsoft.com/office/drawing/2014/main" xmlns="" id="{E961C788-ED5F-4390-94DD-BA4715E9730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99" name="17 CuadroTexto">
          <a:extLst>
            <a:ext uri="{FF2B5EF4-FFF2-40B4-BE49-F238E27FC236}">
              <a16:creationId xmlns:a16="http://schemas.microsoft.com/office/drawing/2014/main" xmlns="" id="{0137BBB6-2E3A-44B0-B17B-35652344031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0" name="90 CuadroTexto">
          <a:extLst>
            <a:ext uri="{FF2B5EF4-FFF2-40B4-BE49-F238E27FC236}">
              <a16:creationId xmlns:a16="http://schemas.microsoft.com/office/drawing/2014/main" xmlns="" id="{12CA9FE6-50A7-4879-85D7-A02F93ACE6C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1" name="91 CuadroTexto">
          <a:extLst>
            <a:ext uri="{FF2B5EF4-FFF2-40B4-BE49-F238E27FC236}">
              <a16:creationId xmlns:a16="http://schemas.microsoft.com/office/drawing/2014/main" xmlns="" id="{380E8CC3-D49C-4B7F-85DE-3ED26B05352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2" name="92 CuadroTexto">
          <a:extLst>
            <a:ext uri="{FF2B5EF4-FFF2-40B4-BE49-F238E27FC236}">
              <a16:creationId xmlns:a16="http://schemas.microsoft.com/office/drawing/2014/main" xmlns="" id="{CA0634BE-9817-4208-BA96-5DC91E4386D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3" name="93 CuadroTexto">
          <a:extLst>
            <a:ext uri="{FF2B5EF4-FFF2-40B4-BE49-F238E27FC236}">
              <a16:creationId xmlns:a16="http://schemas.microsoft.com/office/drawing/2014/main" xmlns="" id="{18121AAF-4EEF-472B-8BF1-4530514B1C1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4" name="94 CuadroTexto">
          <a:extLst>
            <a:ext uri="{FF2B5EF4-FFF2-40B4-BE49-F238E27FC236}">
              <a16:creationId xmlns:a16="http://schemas.microsoft.com/office/drawing/2014/main" xmlns="" id="{5FD70322-BFDE-4ECE-ADC2-366B9D087B4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5" name="95 CuadroTexto">
          <a:extLst>
            <a:ext uri="{FF2B5EF4-FFF2-40B4-BE49-F238E27FC236}">
              <a16:creationId xmlns:a16="http://schemas.microsoft.com/office/drawing/2014/main" xmlns="" id="{897F51CF-91AA-4021-BBD1-FEF7B1EE9F2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6" name="96 CuadroTexto">
          <a:extLst>
            <a:ext uri="{FF2B5EF4-FFF2-40B4-BE49-F238E27FC236}">
              <a16:creationId xmlns:a16="http://schemas.microsoft.com/office/drawing/2014/main" xmlns="" id="{0A8C925B-EE21-49D2-BAB8-B92148FFBF8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7" name="97 CuadroTexto">
          <a:extLst>
            <a:ext uri="{FF2B5EF4-FFF2-40B4-BE49-F238E27FC236}">
              <a16:creationId xmlns:a16="http://schemas.microsoft.com/office/drawing/2014/main" xmlns="" id="{676BC280-5ED4-4079-967E-12D4B5BDF5C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8" name="98 CuadroTexto">
          <a:extLst>
            <a:ext uri="{FF2B5EF4-FFF2-40B4-BE49-F238E27FC236}">
              <a16:creationId xmlns:a16="http://schemas.microsoft.com/office/drawing/2014/main" xmlns="" id="{4B345720-CC8F-4668-81CD-820E437636F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9" name="99 CuadroTexto">
          <a:extLst>
            <a:ext uri="{FF2B5EF4-FFF2-40B4-BE49-F238E27FC236}">
              <a16:creationId xmlns:a16="http://schemas.microsoft.com/office/drawing/2014/main" xmlns="" id="{A865E85E-42B1-405E-AC36-820D3D18AAA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0" name="100 CuadroTexto">
          <a:extLst>
            <a:ext uri="{FF2B5EF4-FFF2-40B4-BE49-F238E27FC236}">
              <a16:creationId xmlns:a16="http://schemas.microsoft.com/office/drawing/2014/main" xmlns="" id="{26E3E6E8-3831-4C67-A312-31866789143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1" name="101 CuadroTexto">
          <a:extLst>
            <a:ext uri="{FF2B5EF4-FFF2-40B4-BE49-F238E27FC236}">
              <a16:creationId xmlns:a16="http://schemas.microsoft.com/office/drawing/2014/main" xmlns="" id="{B29FAFAF-2D15-4F91-B882-2E310772B8C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2" name="118 CuadroTexto">
          <a:extLst>
            <a:ext uri="{FF2B5EF4-FFF2-40B4-BE49-F238E27FC236}">
              <a16:creationId xmlns:a16="http://schemas.microsoft.com/office/drawing/2014/main" xmlns="" id="{18EA5777-E692-4518-9BC7-72BA6CDC7A9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3" name="119 CuadroTexto">
          <a:extLst>
            <a:ext uri="{FF2B5EF4-FFF2-40B4-BE49-F238E27FC236}">
              <a16:creationId xmlns:a16="http://schemas.microsoft.com/office/drawing/2014/main" xmlns="" id="{78DE0EE3-E4FC-4D76-8FAD-603EE98D443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4" name="120 CuadroTexto">
          <a:extLst>
            <a:ext uri="{FF2B5EF4-FFF2-40B4-BE49-F238E27FC236}">
              <a16:creationId xmlns:a16="http://schemas.microsoft.com/office/drawing/2014/main" xmlns="" id="{B8AB6B9F-C673-4DFB-A25A-038EA0C253F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5" name="121 CuadroTexto">
          <a:extLst>
            <a:ext uri="{FF2B5EF4-FFF2-40B4-BE49-F238E27FC236}">
              <a16:creationId xmlns:a16="http://schemas.microsoft.com/office/drawing/2014/main" xmlns="" id="{BAE52201-1B7C-4C95-8AA7-4E85801D448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6" name="122 CuadroTexto">
          <a:extLst>
            <a:ext uri="{FF2B5EF4-FFF2-40B4-BE49-F238E27FC236}">
              <a16:creationId xmlns:a16="http://schemas.microsoft.com/office/drawing/2014/main" xmlns="" id="{D55C3129-A5C0-4578-8E16-2DC39246F7F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7" name="123 CuadroTexto">
          <a:extLst>
            <a:ext uri="{FF2B5EF4-FFF2-40B4-BE49-F238E27FC236}">
              <a16:creationId xmlns:a16="http://schemas.microsoft.com/office/drawing/2014/main" xmlns="" id="{BA4B216F-F524-4A25-AFF7-2776933B957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8" name="124 CuadroTexto">
          <a:extLst>
            <a:ext uri="{FF2B5EF4-FFF2-40B4-BE49-F238E27FC236}">
              <a16:creationId xmlns:a16="http://schemas.microsoft.com/office/drawing/2014/main" xmlns="" id="{85D58152-BD17-433A-B1CA-3A94BD17A8D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19" name="125 CuadroTexto">
          <a:extLst>
            <a:ext uri="{FF2B5EF4-FFF2-40B4-BE49-F238E27FC236}">
              <a16:creationId xmlns:a16="http://schemas.microsoft.com/office/drawing/2014/main" xmlns="" id="{68D5F5CC-B5BB-4A1F-89EE-5748537E9DB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0" name="143 CuadroTexto">
          <a:extLst>
            <a:ext uri="{FF2B5EF4-FFF2-40B4-BE49-F238E27FC236}">
              <a16:creationId xmlns:a16="http://schemas.microsoft.com/office/drawing/2014/main" xmlns="" id="{9329CA20-40A5-4721-BC38-86D8587D745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1" name="144 CuadroTexto">
          <a:extLst>
            <a:ext uri="{FF2B5EF4-FFF2-40B4-BE49-F238E27FC236}">
              <a16:creationId xmlns:a16="http://schemas.microsoft.com/office/drawing/2014/main" xmlns="" id="{0FCB1B84-C298-4577-992D-4366B378B6E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2" name="145 CuadroTexto">
          <a:extLst>
            <a:ext uri="{FF2B5EF4-FFF2-40B4-BE49-F238E27FC236}">
              <a16:creationId xmlns:a16="http://schemas.microsoft.com/office/drawing/2014/main" xmlns="" id="{480BFEF5-06FC-430B-9CDE-73DF323395B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3" name="146 CuadroTexto">
          <a:extLst>
            <a:ext uri="{FF2B5EF4-FFF2-40B4-BE49-F238E27FC236}">
              <a16:creationId xmlns:a16="http://schemas.microsoft.com/office/drawing/2014/main" xmlns="" id="{F233CCE5-E63D-49B0-8F19-C1FB04C1C98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4" name="147 CuadroTexto">
          <a:extLst>
            <a:ext uri="{FF2B5EF4-FFF2-40B4-BE49-F238E27FC236}">
              <a16:creationId xmlns:a16="http://schemas.microsoft.com/office/drawing/2014/main" xmlns="" id="{90C847D7-B774-445C-9F03-A7792CDB351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5" name="148 CuadroTexto">
          <a:extLst>
            <a:ext uri="{FF2B5EF4-FFF2-40B4-BE49-F238E27FC236}">
              <a16:creationId xmlns:a16="http://schemas.microsoft.com/office/drawing/2014/main" xmlns="" id="{D32D3619-6387-4721-A899-B6D8607E0FD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6" name="149 CuadroTexto">
          <a:extLst>
            <a:ext uri="{FF2B5EF4-FFF2-40B4-BE49-F238E27FC236}">
              <a16:creationId xmlns:a16="http://schemas.microsoft.com/office/drawing/2014/main" xmlns="" id="{E1B7B5F2-3916-4F5C-9203-52336D9495C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7" name="150 CuadroTexto">
          <a:extLst>
            <a:ext uri="{FF2B5EF4-FFF2-40B4-BE49-F238E27FC236}">
              <a16:creationId xmlns:a16="http://schemas.microsoft.com/office/drawing/2014/main" xmlns="" id="{BC7DA8FC-0F64-436D-86BD-01B3A08347C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8" name="151 CuadroTexto">
          <a:extLst>
            <a:ext uri="{FF2B5EF4-FFF2-40B4-BE49-F238E27FC236}">
              <a16:creationId xmlns:a16="http://schemas.microsoft.com/office/drawing/2014/main" xmlns="" id="{3C60708E-26D1-4C23-B03E-183370A3540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29" name="152 CuadroTexto">
          <a:extLst>
            <a:ext uri="{FF2B5EF4-FFF2-40B4-BE49-F238E27FC236}">
              <a16:creationId xmlns:a16="http://schemas.microsoft.com/office/drawing/2014/main" xmlns="" id="{6101C687-B997-45D4-97C1-8213EB1EFDA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0" name="153 CuadroTexto">
          <a:extLst>
            <a:ext uri="{FF2B5EF4-FFF2-40B4-BE49-F238E27FC236}">
              <a16:creationId xmlns:a16="http://schemas.microsoft.com/office/drawing/2014/main" xmlns="" id="{3039CF28-3EA3-4EE0-99BB-636CD61A0DE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1" name="154 CuadroTexto">
          <a:extLst>
            <a:ext uri="{FF2B5EF4-FFF2-40B4-BE49-F238E27FC236}">
              <a16:creationId xmlns:a16="http://schemas.microsoft.com/office/drawing/2014/main" xmlns="" id="{2983D332-4D7B-42B1-A784-51BB8E6B0FE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2" name="155 CuadroTexto">
          <a:extLst>
            <a:ext uri="{FF2B5EF4-FFF2-40B4-BE49-F238E27FC236}">
              <a16:creationId xmlns:a16="http://schemas.microsoft.com/office/drawing/2014/main" xmlns="" id="{231D2C8B-8EE9-4260-80B1-CEEFD6074B2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3" name="156 CuadroTexto">
          <a:extLst>
            <a:ext uri="{FF2B5EF4-FFF2-40B4-BE49-F238E27FC236}">
              <a16:creationId xmlns:a16="http://schemas.microsoft.com/office/drawing/2014/main" xmlns="" id="{B92F4235-206D-4A1C-88DD-D38F305C235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4" name="157 CuadroTexto">
          <a:extLst>
            <a:ext uri="{FF2B5EF4-FFF2-40B4-BE49-F238E27FC236}">
              <a16:creationId xmlns:a16="http://schemas.microsoft.com/office/drawing/2014/main" xmlns="" id="{84751E7E-D495-4CB6-A105-BE0B76A0D5D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5" name="158 CuadroTexto">
          <a:extLst>
            <a:ext uri="{FF2B5EF4-FFF2-40B4-BE49-F238E27FC236}">
              <a16:creationId xmlns:a16="http://schemas.microsoft.com/office/drawing/2014/main" xmlns="" id="{11543DA9-B0EE-4D41-A6F8-5DF2EE01CAE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6" name="159 CuadroTexto">
          <a:extLst>
            <a:ext uri="{FF2B5EF4-FFF2-40B4-BE49-F238E27FC236}">
              <a16:creationId xmlns:a16="http://schemas.microsoft.com/office/drawing/2014/main" xmlns="" id="{2B9D4EBA-466A-4DA4-9ECD-3A7ED53579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7" name="160 CuadroTexto">
          <a:extLst>
            <a:ext uri="{FF2B5EF4-FFF2-40B4-BE49-F238E27FC236}">
              <a16:creationId xmlns:a16="http://schemas.microsoft.com/office/drawing/2014/main" xmlns="" id="{ED9E93D5-B624-4372-B2C3-3553242281E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8" name="161 CuadroTexto">
          <a:extLst>
            <a:ext uri="{FF2B5EF4-FFF2-40B4-BE49-F238E27FC236}">
              <a16:creationId xmlns:a16="http://schemas.microsoft.com/office/drawing/2014/main" xmlns="" id="{2856051A-445A-4AB5-92A3-B8A77C8ECD7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39" name="162 CuadroTexto">
          <a:extLst>
            <a:ext uri="{FF2B5EF4-FFF2-40B4-BE49-F238E27FC236}">
              <a16:creationId xmlns:a16="http://schemas.microsoft.com/office/drawing/2014/main" xmlns="" id="{BDAF9EC3-B49B-401B-9829-00123523680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0" name="163 CuadroTexto">
          <a:extLst>
            <a:ext uri="{FF2B5EF4-FFF2-40B4-BE49-F238E27FC236}">
              <a16:creationId xmlns:a16="http://schemas.microsoft.com/office/drawing/2014/main" xmlns="" id="{A9FD97A7-97E9-4F63-AB24-978D95855D0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1" name="164 CuadroTexto">
          <a:extLst>
            <a:ext uri="{FF2B5EF4-FFF2-40B4-BE49-F238E27FC236}">
              <a16:creationId xmlns:a16="http://schemas.microsoft.com/office/drawing/2014/main" xmlns="" id="{6F0FBB0A-9AB8-4AC6-B165-82DFDCE12B8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2" name="165 CuadroTexto">
          <a:extLst>
            <a:ext uri="{FF2B5EF4-FFF2-40B4-BE49-F238E27FC236}">
              <a16:creationId xmlns:a16="http://schemas.microsoft.com/office/drawing/2014/main" xmlns="" id="{C044ABE1-F815-482A-90F9-2F6EFF25DF0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3" name="166 CuadroTexto">
          <a:extLst>
            <a:ext uri="{FF2B5EF4-FFF2-40B4-BE49-F238E27FC236}">
              <a16:creationId xmlns:a16="http://schemas.microsoft.com/office/drawing/2014/main" xmlns="" id="{D4EEBAA3-D542-436E-98E2-81FF6C3FCFD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4" name="167 CuadroTexto">
          <a:extLst>
            <a:ext uri="{FF2B5EF4-FFF2-40B4-BE49-F238E27FC236}">
              <a16:creationId xmlns:a16="http://schemas.microsoft.com/office/drawing/2014/main" xmlns="" id="{DB5ECDED-71E7-4CA0-A094-8CB1C1EA53A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5" name="168 CuadroTexto">
          <a:extLst>
            <a:ext uri="{FF2B5EF4-FFF2-40B4-BE49-F238E27FC236}">
              <a16:creationId xmlns:a16="http://schemas.microsoft.com/office/drawing/2014/main" xmlns="" id="{E796262A-60F6-4183-9034-70F5949B092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6" name="169 CuadroTexto">
          <a:extLst>
            <a:ext uri="{FF2B5EF4-FFF2-40B4-BE49-F238E27FC236}">
              <a16:creationId xmlns:a16="http://schemas.microsoft.com/office/drawing/2014/main" xmlns="" id="{D892DBB9-0A32-4FDB-B4ED-01C7C0BAA0D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7" name="170 CuadroTexto">
          <a:extLst>
            <a:ext uri="{FF2B5EF4-FFF2-40B4-BE49-F238E27FC236}">
              <a16:creationId xmlns:a16="http://schemas.microsoft.com/office/drawing/2014/main" xmlns="" id="{A5909741-1E43-4773-B601-EB142272729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8" name="171 CuadroTexto">
          <a:extLst>
            <a:ext uri="{FF2B5EF4-FFF2-40B4-BE49-F238E27FC236}">
              <a16:creationId xmlns:a16="http://schemas.microsoft.com/office/drawing/2014/main" xmlns="" id="{A06E9419-F01B-41E0-BA45-0553EBA8D9E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49" name="172 CuadroTexto">
          <a:extLst>
            <a:ext uri="{FF2B5EF4-FFF2-40B4-BE49-F238E27FC236}">
              <a16:creationId xmlns:a16="http://schemas.microsoft.com/office/drawing/2014/main" xmlns="" id="{5A140380-B5BC-4DC6-AF48-089F11FEFD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0" name="173 CuadroTexto">
          <a:extLst>
            <a:ext uri="{FF2B5EF4-FFF2-40B4-BE49-F238E27FC236}">
              <a16:creationId xmlns:a16="http://schemas.microsoft.com/office/drawing/2014/main" xmlns="" id="{53E6EED3-0E66-4762-B437-D91F3E1389E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1" name="174 CuadroTexto">
          <a:extLst>
            <a:ext uri="{FF2B5EF4-FFF2-40B4-BE49-F238E27FC236}">
              <a16:creationId xmlns:a16="http://schemas.microsoft.com/office/drawing/2014/main" xmlns="" id="{5347D8E9-9318-46DD-A711-8C163E08D53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2" name="175 CuadroTexto">
          <a:extLst>
            <a:ext uri="{FF2B5EF4-FFF2-40B4-BE49-F238E27FC236}">
              <a16:creationId xmlns:a16="http://schemas.microsoft.com/office/drawing/2014/main" xmlns="" id="{AA34EF99-A6DE-4B2F-A468-95FEB54ACF5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3" name="176 CuadroTexto">
          <a:extLst>
            <a:ext uri="{FF2B5EF4-FFF2-40B4-BE49-F238E27FC236}">
              <a16:creationId xmlns:a16="http://schemas.microsoft.com/office/drawing/2014/main" xmlns="" id="{B7FD2BB4-8E6E-448E-A605-1D1B3290814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4" name="177 CuadroTexto">
          <a:extLst>
            <a:ext uri="{FF2B5EF4-FFF2-40B4-BE49-F238E27FC236}">
              <a16:creationId xmlns:a16="http://schemas.microsoft.com/office/drawing/2014/main" xmlns="" id="{CB2051F3-57BF-4114-BCFE-9EA2735634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5" name="178 CuadroTexto">
          <a:extLst>
            <a:ext uri="{FF2B5EF4-FFF2-40B4-BE49-F238E27FC236}">
              <a16:creationId xmlns:a16="http://schemas.microsoft.com/office/drawing/2014/main" xmlns="" id="{C08A315E-30E1-428F-8E8E-F54F4E43B56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6" name="179 CuadroTexto">
          <a:extLst>
            <a:ext uri="{FF2B5EF4-FFF2-40B4-BE49-F238E27FC236}">
              <a16:creationId xmlns:a16="http://schemas.microsoft.com/office/drawing/2014/main" xmlns="" id="{5FEA4371-D2AB-44FD-A17F-C15A475BFC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7" name="180 CuadroTexto">
          <a:extLst>
            <a:ext uri="{FF2B5EF4-FFF2-40B4-BE49-F238E27FC236}">
              <a16:creationId xmlns:a16="http://schemas.microsoft.com/office/drawing/2014/main" xmlns="" id="{9B50A13A-C18B-4DB1-B697-EE7E131F3A6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8" name="181 CuadroTexto">
          <a:extLst>
            <a:ext uri="{FF2B5EF4-FFF2-40B4-BE49-F238E27FC236}">
              <a16:creationId xmlns:a16="http://schemas.microsoft.com/office/drawing/2014/main" xmlns="" id="{618DE13C-B520-42C1-9ACA-19D3F590F60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59" name="182 CuadroTexto">
          <a:extLst>
            <a:ext uri="{FF2B5EF4-FFF2-40B4-BE49-F238E27FC236}">
              <a16:creationId xmlns:a16="http://schemas.microsoft.com/office/drawing/2014/main" xmlns="" id="{861D2759-BED2-4710-A9BC-6DC68010F5A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0" name="183 CuadroTexto">
          <a:extLst>
            <a:ext uri="{FF2B5EF4-FFF2-40B4-BE49-F238E27FC236}">
              <a16:creationId xmlns:a16="http://schemas.microsoft.com/office/drawing/2014/main" xmlns="" id="{E40ECB50-72F8-4BD0-9373-CFA1C1D1FEB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1" name="184 CuadroTexto">
          <a:extLst>
            <a:ext uri="{FF2B5EF4-FFF2-40B4-BE49-F238E27FC236}">
              <a16:creationId xmlns:a16="http://schemas.microsoft.com/office/drawing/2014/main" xmlns="" id="{D6220FED-0372-4D98-A412-491A7650840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2" name="185 CuadroTexto">
          <a:extLst>
            <a:ext uri="{FF2B5EF4-FFF2-40B4-BE49-F238E27FC236}">
              <a16:creationId xmlns:a16="http://schemas.microsoft.com/office/drawing/2014/main" xmlns="" id="{F28CF02B-5FC6-44BF-B1D6-B1EE1925B47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3" name="186 CuadroTexto">
          <a:extLst>
            <a:ext uri="{FF2B5EF4-FFF2-40B4-BE49-F238E27FC236}">
              <a16:creationId xmlns:a16="http://schemas.microsoft.com/office/drawing/2014/main" xmlns="" id="{081EE050-58B9-466A-B1C1-A4BC7E43E04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4" name="187 CuadroTexto">
          <a:extLst>
            <a:ext uri="{FF2B5EF4-FFF2-40B4-BE49-F238E27FC236}">
              <a16:creationId xmlns:a16="http://schemas.microsoft.com/office/drawing/2014/main" xmlns="" id="{DFDDD0EB-9934-45B6-86BE-F43AACF8231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5" name="188 CuadroTexto">
          <a:extLst>
            <a:ext uri="{FF2B5EF4-FFF2-40B4-BE49-F238E27FC236}">
              <a16:creationId xmlns:a16="http://schemas.microsoft.com/office/drawing/2014/main" xmlns="" id="{D58A2720-29A5-4489-B55C-FFC65B83FDE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6" name="189 CuadroTexto">
          <a:extLst>
            <a:ext uri="{FF2B5EF4-FFF2-40B4-BE49-F238E27FC236}">
              <a16:creationId xmlns:a16="http://schemas.microsoft.com/office/drawing/2014/main" xmlns="" id="{A1A35A69-B1E5-46FF-8068-E95652DABFF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7" name="190 CuadroTexto">
          <a:extLst>
            <a:ext uri="{FF2B5EF4-FFF2-40B4-BE49-F238E27FC236}">
              <a16:creationId xmlns:a16="http://schemas.microsoft.com/office/drawing/2014/main" xmlns="" id="{0D4FD70C-8DEC-4C7E-9202-5F6B4F4C78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8" name="191 CuadroTexto">
          <a:extLst>
            <a:ext uri="{FF2B5EF4-FFF2-40B4-BE49-F238E27FC236}">
              <a16:creationId xmlns:a16="http://schemas.microsoft.com/office/drawing/2014/main" xmlns="" id="{8E5E7BB8-8448-4E0E-A20A-82759841F3C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69" name="192 CuadroTexto">
          <a:extLst>
            <a:ext uri="{FF2B5EF4-FFF2-40B4-BE49-F238E27FC236}">
              <a16:creationId xmlns:a16="http://schemas.microsoft.com/office/drawing/2014/main" xmlns="" id="{1291609E-5A4B-4046-8DF1-EECBBF0E2D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0" name="193 CuadroTexto">
          <a:extLst>
            <a:ext uri="{FF2B5EF4-FFF2-40B4-BE49-F238E27FC236}">
              <a16:creationId xmlns:a16="http://schemas.microsoft.com/office/drawing/2014/main" xmlns="" id="{2B719978-3081-43F6-B0FF-1A97B852D68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1" name="194 CuadroTexto">
          <a:extLst>
            <a:ext uri="{FF2B5EF4-FFF2-40B4-BE49-F238E27FC236}">
              <a16:creationId xmlns:a16="http://schemas.microsoft.com/office/drawing/2014/main" xmlns="" id="{A5A04E97-018D-4ED4-9965-3C8F0738331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2" name="195 CuadroTexto">
          <a:extLst>
            <a:ext uri="{FF2B5EF4-FFF2-40B4-BE49-F238E27FC236}">
              <a16:creationId xmlns:a16="http://schemas.microsoft.com/office/drawing/2014/main" xmlns="" id="{ECAF4C45-3C0A-4CF6-AB31-39DE57F5F34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3" name="196 CuadroTexto">
          <a:extLst>
            <a:ext uri="{FF2B5EF4-FFF2-40B4-BE49-F238E27FC236}">
              <a16:creationId xmlns:a16="http://schemas.microsoft.com/office/drawing/2014/main" xmlns="" id="{710F6D88-BB7E-4CC2-960A-FC36B11028E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4" name="197 CuadroTexto">
          <a:extLst>
            <a:ext uri="{FF2B5EF4-FFF2-40B4-BE49-F238E27FC236}">
              <a16:creationId xmlns:a16="http://schemas.microsoft.com/office/drawing/2014/main" xmlns="" id="{D679812E-32D8-4632-913B-9B559DFD1AF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5" name="198 CuadroTexto">
          <a:extLst>
            <a:ext uri="{FF2B5EF4-FFF2-40B4-BE49-F238E27FC236}">
              <a16:creationId xmlns:a16="http://schemas.microsoft.com/office/drawing/2014/main" xmlns="" id="{A559B82C-F298-4D94-8995-CBBC1444722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6" name="199 CuadroTexto">
          <a:extLst>
            <a:ext uri="{FF2B5EF4-FFF2-40B4-BE49-F238E27FC236}">
              <a16:creationId xmlns:a16="http://schemas.microsoft.com/office/drawing/2014/main" xmlns="" id="{39461A12-AB86-4F17-B8CE-D34735EA9C7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7" name="200 CuadroTexto">
          <a:extLst>
            <a:ext uri="{FF2B5EF4-FFF2-40B4-BE49-F238E27FC236}">
              <a16:creationId xmlns:a16="http://schemas.microsoft.com/office/drawing/2014/main" xmlns="" id="{5CC889F4-DF3A-4E89-9A09-D1EFBF9FBBE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8" name="201 CuadroTexto">
          <a:extLst>
            <a:ext uri="{FF2B5EF4-FFF2-40B4-BE49-F238E27FC236}">
              <a16:creationId xmlns:a16="http://schemas.microsoft.com/office/drawing/2014/main" xmlns="" id="{56A27388-BE92-4731-A9D8-B79BF7DDCD5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79" name="202 CuadroTexto">
          <a:extLst>
            <a:ext uri="{FF2B5EF4-FFF2-40B4-BE49-F238E27FC236}">
              <a16:creationId xmlns:a16="http://schemas.microsoft.com/office/drawing/2014/main" xmlns="" id="{A5AEAAF1-808E-459A-9532-00369E40B1D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0" name="203 CuadroTexto">
          <a:extLst>
            <a:ext uri="{FF2B5EF4-FFF2-40B4-BE49-F238E27FC236}">
              <a16:creationId xmlns:a16="http://schemas.microsoft.com/office/drawing/2014/main" xmlns="" id="{EBE15259-A075-4B52-8D71-EAA4DAFB6DC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1" name="204 CuadroTexto">
          <a:extLst>
            <a:ext uri="{FF2B5EF4-FFF2-40B4-BE49-F238E27FC236}">
              <a16:creationId xmlns:a16="http://schemas.microsoft.com/office/drawing/2014/main" xmlns="" id="{6C1884F4-F8C2-4370-B793-82FEB216516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2" name="205 CuadroTexto">
          <a:extLst>
            <a:ext uri="{FF2B5EF4-FFF2-40B4-BE49-F238E27FC236}">
              <a16:creationId xmlns:a16="http://schemas.microsoft.com/office/drawing/2014/main" xmlns="" id="{FE35C8F2-8C5D-4A68-906D-D16CF16DB36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3" name="206 CuadroTexto">
          <a:extLst>
            <a:ext uri="{FF2B5EF4-FFF2-40B4-BE49-F238E27FC236}">
              <a16:creationId xmlns:a16="http://schemas.microsoft.com/office/drawing/2014/main" xmlns="" id="{1178E342-9A42-48C8-83BF-CC075AB59DE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4" name="207 CuadroTexto">
          <a:extLst>
            <a:ext uri="{FF2B5EF4-FFF2-40B4-BE49-F238E27FC236}">
              <a16:creationId xmlns:a16="http://schemas.microsoft.com/office/drawing/2014/main" xmlns="" id="{690CBED6-16ED-482E-BFB6-E6A8CC4B9E2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5" name="208 CuadroTexto">
          <a:extLst>
            <a:ext uri="{FF2B5EF4-FFF2-40B4-BE49-F238E27FC236}">
              <a16:creationId xmlns:a16="http://schemas.microsoft.com/office/drawing/2014/main" xmlns="" id="{4D539698-8D9A-47F6-9DD8-3DD984D88F1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6" name="209 CuadroTexto">
          <a:extLst>
            <a:ext uri="{FF2B5EF4-FFF2-40B4-BE49-F238E27FC236}">
              <a16:creationId xmlns:a16="http://schemas.microsoft.com/office/drawing/2014/main" xmlns="" id="{73A0D715-4AA1-4856-B2A0-F0A6FBCE36C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7" name="210 CuadroTexto">
          <a:extLst>
            <a:ext uri="{FF2B5EF4-FFF2-40B4-BE49-F238E27FC236}">
              <a16:creationId xmlns:a16="http://schemas.microsoft.com/office/drawing/2014/main" xmlns="" id="{3C381DB6-8152-451C-AE1D-66DDEFFB136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8" name="211 CuadroTexto">
          <a:extLst>
            <a:ext uri="{FF2B5EF4-FFF2-40B4-BE49-F238E27FC236}">
              <a16:creationId xmlns:a16="http://schemas.microsoft.com/office/drawing/2014/main" xmlns="" id="{090DC836-BD24-4920-BB4A-29CDA7638B7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89" name="212 CuadroTexto">
          <a:extLst>
            <a:ext uri="{FF2B5EF4-FFF2-40B4-BE49-F238E27FC236}">
              <a16:creationId xmlns:a16="http://schemas.microsoft.com/office/drawing/2014/main" xmlns="" id="{5AAD25D1-6296-4B2B-8C2B-E3FD9E3EB02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0" name="213 CuadroTexto">
          <a:extLst>
            <a:ext uri="{FF2B5EF4-FFF2-40B4-BE49-F238E27FC236}">
              <a16:creationId xmlns:a16="http://schemas.microsoft.com/office/drawing/2014/main" xmlns="" id="{FBF4AFAB-88DF-4EC1-B070-EDC06EB0B02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1" name="214 CuadroTexto">
          <a:extLst>
            <a:ext uri="{FF2B5EF4-FFF2-40B4-BE49-F238E27FC236}">
              <a16:creationId xmlns:a16="http://schemas.microsoft.com/office/drawing/2014/main" xmlns="" id="{1498C183-8B7C-4357-822F-97E14ADEF80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2" name="215 CuadroTexto">
          <a:extLst>
            <a:ext uri="{FF2B5EF4-FFF2-40B4-BE49-F238E27FC236}">
              <a16:creationId xmlns:a16="http://schemas.microsoft.com/office/drawing/2014/main" xmlns="" id="{7380F03E-1932-4B45-8DD8-A67E5FC20D7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3" name="216 CuadroTexto">
          <a:extLst>
            <a:ext uri="{FF2B5EF4-FFF2-40B4-BE49-F238E27FC236}">
              <a16:creationId xmlns:a16="http://schemas.microsoft.com/office/drawing/2014/main" xmlns="" id="{ACA6436E-EC33-4F0E-8818-0C776E56CB3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4" name="217 CuadroTexto">
          <a:extLst>
            <a:ext uri="{FF2B5EF4-FFF2-40B4-BE49-F238E27FC236}">
              <a16:creationId xmlns:a16="http://schemas.microsoft.com/office/drawing/2014/main" xmlns="" id="{8548BAFC-D086-4FF6-AC63-A01E88E5D01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5" name="218 CuadroTexto">
          <a:extLst>
            <a:ext uri="{FF2B5EF4-FFF2-40B4-BE49-F238E27FC236}">
              <a16:creationId xmlns:a16="http://schemas.microsoft.com/office/drawing/2014/main" xmlns="" id="{DE3AF0F8-F478-4437-8320-D64F23AAFC5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6" name="219 CuadroTexto">
          <a:extLst>
            <a:ext uri="{FF2B5EF4-FFF2-40B4-BE49-F238E27FC236}">
              <a16:creationId xmlns:a16="http://schemas.microsoft.com/office/drawing/2014/main" xmlns="" id="{0E2AFF07-1D2C-4088-92EA-65E3B40D743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7" name="220 CuadroTexto">
          <a:extLst>
            <a:ext uri="{FF2B5EF4-FFF2-40B4-BE49-F238E27FC236}">
              <a16:creationId xmlns:a16="http://schemas.microsoft.com/office/drawing/2014/main" xmlns="" id="{4316165B-EEA9-470B-91E7-FFFCF31F374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8" name="221 CuadroTexto">
          <a:extLst>
            <a:ext uri="{FF2B5EF4-FFF2-40B4-BE49-F238E27FC236}">
              <a16:creationId xmlns:a16="http://schemas.microsoft.com/office/drawing/2014/main" xmlns="" id="{51E81B50-E341-4BA8-86AC-6B459485B44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99" name="222 CuadroTexto">
          <a:extLst>
            <a:ext uri="{FF2B5EF4-FFF2-40B4-BE49-F238E27FC236}">
              <a16:creationId xmlns:a16="http://schemas.microsoft.com/office/drawing/2014/main" xmlns="" id="{D09BF035-15C8-40CF-9E4E-9643A6FBF63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0" name="223 CuadroTexto">
          <a:extLst>
            <a:ext uri="{FF2B5EF4-FFF2-40B4-BE49-F238E27FC236}">
              <a16:creationId xmlns:a16="http://schemas.microsoft.com/office/drawing/2014/main" xmlns="" id="{2A4DE4AC-5CB6-4981-B187-9AE1DC78EB6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1" name="224 CuadroTexto">
          <a:extLst>
            <a:ext uri="{FF2B5EF4-FFF2-40B4-BE49-F238E27FC236}">
              <a16:creationId xmlns:a16="http://schemas.microsoft.com/office/drawing/2014/main" xmlns="" id="{8772190B-8894-44AF-BC58-8D615332C45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2" name="225 CuadroTexto">
          <a:extLst>
            <a:ext uri="{FF2B5EF4-FFF2-40B4-BE49-F238E27FC236}">
              <a16:creationId xmlns:a16="http://schemas.microsoft.com/office/drawing/2014/main" xmlns="" id="{C80BD3EB-DCEA-48C0-B835-FDF627F0EC6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3" name="226 CuadroTexto">
          <a:extLst>
            <a:ext uri="{FF2B5EF4-FFF2-40B4-BE49-F238E27FC236}">
              <a16:creationId xmlns:a16="http://schemas.microsoft.com/office/drawing/2014/main" xmlns="" id="{48E56F11-1801-469D-A7A0-3AB560F68DB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4" name="227 CuadroTexto">
          <a:extLst>
            <a:ext uri="{FF2B5EF4-FFF2-40B4-BE49-F238E27FC236}">
              <a16:creationId xmlns:a16="http://schemas.microsoft.com/office/drawing/2014/main" xmlns="" id="{3EBE2385-043E-4F5F-BA08-67905013154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5" name="228 CuadroTexto">
          <a:extLst>
            <a:ext uri="{FF2B5EF4-FFF2-40B4-BE49-F238E27FC236}">
              <a16:creationId xmlns:a16="http://schemas.microsoft.com/office/drawing/2014/main" xmlns="" id="{4F64D6B0-7DDC-448B-B134-88A8D111311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6" name="229 CuadroTexto">
          <a:extLst>
            <a:ext uri="{FF2B5EF4-FFF2-40B4-BE49-F238E27FC236}">
              <a16:creationId xmlns:a16="http://schemas.microsoft.com/office/drawing/2014/main" xmlns="" id="{2AECAEAB-467E-4C44-A93F-90904B957C7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7" name="230 CuadroTexto">
          <a:extLst>
            <a:ext uri="{FF2B5EF4-FFF2-40B4-BE49-F238E27FC236}">
              <a16:creationId xmlns:a16="http://schemas.microsoft.com/office/drawing/2014/main" xmlns="" id="{D41B79B1-44F4-4D45-A46F-F48E04543A8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8" name="231 CuadroTexto">
          <a:extLst>
            <a:ext uri="{FF2B5EF4-FFF2-40B4-BE49-F238E27FC236}">
              <a16:creationId xmlns:a16="http://schemas.microsoft.com/office/drawing/2014/main" xmlns="" id="{92B1351D-A850-4AEA-8060-F8A64A4CB81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09" name="232 CuadroTexto">
          <a:extLst>
            <a:ext uri="{FF2B5EF4-FFF2-40B4-BE49-F238E27FC236}">
              <a16:creationId xmlns:a16="http://schemas.microsoft.com/office/drawing/2014/main" xmlns="" id="{05CCE320-72F7-428A-B3DC-C06A93F9DA3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0" name="233 CuadroTexto">
          <a:extLst>
            <a:ext uri="{FF2B5EF4-FFF2-40B4-BE49-F238E27FC236}">
              <a16:creationId xmlns:a16="http://schemas.microsoft.com/office/drawing/2014/main" xmlns="" id="{B7921447-20D2-4AF6-A1C6-7C01577885E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1" name="234 CuadroTexto">
          <a:extLst>
            <a:ext uri="{FF2B5EF4-FFF2-40B4-BE49-F238E27FC236}">
              <a16:creationId xmlns:a16="http://schemas.microsoft.com/office/drawing/2014/main" xmlns="" id="{AB8C6F6D-E45D-4E6F-93B3-6CE130446E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2" name="235 CuadroTexto">
          <a:extLst>
            <a:ext uri="{FF2B5EF4-FFF2-40B4-BE49-F238E27FC236}">
              <a16:creationId xmlns:a16="http://schemas.microsoft.com/office/drawing/2014/main" xmlns="" id="{EEA70E9E-3C91-41B1-8222-869C66F516B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3" name="236 CuadroTexto">
          <a:extLst>
            <a:ext uri="{FF2B5EF4-FFF2-40B4-BE49-F238E27FC236}">
              <a16:creationId xmlns:a16="http://schemas.microsoft.com/office/drawing/2014/main" xmlns="" id="{78275E40-5010-45A6-8941-29F24AE245A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4" name="237 CuadroTexto">
          <a:extLst>
            <a:ext uri="{FF2B5EF4-FFF2-40B4-BE49-F238E27FC236}">
              <a16:creationId xmlns:a16="http://schemas.microsoft.com/office/drawing/2014/main" xmlns="" id="{C057B495-4A1F-4843-8AD4-6B772DCEE58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5" name="238 CuadroTexto">
          <a:extLst>
            <a:ext uri="{FF2B5EF4-FFF2-40B4-BE49-F238E27FC236}">
              <a16:creationId xmlns:a16="http://schemas.microsoft.com/office/drawing/2014/main" xmlns="" id="{3E55B80B-F364-4A24-B16B-FDC6AC7DB58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6" name="239 CuadroTexto">
          <a:extLst>
            <a:ext uri="{FF2B5EF4-FFF2-40B4-BE49-F238E27FC236}">
              <a16:creationId xmlns:a16="http://schemas.microsoft.com/office/drawing/2014/main" xmlns="" id="{226F4D54-0C42-42A2-A2DC-1420ADBA282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7" name="240 CuadroTexto">
          <a:extLst>
            <a:ext uri="{FF2B5EF4-FFF2-40B4-BE49-F238E27FC236}">
              <a16:creationId xmlns:a16="http://schemas.microsoft.com/office/drawing/2014/main" xmlns="" id="{DC15B453-7798-4E33-9917-A326AD5DA8C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8" name="241 CuadroTexto">
          <a:extLst>
            <a:ext uri="{FF2B5EF4-FFF2-40B4-BE49-F238E27FC236}">
              <a16:creationId xmlns:a16="http://schemas.microsoft.com/office/drawing/2014/main" xmlns="" id="{AF478088-39CD-41E1-A818-593C3C5EFBA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19" name="242 CuadroTexto">
          <a:extLst>
            <a:ext uri="{FF2B5EF4-FFF2-40B4-BE49-F238E27FC236}">
              <a16:creationId xmlns:a16="http://schemas.microsoft.com/office/drawing/2014/main" xmlns="" id="{FED7802A-E875-497F-BAB6-1530077C55D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0" name="243 CuadroTexto">
          <a:extLst>
            <a:ext uri="{FF2B5EF4-FFF2-40B4-BE49-F238E27FC236}">
              <a16:creationId xmlns:a16="http://schemas.microsoft.com/office/drawing/2014/main" xmlns="" id="{D0E96D7F-9979-40A6-8DAE-413F2EC3236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1" name="244 CuadroTexto">
          <a:extLst>
            <a:ext uri="{FF2B5EF4-FFF2-40B4-BE49-F238E27FC236}">
              <a16:creationId xmlns:a16="http://schemas.microsoft.com/office/drawing/2014/main" xmlns="" id="{E933CF89-CE99-4C34-8EBF-89169A596FB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2" name="245 CuadroTexto">
          <a:extLst>
            <a:ext uri="{FF2B5EF4-FFF2-40B4-BE49-F238E27FC236}">
              <a16:creationId xmlns:a16="http://schemas.microsoft.com/office/drawing/2014/main" xmlns="" id="{AD83DD19-5FCD-4D28-A623-C0023529466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3" name="246 CuadroTexto">
          <a:extLst>
            <a:ext uri="{FF2B5EF4-FFF2-40B4-BE49-F238E27FC236}">
              <a16:creationId xmlns:a16="http://schemas.microsoft.com/office/drawing/2014/main" xmlns="" id="{B26AD95F-86DB-4304-971F-15153FEE4F9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4" name="247 CuadroTexto">
          <a:extLst>
            <a:ext uri="{FF2B5EF4-FFF2-40B4-BE49-F238E27FC236}">
              <a16:creationId xmlns:a16="http://schemas.microsoft.com/office/drawing/2014/main" xmlns="" id="{1DABDC48-C2CC-4E02-B279-28111F49F28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5" name="248 CuadroTexto">
          <a:extLst>
            <a:ext uri="{FF2B5EF4-FFF2-40B4-BE49-F238E27FC236}">
              <a16:creationId xmlns:a16="http://schemas.microsoft.com/office/drawing/2014/main" xmlns="" id="{2394680C-798A-4013-9887-2EF133D70C6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6" name="249 CuadroTexto">
          <a:extLst>
            <a:ext uri="{FF2B5EF4-FFF2-40B4-BE49-F238E27FC236}">
              <a16:creationId xmlns:a16="http://schemas.microsoft.com/office/drawing/2014/main" xmlns="" id="{928EDA3B-2A6F-473C-8C2A-240A1AC3ED1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7" name="250 CuadroTexto">
          <a:extLst>
            <a:ext uri="{FF2B5EF4-FFF2-40B4-BE49-F238E27FC236}">
              <a16:creationId xmlns:a16="http://schemas.microsoft.com/office/drawing/2014/main" xmlns="" id="{491B78C4-F592-4113-A0D4-0D225F6E6D5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8" name="251 CuadroTexto">
          <a:extLst>
            <a:ext uri="{FF2B5EF4-FFF2-40B4-BE49-F238E27FC236}">
              <a16:creationId xmlns:a16="http://schemas.microsoft.com/office/drawing/2014/main" xmlns="" id="{CE8E55F8-3C83-4A73-9720-F34537E2E9B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29" name="252 CuadroTexto">
          <a:extLst>
            <a:ext uri="{FF2B5EF4-FFF2-40B4-BE49-F238E27FC236}">
              <a16:creationId xmlns:a16="http://schemas.microsoft.com/office/drawing/2014/main" xmlns="" id="{09AE9781-98B6-4316-8D94-9DF49AF0D6B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0" name="253 CuadroTexto">
          <a:extLst>
            <a:ext uri="{FF2B5EF4-FFF2-40B4-BE49-F238E27FC236}">
              <a16:creationId xmlns:a16="http://schemas.microsoft.com/office/drawing/2014/main" xmlns="" id="{EE963EDC-748F-4973-9E02-8DEA20328A2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1" name="254 CuadroTexto">
          <a:extLst>
            <a:ext uri="{FF2B5EF4-FFF2-40B4-BE49-F238E27FC236}">
              <a16:creationId xmlns:a16="http://schemas.microsoft.com/office/drawing/2014/main" xmlns="" id="{9B0A4A2B-EDD9-469E-B5E2-AE8A1F6D745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2" name="255 CuadroTexto">
          <a:extLst>
            <a:ext uri="{FF2B5EF4-FFF2-40B4-BE49-F238E27FC236}">
              <a16:creationId xmlns:a16="http://schemas.microsoft.com/office/drawing/2014/main" xmlns="" id="{F3FCBF41-76E9-4995-A343-C646238D927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3" name="256 CuadroTexto">
          <a:extLst>
            <a:ext uri="{FF2B5EF4-FFF2-40B4-BE49-F238E27FC236}">
              <a16:creationId xmlns:a16="http://schemas.microsoft.com/office/drawing/2014/main" xmlns="" id="{CC5D1C99-41AB-40D6-B60A-433113E6BD0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4" name="257 CuadroTexto">
          <a:extLst>
            <a:ext uri="{FF2B5EF4-FFF2-40B4-BE49-F238E27FC236}">
              <a16:creationId xmlns:a16="http://schemas.microsoft.com/office/drawing/2014/main" xmlns="" id="{B73F7B25-C2B4-40EC-B39F-E1E7B8FF2E7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5" name="258 CuadroTexto">
          <a:extLst>
            <a:ext uri="{FF2B5EF4-FFF2-40B4-BE49-F238E27FC236}">
              <a16:creationId xmlns:a16="http://schemas.microsoft.com/office/drawing/2014/main" xmlns="" id="{C21B1CBF-07B9-4AD7-8FBF-3A882389FD2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6" name="259 CuadroTexto">
          <a:extLst>
            <a:ext uri="{FF2B5EF4-FFF2-40B4-BE49-F238E27FC236}">
              <a16:creationId xmlns:a16="http://schemas.microsoft.com/office/drawing/2014/main" xmlns="" id="{A0B61049-EDA4-4C99-BA40-74DC518DFE0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7" name="260 CuadroTexto">
          <a:extLst>
            <a:ext uri="{FF2B5EF4-FFF2-40B4-BE49-F238E27FC236}">
              <a16:creationId xmlns:a16="http://schemas.microsoft.com/office/drawing/2014/main" xmlns="" id="{992BAAA8-4AB7-4043-AF4B-6255B8A4D80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8" name="261 CuadroTexto">
          <a:extLst>
            <a:ext uri="{FF2B5EF4-FFF2-40B4-BE49-F238E27FC236}">
              <a16:creationId xmlns:a16="http://schemas.microsoft.com/office/drawing/2014/main" xmlns="" id="{C142A366-FCE5-4081-AB87-8879C5E8D2D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39" name="262 CuadroTexto">
          <a:extLst>
            <a:ext uri="{FF2B5EF4-FFF2-40B4-BE49-F238E27FC236}">
              <a16:creationId xmlns:a16="http://schemas.microsoft.com/office/drawing/2014/main" xmlns="" id="{9F6D95B2-1C85-4714-B199-5C844BC6BA6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0" name="263 CuadroTexto">
          <a:extLst>
            <a:ext uri="{FF2B5EF4-FFF2-40B4-BE49-F238E27FC236}">
              <a16:creationId xmlns:a16="http://schemas.microsoft.com/office/drawing/2014/main" xmlns="" id="{BE86E618-5F8B-4511-BD8E-3842C7D1DEC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1" name="264 CuadroTexto">
          <a:extLst>
            <a:ext uri="{FF2B5EF4-FFF2-40B4-BE49-F238E27FC236}">
              <a16:creationId xmlns:a16="http://schemas.microsoft.com/office/drawing/2014/main" xmlns="" id="{4490EC9C-5E63-42E7-A4BA-78003CC4DD1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2" name="265 CuadroTexto">
          <a:extLst>
            <a:ext uri="{FF2B5EF4-FFF2-40B4-BE49-F238E27FC236}">
              <a16:creationId xmlns:a16="http://schemas.microsoft.com/office/drawing/2014/main" xmlns="" id="{FA2A5C21-0058-48F8-89DF-EFA1D6B2AA7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3" name="266 CuadroTexto">
          <a:extLst>
            <a:ext uri="{FF2B5EF4-FFF2-40B4-BE49-F238E27FC236}">
              <a16:creationId xmlns:a16="http://schemas.microsoft.com/office/drawing/2014/main" xmlns="" id="{43161F84-33B7-4C11-92C9-1AAF09A0A2E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4" name="267 CuadroTexto">
          <a:extLst>
            <a:ext uri="{FF2B5EF4-FFF2-40B4-BE49-F238E27FC236}">
              <a16:creationId xmlns:a16="http://schemas.microsoft.com/office/drawing/2014/main" xmlns="" id="{5F1F7AEC-C53B-467E-97FD-ED3BA6168EB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5" name="268 CuadroTexto">
          <a:extLst>
            <a:ext uri="{FF2B5EF4-FFF2-40B4-BE49-F238E27FC236}">
              <a16:creationId xmlns:a16="http://schemas.microsoft.com/office/drawing/2014/main" xmlns="" id="{ED705780-9F53-48CA-BA2E-4B6B20F632F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6" name="269 CuadroTexto">
          <a:extLst>
            <a:ext uri="{FF2B5EF4-FFF2-40B4-BE49-F238E27FC236}">
              <a16:creationId xmlns:a16="http://schemas.microsoft.com/office/drawing/2014/main" xmlns="" id="{8DB7FB85-E8E6-4FC6-A280-B4430E64653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7" name="270 CuadroTexto">
          <a:extLst>
            <a:ext uri="{FF2B5EF4-FFF2-40B4-BE49-F238E27FC236}">
              <a16:creationId xmlns:a16="http://schemas.microsoft.com/office/drawing/2014/main" xmlns="" id="{88ED8608-B97A-414C-B51F-7C5BCD7693F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8" name="271 CuadroTexto">
          <a:extLst>
            <a:ext uri="{FF2B5EF4-FFF2-40B4-BE49-F238E27FC236}">
              <a16:creationId xmlns:a16="http://schemas.microsoft.com/office/drawing/2014/main" xmlns="" id="{7D88B344-7225-4BDA-838B-6CFE544D965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49" name="272 CuadroTexto">
          <a:extLst>
            <a:ext uri="{FF2B5EF4-FFF2-40B4-BE49-F238E27FC236}">
              <a16:creationId xmlns:a16="http://schemas.microsoft.com/office/drawing/2014/main" xmlns="" id="{6B783AA8-EFCB-4910-8B2B-0742602326F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0" name="273 CuadroTexto">
          <a:extLst>
            <a:ext uri="{FF2B5EF4-FFF2-40B4-BE49-F238E27FC236}">
              <a16:creationId xmlns:a16="http://schemas.microsoft.com/office/drawing/2014/main" xmlns="" id="{B26936ED-005A-4950-82FE-83F816BDAE4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1" name="274 CuadroTexto">
          <a:extLst>
            <a:ext uri="{FF2B5EF4-FFF2-40B4-BE49-F238E27FC236}">
              <a16:creationId xmlns:a16="http://schemas.microsoft.com/office/drawing/2014/main" xmlns="" id="{B69B94D2-B78B-4D4B-87DA-ABF8AF8E053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2" name="275 CuadroTexto">
          <a:extLst>
            <a:ext uri="{FF2B5EF4-FFF2-40B4-BE49-F238E27FC236}">
              <a16:creationId xmlns:a16="http://schemas.microsoft.com/office/drawing/2014/main" xmlns="" id="{9F3BBD50-3344-40F0-90AB-9D2E043701A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3" name="276 CuadroTexto">
          <a:extLst>
            <a:ext uri="{FF2B5EF4-FFF2-40B4-BE49-F238E27FC236}">
              <a16:creationId xmlns:a16="http://schemas.microsoft.com/office/drawing/2014/main" xmlns="" id="{4607CBB3-D5F2-4034-96B3-F7BE4F71475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4" name="277 CuadroTexto">
          <a:extLst>
            <a:ext uri="{FF2B5EF4-FFF2-40B4-BE49-F238E27FC236}">
              <a16:creationId xmlns:a16="http://schemas.microsoft.com/office/drawing/2014/main" xmlns="" id="{05954388-587B-4D65-8426-9CD92AC4C41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5" name="278 CuadroTexto">
          <a:extLst>
            <a:ext uri="{FF2B5EF4-FFF2-40B4-BE49-F238E27FC236}">
              <a16:creationId xmlns:a16="http://schemas.microsoft.com/office/drawing/2014/main" xmlns="" id="{5BCF3C9F-E5BA-4E73-A950-24125B541D9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6" name="279 CuadroTexto">
          <a:extLst>
            <a:ext uri="{FF2B5EF4-FFF2-40B4-BE49-F238E27FC236}">
              <a16:creationId xmlns:a16="http://schemas.microsoft.com/office/drawing/2014/main" xmlns="" id="{D1035BE2-73AF-423D-9F22-55E3F5901BE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7" name="280 CuadroTexto">
          <a:extLst>
            <a:ext uri="{FF2B5EF4-FFF2-40B4-BE49-F238E27FC236}">
              <a16:creationId xmlns:a16="http://schemas.microsoft.com/office/drawing/2014/main" xmlns="" id="{68482AD0-BEAC-47FB-8220-B2EF3D6BF58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8" name="281 CuadroTexto">
          <a:extLst>
            <a:ext uri="{FF2B5EF4-FFF2-40B4-BE49-F238E27FC236}">
              <a16:creationId xmlns:a16="http://schemas.microsoft.com/office/drawing/2014/main" xmlns="" id="{8ED5A8EF-2A33-4E9C-9C8D-4ABB8847262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9" name="282 CuadroTexto">
          <a:extLst>
            <a:ext uri="{FF2B5EF4-FFF2-40B4-BE49-F238E27FC236}">
              <a16:creationId xmlns:a16="http://schemas.microsoft.com/office/drawing/2014/main" xmlns="" id="{1967805D-EA7E-4374-A11E-2970FA46B18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0" name="283 CuadroTexto">
          <a:extLst>
            <a:ext uri="{FF2B5EF4-FFF2-40B4-BE49-F238E27FC236}">
              <a16:creationId xmlns:a16="http://schemas.microsoft.com/office/drawing/2014/main" xmlns="" id="{B528D256-C9B1-455C-9CA3-70508B43CD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1" name="284 CuadroTexto">
          <a:extLst>
            <a:ext uri="{FF2B5EF4-FFF2-40B4-BE49-F238E27FC236}">
              <a16:creationId xmlns:a16="http://schemas.microsoft.com/office/drawing/2014/main" xmlns="" id="{B15C387E-D150-4047-997C-AB03786EC25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2" name="285 CuadroTexto">
          <a:extLst>
            <a:ext uri="{FF2B5EF4-FFF2-40B4-BE49-F238E27FC236}">
              <a16:creationId xmlns:a16="http://schemas.microsoft.com/office/drawing/2014/main" xmlns="" id="{DA48AED6-D319-4655-8FF0-6988889D23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3" name="286 CuadroTexto">
          <a:extLst>
            <a:ext uri="{FF2B5EF4-FFF2-40B4-BE49-F238E27FC236}">
              <a16:creationId xmlns:a16="http://schemas.microsoft.com/office/drawing/2014/main" xmlns="" id="{D9BB5F5D-5B92-4A70-B6C5-7B5BFC21FEE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4" name="287 CuadroTexto">
          <a:extLst>
            <a:ext uri="{FF2B5EF4-FFF2-40B4-BE49-F238E27FC236}">
              <a16:creationId xmlns:a16="http://schemas.microsoft.com/office/drawing/2014/main" xmlns="" id="{15B0DAAE-2E7E-43FA-B0F5-79A6FC4732A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5" name="288 CuadroTexto">
          <a:extLst>
            <a:ext uri="{FF2B5EF4-FFF2-40B4-BE49-F238E27FC236}">
              <a16:creationId xmlns:a16="http://schemas.microsoft.com/office/drawing/2014/main" xmlns="" id="{C927C4F8-49FF-4CC8-A0CE-B509B824F42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6" name="289 CuadroTexto">
          <a:extLst>
            <a:ext uri="{FF2B5EF4-FFF2-40B4-BE49-F238E27FC236}">
              <a16:creationId xmlns:a16="http://schemas.microsoft.com/office/drawing/2014/main" xmlns="" id="{8A8E8059-5617-458E-A661-19F1B0F0D8B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7" name="290 CuadroTexto">
          <a:extLst>
            <a:ext uri="{FF2B5EF4-FFF2-40B4-BE49-F238E27FC236}">
              <a16:creationId xmlns:a16="http://schemas.microsoft.com/office/drawing/2014/main" xmlns="" id="{F2E372AD-4D30-41CF-9692-FD12FE7B62B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8" name="291 CuadroTexto">
          <a:extLst>
            <a:ext uri="{FF2B5EF4-FFF2-40B4-BE49-F238E27FC236}">
              <a16:creationId xmlns:a16="http://schemas.microsoft.com/office/drawing/2014/main" xmlns="" id="{E6A54DB9-975A-495D-A707-D5D55E1474C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69" name="292 CuadroTexto">
          <a:extLst>
            <a:ext uri="{FF2B5EF4-FFF2-40B4-BE49-F238E27FC236}">
              <a16:creationId xmlns:a16="http://schemas.microsoft.com/office/drawing/2014/main" xmlns="" id="{C4CA8976-1941-410D-9F36-7E6E345ACD8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70" name="293 CuadroTexto">
          <a:extLst>
            <a:ext uri="{FF2B5EF4-FFF2-40B4-BE49-F238E27FC236}">
              <a16:creationId xmlns:a16="http://schemas.microsoft.com/office/drawing/2014/main" xmlns="" id="{0762A759-276E-4C9D-BC16-2747106CDB2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71" name="294 CuadroTexto">
          <a:extLst>
            <a:ext uri="{FF2B5EF4-FFF2-40B4-BE49-F238E27FC236}">
              <a16:creationId xmlns:a16="http://schemas.microsoft.com/office/drawing/2014/main" xmlns="" id="{5EDA2308-3D8C-49AD-AEB1-198CA6D50C8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72" name="295 CuadroTexto">
          <a:extLst>
            <a:ext uri="{FF2B5EF4-FFF2-40B4-BE49-F238E27FC236}">
              <a16:creationId xmlns:a16="http://schemas.microsoft.com/office/drawing/2014/main" xmlns="" id="{F0DD257F-2C91-4B92-9AB2-235ACE195B4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73" name="296 CuadroTexto">
          <a:extLst>
            <a:ext uri="{FF2B5EF4-FFF2-40B4-BE49-F238E27FC236}">
              <a16:creationId xmlns:a16="http://schemas.microsoft.com/office/drawing/2014/main" xmlns="" id="{45F6C16C-E798-42A9-98D5-36DC101C8F0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974" name="298 CuadroTexto">
          <a:extLst>
            <a:ext uri="{FF2B5EF4-FFF2-40B4-BE49-F238E27FC236}">
              <a16:creationId xmlns:a16="http://schemas.microsoft.com/office/drawing/2014/main" xmlns="" id="{34EB1366-9037-47A5-8F32-810CCCFB670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975" name="299 CuadroTexto">
          <a:extLst>
            <a:ext uri="{FF2B5EF4-FFF2-40B4-BE49-F238E27FC236}">
              <a16:creationId xmlns:a16="http://schemas.microsoft.com/office/drawing/2014/main" xmlns="" id="{FFFCEF82-59A4-4F80-BA18-105FEC2F2EA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976" name="300 CuadroTexto">
          <a:extLst>
            <a:ext uri="{FF2B5EF4-FFF2-40B4-BE49-F238E27FC236}">
              <a16:creationId xmlns:a16="http://schemas.microsoft.com/office/drawing/2014/main" xmlns="" id="{AD793058-C54D-424E-AD44-966217E5FE2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977" name="301 CuadroTexto">
          <a:extLst>
            <a:ext uri="{FF2B5EF4-FFF2-40B4-BE49-F238E27FC236}">
              <a16:creationId xmlns:a16="http://schemas.microsoft.com/office/drawing/2014/main" xmlns="" id="{09AB3A8D-99B1-4C22-820B-F700DE1F42C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978" name="302 CuadroTexto">
          <a:extLst>
            <a:ext uri="{FF2B5EF4-FFF2-40B4-BE49-F238E27FC236}">
              <a16:creationId xmlns:a16="http://schemas.microsoft.com/office/drawing/2014/main" xmlns="" id="{241980C6-BBC2-48B9-A2C7-1253CD6BF28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979" name="303 CuadroTexto">
          <a:extLst>
            <a:ext uri="{FF2B5EF4-FFF2-40B4-BE49-F238E27FC236}">
              <a16:creationId xmlns:a16="http://schemas.microsoft.com/office/drawing/2014/main" xmlns="" id="{C6690389-B4E3-4179-8706-046B013384D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980" name="304 CuadroTexto">
          <a:extLst>
            <a:ext uri="{FF2B5EF4-FFF2-40B4-BE49-F238E27FC236}">
              <a16:creationId xmlns:a16="http://schemas.microsoft.com/office/drawing/2014/main" xmlns="" id="{EC7B9F62-BD03-493A-909C-7E4A52AB408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981" name="305 CuadroTexto">
          <a:extLst>
            <a:ext uri="{FF2B5EF4-FFF2-40B4-BE49-F238E27FC236}">
              <a16:creationId xmlns:a16="http://schemas.microsoft.com/office/drawing/2014/main" xmlns="" id="{315EB473-CDAB-4F17-9F57-85770FFD9BF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982" name="452 CuadroTexto">
          <a:extLst>
            <a:ext uri="{FF2B5EF4-FFF2-40B4-BE49-F238E27FC236}">
              <a16:creationId xmlns:a16="http://schemas.microsoft.com/office/drawing/2014/main" xmlns="" id="{3CE68144-2C8B-4BE7-BB70-E99B97308C6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83" name="17 CuadroTexto">
          <a:extLst>
            <a:ext uri="{FF2B5EF4-FFF2-40B4-BE49-F238E27FC236}">
              <a16:creationId xmlns:a16="http://schemas.microsoft.com/office/drawing/2014/main" xmlns="" id="{36761A69-26AD-4E9F-9A13-BA6C0C407EF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84" name="90 CuadroTexto">
          <a:extLst>
            <a:ext uri="{FF2B5EF4-FFF2-40B4-BE49-F238E27FC236}">
              <a16:creationId xmlns:a16="http://schemas.microsoft.com/office/drawing/2014/main" xmlns="" id="{041673F4-272D-40D6-95C4-FEF94421430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85" name="91 CuadroTexto">
          <a:extLst>
            <a:ext uri="{FF2B5EF4-FFF2-40B4-BE49-F238E27FC236}">
              <a16:creationId xmlns:a16="http://schemas.microsoft.com/office/drawing/2014/main" xmlns="" id="{5A64557E-5D68-4382-AC61-2D14ED5442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86" name="92 CuadroTexto">
          <a:extLst>
            <a:ext uri="{FF2B5EF4-FFF2-40B4-BE49-F238E27FC236}">
              <a16:creationId xmlns:a16="http://schemas.microsoft.com/office/drawing/2014/main" xmlns="" id="{0CA6CADE-93E7-4A59-B175-FCB65FC4EF7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87" name="93 CuadroTexto">
          <a:extLst>
            <a:ext uri="{FF2B5EF4-FFF2-40B4-BE49-F238E27FC236}">
              <a16:creationId xmlns:a16="http://schemas.microsoft.com/office/drawing/2014/main" xmlns="" id="{19CD8F44-A28D-4D80-9AE3-2842FDBA542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88" name="94 CuadroTexto">
          <a:extLst>
            <a:ext uri="{FF2B5EF4-FFF2-40B4-BE49-F238E27FC236}">
              <a16:creationId xmlns:a16="http://schemas.microsoft.com/office/drawing/2014/main" xmlns="" id="{6E2F52ED-53C8-473B-A4B7-BD48F2C71A6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89" name="95 CuadroTexto">
          <a:extLst>
            <a:ext uri="{FF2B5EF4-FFF2-40B4-BE49-F238E27FC236}">
              <a16:creationId xmlns:a16="http://schemas.microsoft.com/office/drawing/2014/main" xmlns="" id="{CB0AF0F9-903F-4637-90CB-D6B5A197043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0" name="96 CuadroTexto">
          <a:extLst>
            <a:ext uri="{FF2B5EF4-FFF2-40B4-BE49-F238E27FC236}">
              <a16:creationId xmlns:a16="http://schemas.microsoft.com/office/drawing/2014/main" xmlns="" id="{9AEAE2FE-B9DF-463E-8FAB-4432694FC64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1" name="97 CuadroTexto">
          <a:extLst>
            <a:ext uri="{FF2B5EF4-FFF2-40B4-BE49-F238E27FC236}">
              <a16:creationId xmlns:a16="http://schemas.microsoft.com/office/drawing/2014/main" xmlns="" id="{DFF66CD7-A20C-455F-84D2-F8E676D52CF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2" name="98 CuadroTexto">
          <a:extLst>
            <a:ext uri="{FF2B5EF4-FFF2-40B4-BE49-F238E27FC236}">
              <a16:creationId xmlns:a16="http://schemas.microsoft.com/office/drawing/2014/main" xmlns="" id="{19A465BA-CB06-4C9F-87FF-69A85E1BDBE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3" name="99 CuadroTexto">
          <a:extLst>
            <a:ext uri="{FF2B5EF4-FFF2-40B4-BE49-F238E27FC236}">
              <a16:creationId xmlns:a16="http://schemas.microsoft.com/office/drawing/2014/main" xmlns="" id="{04EFD68A-418B-4039-86CE-BED8242F788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4" name="100 CuadroTexto">
          <a:extLst>
            <a:ext uri="{FF2B5EF4-FFF2-40B4-BE49-F238E27FC236}">
              <a16:creationId xmlns:a16="http://schemas.microsoft.com/office/drawing/2014/main" xmlns="" id="{BDDF635B-B54A-481B-A7F3-D125BA27CF8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5" name="101 CuadroTexto">
          <a:extLst>
            <a:ext uri="{FF2B5EF4-FFF2-40B4-BE49-F238E27FC236}">
              <a16:creationId xmlns:a16="http://schemas.microsoft.com/office/drawing/2014/main" xmlns="" id="{5A5A30BA-E842-4D36-804D-A0498890699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6" name="118 CuadroTexto">
          <a:extLst>
            <a:ext uri="{FF2B5EF4-FFF2-40B4-BE49-F238E27FC236}">
              <a16:creationId xmlns:a16="http://schemas.microsoft.com/office/drawing/2014/main" xmlns="" id="{EA63144B-0E28-432D-ACAD-F8610B68BE1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7" name="119 CuadroTexto">
          <a:extLst>
            <a:ext uri="{FF2B5EF4-FFF2-40B4-BE49-F238E27FC236}">
              <a16:creationId xmlns:a16="http://schemas.microsoft.com/office/drawing/2014/main" xmlns="" id="{A8148143-3297-4720-B527-B689D5D2B33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8" name="120 CuadroTexto">
          <a:extLst>
            <a:ext uri="{FF2B5EF4-FFF2-40B4-BE49-F238E27FC236}">
              <a16:creationId xmlns:a16="http://schemas.microsoft.com/office/drawing/2014/main" xmlns="" id="{1358C58C-58CD-43A8-9531-CD2696E293B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9" name="121 CuadroTexto">
          <a:extLst>
            <a:ext uri="{FF2B5EF4-FFF2-40B4-BE49-F238E27FC236}">
              <a16:creationId xmlns:a16="http://schemas.microsoft.com/office/drawing/2014/main" xmlns="" id="{FEEA3F91-B585-429A-A07A-39ADF654D1E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0" name="122 CuadroTexto">
          <a:extLst>
            <a:ext uri="{FF2B5EF4-FFF2-40B4-BE49-F238E27FC236}">
              <a16:creationId xmlns:a16="http://schemas.microsoft.com/office/drawing/2014/main" xmlns="" id="{D55B95C5-F39C-487C-A130-79119D4A0A0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1" name="123 CuadroTexto">
          <a:extLst>
            <a:ext uri="{FF2B5EF4-FFF2-40B4-BE49-F238E27FC236}">
              <a16:creationId xmlns:a16="http://schemas.microsoft.com/office/drawing/2014/main" xmlns="" id="{779BA353-F23F-4B01-BA4C-CDA99BEB0D5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2" name="124 CuadroTexto">
          <a:extLst>
            <a:ext uri="{FF2B5EF4-FFF2-40B4-BE49-F238E27FC236}">
              <a16:creationId xmlns:a16="http://schemas.microsoft.com/office/drawing/2014/main" xmlns="" id="{025379B1-09F3-4B9C-910E-5A46C9E09EC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3" name="125 CuadroTexto">
          <a:extLst>
            <a:ext uri="{FF2B5EF4-FFF2-40B4-BE49-F238E27FC236}">
              <a16:creationId xmlns:a16="http://schemas.microsoft.com/office/drawing/2014/main" xmlns="" id="{CA99F368-D5AA-4DC6-B3B4-0F72EBB68C9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4" name="143 CuadroTexto">
          <a:extLst>
            <a:ext uri="{FF2B5EF4-FFF2-40B4-BE49-F238E27FC236}">
              <a16:creationId xmlns:a16="http://schemas.microsoft.com/office/drawing/2014/main" xmlns="" id="{4BEEECF9-A5EE-4488-84E6-00DE6349D76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5" name="144 CuadroTexto">
          <a:extLst>
            <a:ext uri="{FF2B5EF4-FFF2-40B4-BE49-F238E27FC236}">
              <a16:creationId xmlns:a16="http://schemas.microsoft.com/office/drawing/2014/main" xmlns="" id="{0C6BE8F3-CD9B-4014-B740-5FABC76C041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6" name="145 CuadroTexto">
          <a:extLst>
            <a:ext uri="{FF2B5EF4-FFF2-40B4-BE49-F238E27FC236}">
              <a16:creationId xmlns:a16="http://schemas.microsoft.com/office/drawing/2014/main" xmlns="" id="{BA8129AF-94CE-4782-AB6E-48C423CB565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7" name="146 CuadroTexto">
          <a:extLst>
            <a:ext uri="{FF2B5EF4-FFF2-40B4-BE49-F238E27FC236}">
              <a16:creationId xmlns:a16="http://schemas.microsoft.com/office/drawing/2014/main" xmlns="" id="{3490583C-D430-4CB9-AAC1-98A9C0ED8EC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8" name="147 CuadroTexto">
          <a:extLst>
            <a:ext uri="{FF2B5EF4-FFF2-40B4-BE49-F238E27FC236}">
              <a16:creationId xmlns:a16="http://schemas.microsoft.com/office/drawing/2014/main" xmlns="" id="{6CAD45C8-612D-49B7-A055-C6EEEC333FD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09" name="148 CuadroTexto">
          <a:extLst>
            <a:ext uri="{FF2B5EF4-FFF2-40B4-BE49-F238E27FC236}">
              <a16:creationId xmlns:a16="http://schemas.microsoft.com/office/drawing/2014/main" xmlns="" id="{A0C03E54-01FA-435A-AC4E-C10C4537D25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0" name="149 CuadroTexto">
          <a:extLst>
            <a:ext uri="{FF2B5EF4-FFF2-40B4-BE49-F238E27FC236}">
              <a16:creationId xmlns:a16="http://schemas.microsoft.com/office/drawing/2014/main" xmlns="" id="{574691E9-68E6-4840-A803-333703418DB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1" name="150 CuadroTexto">
          <a:extLst>
            <a:ext uri="{FF2B5EF4-FFF2-40B4-BE49-F238E27FC236}">
              <a16:creationId xmlns:a16="http://schemas.microsoft.com/office/drawing/2014/main" xmlns="" id="{3B742275-488E-483C-8631-6B410A34EBC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2" name="151 CuadroTexto">
          <a:extLst>
            <a:ext uri="{FF2B5EF4-FFF2-40B4-BE49-F238E27FC236}">
              <a16:creationId xmlns:a16="http://schemas.microsoft.com/office/drawing/2014/main" xmlns="" id="{51019AA0-833B-489C-B697-850053B6913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3" name="152 CuadroTexto">
          <a:extLst>
            <a:ext uri="{FF2B5EF4-FFF2-40B4-BE49-F238E27FC236}">
              <a16:creationId xmlns:a16="http://schemas.microsoft.com/office/drawing/2014/main" xmlns="" id="{FE4F734E-DA82-4E8A-BB1A-A5371B0AD6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4" name="153 CuadroTexto">
          <a:extLst>
            <a:ext uri="{FF2B5EF4-FFF2-40B4-BE49-F238E27FC236}">
              <a16:creationId xmlns:a16="http://schemas.microsoft.com/office/drawing/2014/main" xmlns="" id="{01DDFEDE-8D01-4CA4-8207-9DB47DE3916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5" name="154 CuadroTexto">
          <a:extLst>
            <a:ext uri="{FF2B5EF4-FFF2-40B4-BE49-F238E27FC236}">
              <a16:creationId xmlns:a16="http://schemas.microsoft.com/office/drawing/2014/main" xmlns="" id="{50926EC1-A08C-41BE-9301-0BC02FF2F7A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6" name="155 CuadroTexto">
          <a:extLst>
            <a:ext uri="{FF2B5EF4-FFF2-40B4-BE49-F238E27FC236}">
              <a16:creationId xmlns:a16="http://schemas.microsoft.com/office/drawing/2014/main" xmlns="" id="{B3096637-428C-4446-9EDF-0A079C2B446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7" name="156 CuadroTexto">
          <a:extLst>
            <a:ext uri="{FF2B5EF4-FFF2-40B4-BE49-F238E27FC236}">
              <a16:creationId xmlns:a16="http://schemas.microsoft.com/office/drawing/2014/main" xmlns="" id="{1915F26D-3640-4C6B-BD43-A823560B5BE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8" name="157 CuadroTexto">
          <a:extLst>
            <a:ext uri="{FF2B5EF4-FFF2-40B4-BE49-F238E27FC236}">
              <a16:creationId xmlns:a16="http://schemas.microsoft.com/office/drawing/2014/main" xmlns="" id="{48D9CE5E-4F1D-4453-B458-EDAD73735DE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19" name="158 CuadroTexto">
          <a:extLst>
            <a:ext uri="{FF2B5EF4-FFF2-40B4-BE49-F238E27FC236}">
              <a16:creationId xmlns:a16="http://schemas.microsoft.com/office/drawing/2014/main" xmlns="" id="{3D69253E-5D3E-4449-B783-38427C90960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0" name="159 CuadroTexto">
          <a:extLst>
            <a:ext uri="{FF2B5EF4-FFF2-40B4-BE49-F238E27FC236}">
              <a16:creationId xmlns:a16="http://schemas.microsoft.com/office/drawing/2014/main" xmlns="" id="{1E2EA69A-985E-4B11-B272-BB17816606C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1" name="160 CuadroTexto">
          <a:extLst>
            <a:ext uri="{FF2B5EF4-FFF2-40B4-BE49-F238E27FC236}">
              <a16:creationId xmlns:a16="http://schemas.microsoft.com/office/drawing/2014/main" xmlns="" id="{75FE5DD3-38D4-46ED-B164-5388EDCCEE9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2" name="161 CuadroTexto">
          <a:extLst>
            <a:ext uri="{FF2B5EF4-FFF2-40B4-BE49-F238E27FC236}">
              <a16:creationId xmlns:a16="http://schemas.microsoft.com/office/drawing/2014/main" xmlns="" id="{5E5D719A-6563-4771-9EEF-6527C6A92B7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3" name="162 CuadroTexto">
          <a:extLst>
            <a:ext uri="{FF2B5EF4-FFF2-40B4-BE49-F238E27FC236}">
              <a16:creationId xmlns:a16="http://schemas.microsoft.com/office/drawing/2014/main" xmlns="" id="{65DCA7E7-06C7-420D-9DA0-FE043B7968C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4" name="163 CuadroTexto">
          <a:extLst>
            <a:ext uri="{FF2B5EF4-FFF2-40B4-BE49-F238E27FC236}">
              <a16:creationId xmlns:a16="http://schemas.microsoft.com/office/drawing/2014/main" xmlns="" id="{29503397-CF32-401F-8FC2-8D10211195B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5" name="164 CuadroTexto">
          <a:extLst>
            <a:ext uri="{FF2B5EF4-FFF2-40B4-BE49-F238E27FC236}">
              <a16:creationId xmlns:a16="http://schemas.microsoft.com/office/drawing/2014/main" xmlns="" id="{E394BF88-5CD3-431B-94EC-B9310BFC9BD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6" name="165 CuadroTexto">
          <a:extLst>
            <a:ext uri="{FF2B5EF4-FFF2-40B4-BE49-F238E27FC236}">
              <a16:creationId xmlns:a16="http://schemas.microsoft.com/office/drawing/2014/main" xmlns="" id="{CE6150CF-B191-415B-B655-8B3F7328E22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7" name="166 CuadroTexto">
          <a:extLst>
            <a:ext uri="{FF2B5EF4-FFF2-40B4-BE49-F238E27FC236}">
              <a16:creationId xmlns:a16="http://schemas.microsoft.com/office/drawing/2014/main" xmlns="" id="{612DC960-A818-425A-A00C-41C3B3AE79A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8" name="167 CuadroTexto">
          <a:extLst>
            <a:ext uri="{FF2B5EF4-FFF2-40B4-BE49-F238E27FC236}">
              <a16:creationId xmlns:a16="http://schemas.microsoft.com/office/drawing/2014/main" xmlns="" id="{B50E8F0E-CAE3-43AF-8FEC-5B485E496B4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29" name="168 CuadroTexto">
          <a:extLst>
            <a:ext uri="{FF2B5EF4-FFF2-40B4-BE49-F238E27FC236}">
              <a16:creationId xmlns:a16="http://schemas.microsoft.com/office/drawing/2014/main" xmlns="" id="{9B5E352A-0F01-4DA2-9B24-BF07BA0C85E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0" name="169 CuadroTexto">
          <a:extLst>
            <a:ext uri="{FF2B5EF4-FFF2-40B4-BE49-F238E27FC236}">
              <a16:creationId xmlns:a16="http://schemas.microsoft.com/office/drawing/2014/main" xmlns="" id="{5C763828-EB21-4C09-AD7B-E15FA3E4229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1" name="170 CuadroTexto">
          <a:extLst>
            <a:ext uri="{FF2B5EF4-FFF2-40B4-BE49-F238E27FC236}">
              <a16:creationId xmlns:a16="http://schemas.microsoft.com/office/drawing/2014/main" xmlns="" id="{59F8E3BD-1EC1-4081-AC64-9FED937AF63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2" name="171 CuadroTexto">
          <a:extLst>
            <a:ext uri="{FF2B5EF4-FFF2-40B4-BE49-F238E27FC236}">
              <a16:creationId xmlns:a16="http://schemas.microsoft.com/office/drawing/2014/main" xmlns="" id="{B90047D3-0F5D-4EF5-A884-EC56CDB970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3" name="172 CuadroTexto">
          <a:extLst>
            <a:ext uri="{FF2B5EF4-FFF2-40B4-BE49-F238E27FC236}">
              <a16:creationId xmlns:a16="http://schemas.microsoft.com/office/drawing/2014/main" xmlns="" id="{A0193F53-80CF-4D74-BF63-3B0998139F6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4" name="173 CuadroTexto">
          <a:extLst>
            <a:ext uri="{FF2B5EF4-FFF2-40B4-BE49-F238E27FC236}">
              <a16:creationId xmlns:a16="http://schemas.microsoft.com/office/drawing/2014/main" xmlns="" id="{62A31661-00A3-440F-87AF-32BB6962738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5" name="174 CuadroTexto">
          <a:extLst>
            <a:ext uri="{FF2B5EF4-FFF2-40B4-BE49-F238E27FC236}">
              <a16:creationId xmlns:a16="http://schemas.microsoft.com/office/drawing/2014/main" xmlns="" id="{46385AF1-CCA9-4CC2-8EDA-D38C5C75940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6" name="175 CuadroTexto">
          <a:extLst>
            <a:ext uri="{FF2B5EF4-FFF2-40B4-BE49-F238E27FC236}">
              <a16:creationId xmlns:a16="http://schemas.microsoft.com/office/drawing/2014/main" xmlns="" id="{FEDB29B0-8C76-4B04-AE5F-AB5EDE8811E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7" name="176 CuadroTexto">
          <a:extLst>
            <a:ext uri="{FF2B5EF4-FFF2-40B4-BE49-F238E27FC236}">
              <a16:creationId xmlns:a16="http://schemas.microsoft.com/office/drawing/2014/main" xmlns="" id="{A3544899-A043-4FD4-B010-00843E0F13C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8" name="177 CuadroTexto">
          <a:extLst>
            <a:ext uri="{FF2B5EF4-FFF2-40B4-BE49-F238E27FC236}">
              <a16:creationId xmlns:a16="http://schemas.microsoft.com/office/drawing/2014/main" xmlns="" id="{6F2A04E6-4A5B-44E6-9BE9-464F467C404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9" name="178 CuadroTexto">
          <a:extLst>
            <a:ext uri="{FF2B5EF4-FFF2-40B4-BE49-F238E27FC236}">
              <a16:creationId xmlns:a16="http://schemas.microsoft.com/office/drawing/2014/main" xmlns="" id="{AD02C4C4-AF9C-489E-B825-BCEC9F59A19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0" name="179 CuadroTexto">
          <a:extLst>
            <a:ext uri="{FF2B5EF4-FFF2-40B4-BE49-F238E27FC236}">
              <a16:creationId xmlns:a16="http://schemas.microsoft.com/office/drawing/2014/main" xmlns="" id="{D51ECBEA-6B1E-461B-B303-108E1CCB923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1" name="180 CuadroTexto">
          <a:extLst>
            <a:ext uri="{FF2B5EF4-FFF2-40B4-BE49-F238E27FC236}">
              <a16:creationId xmlns:a16="http://schemas.microsoft.com/office/drawing/2014/main" xmlns="" id="{2A70041F-E3E3-4256-98C9-0F9895A41CE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2" name="181 CuadroTexto">
          <a:extLst>
            <a:ext uri="{FF2B5EF4-FFF2-40B4-BE49-F238E27FC236}">
              <a16:creationId xmlns:a16="http://schemas.microsoft.com/office/drawing/2014/main" xmlns="" id="{1BDD7E1A-9E8A-476C-A032-21CCB1C8616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3" name="182 CuadroTexto">
          <a:extLst>
            <a:ext uri="{FF2B5EF4-FFF2-40B4-BE49-F238E27FC236}">
              <a16:creationId xmlns:a16="http://schemas.microsoft.com/office/drawing/2014/main" xmlns="" id="{B31B8AF1-CE31-41BF-98C7-989A2D81486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4" name="183 CuadroTexto">
          <a:extLst>
            <a:ext uri="{FF2B5EF4-FFF2-40B4-BE49-F238E27FC236}">
              <a16:creationId xmlns:a16="http://schemas.microsoft.com/office/drawing/2014/main" xmlns="" id="{E71A4334-58DA-4A5A-9390-93E13245859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5" name="184 CuadroTexto">
          <a:extLst>
            <a:ext uri="{FF2B5EF4-FFF2-40B4-BE49-F238E27FC236}">
              <a16:creationId xmlns:a16="http://schemas.microsoft.com/office/drawing/2014/main" xmlns="" id="{672B4CAB-F9C9-488A-A0F0-06CECAE2AB6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6" name="185 CuadroTexto">
          <a:extLst>
            <a:ext uri="{FF2B5EF4-FFF2-40B4-BE49-F238E27FC236}">
              <a16:creationId xmlns:a16="http://schemas.microsoft.com/office/drawing/2014/main" xmlns="" id="{AF72B7AD-767A-4152-A92D-76FABC38AF8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7" name="186 CuadroTexto">
          <a:extLst>
            <a:ext uri="{FF2B5EF4-FFF2-40B4-BE49-F238E27FC236}">
              <a16:creationId xmlns:a16="http://schemas.microsoft.com/office/drawing/2014/main" xmlns="" id="{5F4C5E76-637C-4634-A93C-178E9CE3DDF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8" name="187 CuadroTexto">
          <a:extLst>
            <a:ext uri="{FF2B5EF4-FFF2-40B4-BE49-F238E27FC236}">
              <a16:creationId xmlns:a16="http://schemas.microsoft.com/office/drawing/2014/main" xmlns="" id="{4EF8AAAA-E6FB-4881-86AC-CEB54683A38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49" name="188 CuadroTexto">
          <a:extLst>
            <a:ext uri="{FF2B5EF4-FFF2-40B4-BE49-F238E27FC236}">
              <a16:creationId xmlns:a16="http://schemas.microsoft.com/office/drawing/2014/main" xmlns="" id="{53AF72D4-0C66-4724-AC3E-853AE1FE946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0" name="189 CuadroTexto">
          <a:extLst>
            <a:ext uri="{FF2B5EF4-FFF2-40B4-BE49-F238E27FC236}">
              <a16:creationId xmlns:a16="http://schemas.microsoft.com/office/drawing/2014/main" xmlns="" id="{16DD58AA-ED50-4A4E-AC36-B8492BA326A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1" name="190 CuadroTexto">
          <a:extLst>
            <a:ext uri="{FF2B5EF4-FFF2-40B4-BE49-F238E27FC236}">
              <a16:creationId xmlns:a16="http://schemas.microsoft.com/office/drawing/2014/main" xmlns="" id="{882EDDEE-9531-4749-83FB-F81907AC2E2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2" name="191 CuadroTexto">
          <a:extLst>
            <a:ext uri="{FF2B5EF4-FFF2-40B4-BE49-F238E27FC236}">
              <a16:creationId xmlns:a16="http://schemas.microsoft.com/office/drawing/2014/main" xmlns="" id="{2B23770D-6CE9-45AA-A0DD-50D08070A61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3" name="192 CuadroTexto">
          <a:extLst>
            <a:ext uri="{FF2B5EF4-FFF2-40B4-BE49-F238E27FC236}">
              <a16:creationId xmlns:a16="http://schemas.microsoft.com/office/drawing/2014/main" xmlns="" id="{3AC67E93-E021-4364-B1A5-7244CDBD785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4" name="193 CuadroTexto">
          <a:extLst>
            <a:ext uri="{FF2B5EF4-FFF2-40B4-BE49-F238E27FC236}">
              <a16:creationId xmlns:a16="http://schemas.microsoft.com/office/drawing/2014/main" xmlns="" id="{B0D1B747-53F6-46A0-AC64-80279529DFF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5" name="194 CuadroTexto">
          <a:extLst>
            <a:ext uri="{FF2B5EF4-FFF2-40B4-BE49-F238E27FC236}">
              <a16:creationId xmlns:a16="http://schemas.microsoft.com/office/drawing/2014/main" xmlns="" id="{49592C4F-3C4A-4569-84AD-0D672B80902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6" name="195 CuadroTexto">
          <a:extLst>
            <a:ext uri="{FF2B5EF4-FFF2-40B4-BE49-F238E27FC236}">
              <a16:creationId xmlns:a16="http://schemas.microsoft.com/office/drawing/2014/main" xmlns="" id="{3A407D5D-FD31-4BAE-B533-6279C3E1F05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7" name="196 CuadroTexto">
          <a:extLst>
            <a:ext uri="{FF2B5EF4-FFF2-40B4-BE49-F238E27FC236}">
              <a16:creationId xmlns:a16="http://schemas.microsoft.com/office/drawing/2014/main" xmlns="" id="{9487713E-64EC-4F36-AC09-94F5237C60C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8" name="197 CuadroTexto">
          <a:extLst>
            <a:ext uri="{FF2B5EF4-FFF2-40B4-BE49-F238E27FC236}">
              <a16:creationId xmlns:a16="http://schemas.microsoft.com/office/drawing/2014/main" xmlns="" id="{3E4F757C-123D-42F9-995E-0B40F5EB530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59" name="198 CuadroTexto">
          <a:extLst>
            <a:ext uri="{FF2B5EF4-FFF2-40B4-BE49-F238E27FC236}">
              <a16:creationId xmlns:a16="http://schemas.microsoft.com/office/drawing/2014/main" xmlns="" id="{C8D51D01-2523-472A-95C5-4D2016841B9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0" name="199 CuadroTexto">
          <a:extLst>
            <a:ext uri="{FF2B5EF4-FFF2-40B4-BE49-F238E27FC236}">
              <a16:creationId xmlns:a16="http://schemas.microsoft.com/office/drawing/2014/main" xmlns="" id="{8DE43050-A0DD-48D5-AE20-E3DFA80A965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1" name="200 CuadroTexto">
          <a:extLst>
            <a:ext uri="{FF2B5EF4-FFF2-40B4-BE49-F238E27FC236}">
              <a16:creationId xmlns:a16="http://schemas.microsoft.com/office/drawing/2014/main" xmlns="" id="{14104032-54D9-46E0-9C32-923FD91F92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2" name="201 CuadroTexto">
          <a:extLst>
            <a:ext uri="{FF2B5EF4-FFF2-40B4-BE49-F238E27FC236}">
              <a16:creationId xmlns:a16="http://schemas.microsoft.com/office/drawing/2014/main" xmlns="" id="{14B20E8F-A479-49BB-A184-5015D600C35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3" name="202 CuadroTexto">
          <a:extLst>
            <a:ext uri="{FF2B5EF4-FFF2-40B4-BE49-F238E27FC236}">
              <a16:creationId xmlns:a16="http://schemas.microsoft.com/office/drawing/2014/main" xmlns="" id="{A983AB50-2D98-4CC6-90EC-064C542D2D7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4" name="203 CuadroTexto">
          <a:extLst>
            <a:ext uri="{FF2B5EF4-FFF2-40B4-BE49-F238E27FC236}">
              <a16:creationId xmlns:a16="http://schemas.microsoft.com/office/drawing/2014/main" xmlns="" id="{3647DAA8-CEE3-46A5-8C2C-59AED843FEC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5" name="204 CuadroTexto">
          <a:extLst>
            <a:ext uri="{FF2B5EF4-FFF2-40B4-BE49-F238E27FC236}">
              <a16:creationId xmlns:a16="http://schemas.microsoft.com/office/drawing/2014/main" xmlns="" id="{4C528487-716D-4963-9208-3921C1F77C3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6" name="205 CuadroTexto">
          <a:extLst>
            <a:ext uri="{FF2B5EF4-FFF2-40B4-BE49-F238E27FC236}">
              <a16:creationId xmlns:a16="http://schemas.microsoft.com/office/drawing/2014/main" xmlns="" id="{325A9D55-3904-48EE-B259-64C2A5E75AE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7" name="206 CuadroTexto">
          <a:extLst>
            <a:ext uri="{FF2B5EF4-FFF2-40B4-BE49-F238E27FC236}">
              <a16:creationId xmlns:a16="http://schemas.microsoft.com/office/drawing/2014/main" xmlns="" id="{3512B41C-2E22-417D-B819-EBD3F50F38C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8" name="207 CuadroTexto">
          <a:extLst>
            <a:ext uri="{FF2B5EF4-FFF2-40B4-BE49-F238E27FC236}">
              <a16:creationId xmlns:a16="http://schemas.microsoft.com/office/drawing/2014/main" xmlns="" id="{77FCA883-A8C5-4E78-B8AD-CE5D9A20000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69" name="208 CuadroTexto">
          <a:extLst>
            <a:ext uri="{FF2B5EF4-FFF2-40B4-BE49-F238E27FC236}">
              <a16:creationId xmlns:a16="http://schemas.microsoft.com/office/drawing/2014/main" xmlns="" id="{30EB7AC2-F509-49BD-8BBB-07B6ADF1E99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0" name="209 CuadroTexto">
          <a:extLst>
            <a:ext uri="{FF2B5EF4-FFF2-40B4-BE49-F238E27FC236}">
              <a16:creationId xmlns:a16="http://schemas.microsoft.com/office/drawing/2014/main" xmlns="" id="{313128B6-B468-498E-A91C-1E281816430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1" name="210 CuadroTexto">
          <a:extLst>
            <a:ext uri="{FF2B5EF4-FFF2-40B4-BE49-F238E27FC236}">
              <a16:creationId xmlns:a16="http://schemas.microsoft.com/office/drawing/2014/main" xmlns="" id="{CD87F32D-8C9D-4732-A47B-C0E1BE68846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2" name="211 CuadroTexto">
          <a:extLst>
            <a:ext uri="{FF2B5EF4-FFF2-40B4-BE49-F238E27FC236}">
              <a16:creationId xmlns:a16="http://schemas.microsoft.com/office/drawing/2014/main" xmlns="" id="{2A9DF67B-70B2-4FCE-B287-579044AFA0E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3" name="212 CuadroTexto">
          <a:extLst>
            <a:ext uri="{FF2B5EF4-FFF2-40B4-BE49-F238E27FC236}">
              <a16:creationId xmlns:a16="http://schemas.microsoft.com/office/drawing/2014/main" xmlns="" id="{5B413339-D9D3-4E16-8A23-A00DA9E963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4" name="213 CuadroTexto">
          <a:extLst>
            <a:ext uri="{FF2B5EF4-FFF2-40B4-BE49-F238E27FC236}">
              <a16:creationId xmlns:a16="http://schemas.microsoft.com/office/drawing/2014/main" xmlns="" id="{9654E8DA-6954-4E78-A8AD-B694E327014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5" name="214 CuadroTexto">
          <a:extLst>
            <a:ext uri="{FF2B5EF4-FFF2-40B4-BE49-F238E27FC236}">
              <a16:creationId xmlns:a16="http://schemas.microsoft.com/office/drawing/2014/main" xmlns="" id="{D9F1FF6D-3BDC-413E-81F2-9DF2F46A066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6" name="215 CuadroTexto">
          <a:extLst>
            <a:ext uri="{FF2B5EF4-FFF2-40B4-BE49-F238E27FC236}">
              <a16:creationId xmlns:a16="http://schemas.microsoft.com/office/drawing/2014/main" xmlns="" id="{F1905691-9473-47C8-ADCF-7C0E05F3D24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7" name="216 CuadroTexto">
          <a:extLst>
            <a:ext uri="{FF2B5EF4-FFF2-40B4-BE49-F238E27FC236}">
              <a16:creationId xmlns:a16="http://schemas.microsoft.com/office/drawing/2014/main" xmlns="" id="{74D53FE5-511D-4E81-B4A5-AE9DDC9BA7D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8" name="217 CuadroTexto">
          <a:extLst>
            <a:ext uri="{FF2B5EF4-FFF2-40B4-BE49-F238E27FC236}">
              <a16:creationId xmlns:a16="http://schemas.microsoft.com/office/drawing/2014/main" xmlns="" id="{33AC20A6-20D0-4F98-AF56-E45F2BEB081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79" name="218 CuadroTexto">
          <a:extLst>
            <a:ext uri="{FF2B5EF4-FFF2-40B4-BE49-F238E27FC236}">
              <a16:creationId xmlns:a16="http://schemas.microsoft.com/office/drawing/2014/main" xmlns="" id="{59839263-0800-4AA7-B56E-6C937E10BFA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0" name="219 CuadroTexto">
          <a:extLst>
            <a:ext uri="{FF2B5EF4-FFF2-40B4-BE49-F238E27FC236}">
              <a16:creationId xmlns:a16="http://schemas.microsoft.com/office/drawing/2014/main" xmlns="" id="{8CD3BCDD-7D64-47A0-838F-541C38493D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1" name="220 CuadroTexto">
          <a:extLst>
            <a:ext uri="{FF2B5EF4-FFF2-40B4-BE49-F238E27FC236}">
              <a16:creationId xmlns:a16="http://schemas.microsoft.com/office/drawing/2014/main" xmlns="" id="{87E2F248-3EE2-4697-AFCF-0452EC01701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2" name="221 CuadroTexto">
          <a:extLst>
            <a:ext uri="{FF2B5EF4-FFF2-40B4-BE49-F238E27FC236}">
              <a16:creationId xmlns:a16="http://schemas.microsoft.com/office/drawing/2014/main" xmlns="" id="{6F08201B-27CB-4E01-B400-5FBD889DB3C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3" name="222 CuadroTexto">
          <a:extLst>
            <a:ext uri="{FF2B5EF4-FFF2-40B4-BE49-F238E27FC236}">
              <a16:creationId xmlns:a16="http://schemas.microsoft.com/office/drawing/2014/main" xmlns="" id="{E4DCB453-D452-4BFE-B151-6B2D9432675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4" name="223 CuadroTexto">
          <a:extLst>
            <a:ext uri="{FF2B5EF4-FFF2-40B4-BE49-F238E27FC236}">
              <a16:creationId xmlns:a16="http://schemas.microsoft.com/office/drawing/2014/main" xmlns="" id="{DF19D44B-F155-430C-A4C0-420605137C9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5" name="224 CuadroTexto">
          <a:extLst>
            <a:ext uri="{FF2B5EF4-FFF2-40B4-BE49-F238E27FC236}">
              <a16:creationId xmlns:a16="http://schemas.microsoft.com/office/drawing/2014/main" xmlns="" id="{457C2DDF-4272-4EDB-B4D8-BB90AE6B76E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6" name="225 CuadroTexto">
          <a:extLst>
            <a:ext uri="{FF2B5EF4-FFF2-40B4-BE49-F238E27FC236}">
              <a16:creationId xmlns:a16="http://schemas.microsoft.com/office/drawing/2014/main" xmlns="" id="{602E68BF-4B68-4E88-A5BD-20DF57132D9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7" name="226 CuadroTexto">
          <a:extLst>
            <a:ext uri="{FF2B5EF4-FFF2-40B4-BE49-F238E27FC236}">
              <a16:creationId xmlns:a16="http://schemas.microsoft.com/office/drawing/2014/main" xmlns="" id="{7684779C-08D7-4939-9702-0C516AE62E8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8" name="227 CuadroTexto">
          <a:extLst>
            <a:ext uri="{FF2B5EF4-FFF2-40B4-BE49-F238E27FC236}">
              <a16:creationId xmlns:a16="http://schemas.microsoft.com/office/drawing/2014/main" xmlns="" id="{9CEA6F37-BD1B-4809-9533-604E0653BB1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89" name="228 CuadroTexto">
          <a:extLst>
            <a:ext uri="{FF2B5EF4-FFF2-40B4-BE49-F238E27FC236}">
              <a16:creationId xmlns:a16="http://schemas.microsoft.com/office/drawing/2014/main" xmlns="" id="{6E3557FA-17C2-4947-BD56-A0189BE60E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0" name="229 CuadroTexto">
          <a:extLst>
            <a:ext uri="{FF2B5EF4-FFF2-40B4-BE49-F238E27FC236}">
              <a16:creationId xmlns:a16="http://schemas.microsoft.com/office/drawing/2014/main" xmlns="" id="{90220A7F-48F8-415E-AD0F-A18A535453A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1" name="230 CuadroTexto">
          <a:extLst>
            <a:ext uri="{FF2B5EF4-FFF2-40B4-BE49-F238E27FC236}">
              <a16:creationId xmlns:a16="http://schemas.microsoft.com/office/drawing/2014/main" xmlns="" id="{DC79B123-1CAA-4E1E-B218-78C4F725A6A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2" name="231 CuadroTexto">
          <a:extLst>
            <a:ext uri="{FF2B5EF4-FFF2-40B4-BE49-F238E27FC236}">
              <a16:creationId xmlns:a16="http://schemas.microsoft.com/office/drawing/2014/main" xmlns="" id="{E6E8CAB4-02CA-4C29-A341-327332126FC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3" name="232 CuadroTexto">
          <a:extLst>
            <a:ext uri="{FF2B5EF4-FFF2-40B4-BE49-F238E27FC236}">
              <a16:creationId xmlns:a16="http://schemas.microsoft.com/office/drawing/2014/main" xmlns="" id="{C4B94D35-4A22-49D1-B1D4-13B85E8FD72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4" name="233 CuadroTexto">
          <a:extLst>
            <a:ext uri="{FF2B5EF4-FFF2-40B4-BE49-F238E27FC236}">
              <a16:creationId xmlns:a16="http://schemas.microsoft.com/office/drawing/2014/main" xmlns="" id="{78B564AD-15DA-424F-B968-781EC190C16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5" name="234 CuadroTexto">
          <a:extLst>
            <a:ext uri="{FF2B5EF4-FFF2-40B4-BE49-F238E27FC236}">
              <a16:creationId xmlns:a16="http://schemas.microsoft.com/office/drawing/2014/main" xmlns="" id="{6EF6C11E-0D0D-4F62-8AAD-F022C3E3D0D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6" name="235 CuadroTexto">
          <a:extLst>
            <a:ext uri="{FF2B5EF4-FFF2-40B4-BE49-F238E27FC236}">
              <a16:creationId xmlns:a16="http://schemas.microsoft.com/office/drawing/2014/main" xmlns="" id="{31A45377-9D95-4A3E-8551-00E0D340868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7" name="236 CuadroTexto">
          <a:extLst>
            <a:ext uri="{FF2B5EF4-FFF2-40B4-BE49-F238E27FC236}">
              <a16:creationId xmlns:a16="http://schemas.microsoft.com/office/drawing/2014/main" xmlns="" id="{7C00D3DC-7E47-4D0B-9F9D-85C9EB38334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8" name="237 CuadroTexto">
          <a:extLst>
            <a:ext uri="{FF2B5EF4-FFF2-40B4-BE49-F238E27FC236}">
              <a16:creationId xmlns:a16="http://schemas.microsoft.com/office/drawing/2014/main" xmlns="" id="{DFEC74BE-0077-4F8C-B6E0-584BA6695E4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99" name="238 CuadroTexto">
          <a:extLst>
            <a:ext uri="{FF2B5EF4-FFF2-40B4-BE49-F238E27FC236}">
              <a16:creationId xmlns:a16="http://schemas.microsoft.com/office/drawing/2014/main" xmlns="" id="{8CEEF4A9-6662-4C44-8BAF-E9A80ABD508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0" name="239 CuadroTexto">
          <a:extLst>
            <a:ext uri="{FF2B5EF4-FFF2-40B4-BE49-F238E27FC236}">
              <a16:creationId xmlns:a16="http://schemas.microsoft.com/office/drawing/2014/main" xmlns="" id="{B77AAB0C-9608-43AC-96C5-49AF1B18465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1" name="240 CuadroTexto">
          <a:extLst>
            <a:ext uri="{FF2B5EF4-FFF2-40B4-BE49-F238E27FC236}">
              <a16:creationId xmlns:a16="http://schemas.microsoft.com/office/drawing/2014/main" xmlns="" id="{B9F1C668-1743-4FAE-808B-AAF2A698D43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2" name="241 CuadroTexto">
          <a:extLst>
            <a:ext uri="{FF2B5EF4-FFF2-40B4-BE49-F238E27FC236}">
              <a16:creationId xmlns:a16="http://schemas.microsoft.com/office/drawing/2014/main" xmlns="" id="{2093F71D-136D-4D1C-9FEE-D28185E368A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3" name="242 CuadroTexto">
          <a:extLst>
            <a:ext uri="{FF2B5EF4-FFF2-40B4-BE49-F238E27FC236}">
              <a16:creationId xmlns:a16="http://schemas.microsoft.com/office/drawing/2014/main" xmlns="" id="{F9A6DD21-DBD9-4075-AAF4-ECFCF694A3D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4" name="243 CuadroTexto">
          <a:extLst>
            <a:ext uri="{FF2B5EF4-FFF2-40B4-BE49-F238E27FC236}">
              <a16:creationId xmlns:a16="http://schemas.microsoft.com/office/drawing/2014/main" xmlns="" id="{C86608E2-3622-4D5C-BF7D-C020AC99C0F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5" name="244 CuadroTexto">
          <a:extLst>
            <a:ext uri="{FF2B5EF4-FFF2-40B4-BE49-F238E27FC236}">
              <a16:creationId xmlns:a16="http://schemas.microsoft.com/office/drawing/2014/main" xmlns="" id="{65A9B737-0234-4B34-9382-CE7DACB14AE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6" name="245 CuadroTexto">
          <a:extLst>
            <a:ext uri="{FF2B5EF4-FFF2-40B4-BE49-F238E27FC236}">
              <a16:creationId xmlns:a16="http://schemas.microsoft.com/office/drawing/2014/main" xmlns="" id="{7FCA364F-9092-448E-986F-2DA1BAE7CAA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7" name="246 CuadroTexto">
          <a:extLst>
            <a:ext uri="{FF2B5EF4-FFF2-40B4-BE49-F238E27FC236}">
              <a16:creationId xmlns:a16="http://schemas.microsoft.com/office/drawing/2014/main" xmlns="" id="{9822ADAD-B5F5-4111-A1D1-6E151628330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8" name="247 CuadroTexto">
          <a:extLst>
            <a:ext uri="{FF2B5EF4-FFF2-40B4-BE49-F238E27FC236}">
              <a16:creationId xmlns:a16="http://schemas.microsoft.com/office/drawing/2014/main" xmlns="" id="{24653A79-E662-41C1-A5FA-F819F98C18C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09" name="248 CuadroTexto">
          <a:extLst>
            <a:ext uri="{FF2B5EF4-FFF2-40B4-BE49-F238E27FC236}">
              <a16:creationId xmlns:a16="http://schemas.microsoft.com/office/drawing/2014/main" xmlns="" id="{D88A15D4-E8F6-40E1-9231-7C3A6A0637A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0" name="249 CuadroTexto">
          <a:extLst>
            <a:ext uri="{FF2B5EF4-FFF2-40B4-BE49-F238E27FC236}">
              <a16:creationId xmlns:a16="http://schemas.microsoft.com/office/drawing/2014/main" xmlns="" id="{F54FE3BC-D256-43F2-AC33-97A192C8366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1" name="250 CuadroTexto">
          <a:extLst>
            <a:ext uri="{FF2B5EF4-FFF2-40B4-BE49-F238E27FC236}">
              <a16:creationId xmlns:a16="http://schemas.microsoft.com/office/drawing/2014/main" xmlns="" id="{CE807376-7C95-4417-99D1-8703798FC24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2" name="251 CuadroTexto">
          <a:extLst>
            <a:ext uri="{FF2B5EF4-FFF2-40B4-BE49-F238E27FC236}">
              <a16:creationId xmlns:a16="http://schemas.microsoft.com/office/drawing/2014/main" xmlns="" id="{CF6F0AF2-B318-41F7-BE8E-0646F9ED91C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3" name="252 CuadroTexto">
          <a:extLst>
            <a:ext uri="{FF2B5EF4-FFF2-40B4-BE49-F238E27FC236}">
              <a16:creationId xmlns:a16="http://schemas.microsoft.com/office/drawing/2014/main" xmlns="" id="{471BE14A-49BA-48EB-BF74-C320A3C3C0C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4" name="253 CuadroTexto">
          <a:extLst>
            <a:ext uri="{FF2B5EF4-FFF2-40B4-BE49-F238E27FC236}">
              <a16:creationId xmlns:a16="http://schemas.microsoft.com/office/drawing/2014/main" xmlns="" id="{40310C1F-B018-4B64-8858-62D7743DA47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5" name="254 CuadroTexto">
          <a:extLst>
            <a:ext uri="{FF2B5EF4-FFF2-40B4-BE49-F238E27FC236}">
              <a16:creationId xmlns:a16="http://schemas.microsoft.com/office/drawing/2014/main" xmlns="" id="{75089248-B885-4C37-8DC4-4AAF6722D6B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6" name="255 CuadroTexto">
          <a:extLst>
            <a:ext uri="{FF2B5EF4-FFF2-40B4-BE49-F238E27FC236}">
              <a16:creationId xmlns:a16="http://schemas.microsoft.com/office/drawing/2014/main" xmlns="" id="{421DFE90-DC58-499C-B1E0-26189463C95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7" name="256 CuadroTexto">
          <a:extLst>
            <a:ext uri="{FF2B5EF4-FFF2-40B4-BE49-F238E27FC236}">
              <a16:creationId xmlns:a16="http://schemas.microsoft.com/office/drawing/2014/main" xmlns="" id="{B046F381-64B9-406E-ADFF-363A5061763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8" name="257 CuadroTexto">
          <a:extLst>
            <a:ext uri="{FF2B5EF4-FFF2-40B4-BE49-F238E27FC236}">
              <a16:creationId xmlns:a16="http://schemas.microsoft.com/office/drawing/2014/main" xmlns="" id="{197DB05C-B063-4AF3-97FB-3801A9B8797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19" name="258 CuadroTexto">
          <a:extLst>
            <a:ext uri="{FF2B5EF4-FFF2-40B4-BE49-F238E27FC236}">
              <a16:creationId xmlns:a16="http://schemas.microsoft.com/office/drawing/2014/main" xmlns="" id="{A4217CFE-2FF4-4584-AF03-3DA74FB1314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0" name="259 CuadroTexto">
          <a:extLst>
            <a:ext uri="{FF2B5EF4-FFF2-40B4-BE49-F238E27FC236}">
              <a16:creationId xmlns:a16="http://schemas.microsoft.com/office/drawing/2014/main" xmlns="" id="{81ADA013-8CB5-4F08-850E-307D3AE117E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1" name="260 CuadroTexto">
          <a:extLst>
            <a:ext uri="{FF2B5EF4-FFF2-40B4-BE49-F238E27FC236}">
              <a16:creationId xmlns:a16="http://schemas.microsoft.com/office/drawing/2014/main" xmlns="" id="{F5B5F9A6-CAF9-4FF5-ADC6-DC8AE9CAA6A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2" name="261 CuadroTexto">
          <a:extLst>
            <a:ext uri="{FF2B5EF4-FFF2-40B4-BE49-F238E27FC236}">
              <a16:creationId xmlns:a16="http://schemas.microsoft.com/office/drawing/2014/main" xmlns="" id="{6C18C45A-4F7C-46B2-8FD0-5B654616D5D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3" name="262 CuadroTexto">
          <a:extLst>
            <a:ext uri="{FF2B5EF4-FFF2-40B4-BE49-F238E27FC236}">
              <a16:creationId xmlns:a16="http://schemas.microsoft.com/office/drawing/2014/main" xmlns="" id="{F652B360-C1FA-44D5-BEA0-736C704A283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4" name="263 CuadroTexto">
          <a:extLst>
            <a:ext uri="{FF2B5EF4-FFF2-40B4-BE49-F238E27FC236}">
              <a16:creationId xmlns:a16="http://schemas.microsoft.com/office/drawing/2014/main" xmlns="" id="{10D4C133-1BDF-4F57-9B9D-987EBCC501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5" name="264 CuadroTexto">
          <a:extLst>
            <a:ext uri="{FF2B5EF4-FFF2-40B4-BE49-F238E27FC236}">
              <a16:creationId xmlns:a16="http://schemas.microsoft.com/office/drawing/2014/main" xmlns="" id="{77C964A7-5B36-4B14-AADB-14D021B53CE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6" name="265 CuadroTexto">
          <a:extLst>
            <a:ext uri="{FF2B5EF4-FFF2-40B4-BE49-F238E27FC236}">
              <a16:creationId xmlns:a16="http://schemas.microsoft.com/office/drawing/2014/main" xmlns="" id="{8D6FCFAC-143A-48D0-BD56-6BE3ABB7635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7" name="266 CuadroTexto">
          <a:extLst>
            <a:ext uri="{FF2B5EF4-FFF2-40B4-BE49-F238E27FC236}">
              <a16:creationId xmlns:a16="http://schemas.microsoft.com/office/drawing/2014/main" xmlns="" id="{7A8A52BB-5F78-4A61-8FCE-D72B977BC9A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8" name="267 CuadroTexto">
          <a:extLst>
            <a:ext uri="{FF2B5EF4-FFF2-40B4-BE49-F238E27FC236}">
              <a16:creationId xmlns:a16="http://schemas.microsoft.com/office/drawing/2014/main" xmlns="" id="{97CE3A7B-1F51-42DE-9C85-1F91752CEE5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29" name="268 CuadroTexto">
          <a:extLst>
            <a:ext uri="{FF2B5EF4-FFF2-40B4-BE49-F238E27FC236}">
              <a16:creationId xmlns:a16="http://schemas.microsoft.com/office/drawing/2014/main" xmlns="" id="{6BDFA9F2-4DA2-4674-A32B-E804A4910AD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0" name="269 CuadroTexto">
          <a:extLst>
            <a:ext uri="{FF2B5EF4-FFF2-40B4-BE49-F238E27FC236}">
              <a16:creationId xmlns:a16="http://schemas.microsoft.com/office/drawing/2014/main" xmlns="" id="{A22913A6-E0B8-4275-850A-1DB294E13F3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1" name="270 CuadroTexto">
          <a:extLst>
            <a:ext uri="{FF2B5EF4-FFF2-40B4-BE49-F238E27FC236}">
              <a16:creationId xmlns:a16="http://schemas.microsoft.com/office/drawing/2014/main" xmlns="" id="{59135401-F9E8-4E5F-B625-9DF54B6387C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2" name="271 CuadroTexto">
          <a:extLst>
            <a:ext uri="{FF2B5EF4-FFF2-40B4-BE49-F238E27FC236}">
              <a16:creationId xmlns:a16="http://schemas.microsoft.com/office/drawing/2014/main" xmlns="" id="{FD203BE5-481D-4DDD-8739-8A243263D47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3" name="272 CuadroTexto">
          <a:extLst>
            <a:ext uri="{FF2B5EF4-FFF2-40B4-BE49-F238E27FC236}">
              <a16:creationId xmlns:a16="http://schemas.microsoft.com/office/drawing/2014/main" xmlns="" id="{818FF041-9DBB-436E-BA2C-7B7A6F038A9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4" name="273 CuadroTexto">
          <a:extLst>
            <a:ext uri="{FF2B5EF4-FFF2-40B4-BE49-F238E27FC236}">
              <a16:creationId xmlns:a16="http://schemas.microsoft.com/office/drawing/2014/main" xmlns="" id="{F2F3B374-5EE1-4DF8-8627-5688A1A2B9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5" name="274 CuadroTexto">
          <a:extLst>
            <a:ext uri="{FF2B5EF4-FFF2-40B4-BE49-F238E27FC236}">
              <a16:creationId xmlns:a16="http://schemas.microsoft.com/office/drawing/2014/main" xmlns="" id="{86495CE5-AC70-4397-9809-9185260AFF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6" name="275 CuadroTexto">
          <a:extLst>
            <a:ext uri="{FF2B5EF4-FFF2-40B4-BE49-F238E27FC236}">
              <a16:creationId xmlns:a16="http://schemas.microsoft.com/office/drawing/2014/main" xmlns="" id="{52E819BD-AB26-4328-BA37-93F95FDC6A9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7" name="276 CuadroTexto">
          <a:extLst>
            <a:ext uri="{FF2B5EF4-FFF2-40B4-BE49-F238E27FC236}">
              <a16:creationId xmlns:a16="http://schemas.microsoft.com/office/drawing/2014/main" xmlns="" id="{7E6F4676-D8D5-4E07-BFA7-37D63437AE5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8" name="277 CuadroTexto">
          <a:extLst>
            <a:ext uri="{FF2B5EF4-FFF2-40B4-BE49-F238E27FC236}">
              <a16:creationId xmlns:a16="http://schemas.microsoft.com/office/drawing/2014/main" xmlns="" id="{B1988F18-D36A-4A2A-A2E7-623A155E100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39" name="278 CuadroTexto">
          <a:extLst>
            <a:ext uri="{FF2B5EF4-FFF2-40B4-BE49-F238E27FC236}">
              <a16:creationId xmlns:a16="http://schemas.microsoft.com/office/drawing/2014/main" xmlns="" id="{F84835D8-D831-4916-A888-04E74D789D7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0" name="279 CuadroTexto">
          <a:extLst>
            <a:ext uri="{FF2B5EF4-FFF2-40B4-BE49-F238E27FC236}">
              <a16:creationId xmlns:a16="http://schemas.microsoft.com/office/drawing/2014/main" xmlns="" id="{0A1ECD7A-03B1-44B4-9906-379809779C4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1" name="280 CuadroTexto">
          <a:extLst>
            <a:ext uri="{FF2B5EF4-FFF2-40B4-BE49-F238E27FC236}">
              <a16:creationId xmlns:a16="http://schemas.microsoft.com/office/drawing/2014/main" xmlns="" id="{C1D33DB9-0ACF-4B51-A37C-0DBEDA619BB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2" name="281 CuadroTexto">
          <a:extLst>
            <a:ext uri="{FF2B5EF4-FFF2-40B4-BE49-F238E27FC236}">
              <a16:creationId xmlns:a16="http://schemas.microsoft.com/office/drawing/2014/main" xmlns="" id="{E9279CCA-73B6-466F-A90F-789EADE310E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3" name="282 CuadroTexto">
          <a:extLst>
            <a:ext uri="{FF2B5EF4-FFF2-40B4-BE49-F238E27FC236}">
              <a16:creationId xmlns:a16="http://schemas.microsoft.com/office/drawing/2014/main" xmlns="" id="{832E0F50-8210-4104-8507-1912AF84C66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4" name="283 CuadroTexto">
          <a:extLst>
            <a:ext uri="{FF2B5EF4-FFF2-40B4-BE49-F238E27FC236}">
              <a16:creationId xmlns:a16="http://schemas.microsoft.com/office/drawing/2014/main" xmlns="" id="{22A6F81C-3641-46B9-B43B-5611CC72361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5" name="284 CuadroTexto">
          <a:extLst>
            <a:ext uri="{FF2B5EF4-FFF2-40B4-BE49-F238E27FC236}">
              <a16:creationId xmlns:a16="http://schemas.microsoft.com/office/drawing/2014/main" xmlns="" id="{D8D6996A-AE9B-4E6F-83FC-FE355E83F22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6" name="285 CuadroTexto">
          <a:extLst>
            <a:ext uri="{FF2B5EF4-FFF2-40B4-BE49-F238E27FC236}">
              <a16:creationId xmlns:a16="http://schemas.microsoft.com/office/drawing/2014/main" xmlns="" id="{75CEDAC5-E707-4EEC-A4EE-F707B4E3119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7" name="286 CuadroTexto">
          <a:extLst>
            <a:ext uri="{FF2B5EF4-FFF2-40B4-BE49-F238E27FC236}">
              <a16:creationId xmlns:a16="http://schemas.microsoft.com/office/drawing/2014/main" xmlns="" id="{E5114CE5-F3A5-4085-8729-208ADE029BF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8" name="287 CuadroTexto">
          <a:extLst>
            <a:ext uri="{FF2B5EF4-FFF2-40B4-BE49-F238E27FC236}">
              <a16:creationId xmlns:a16="http://schemas.microsoft.com/office/drawing/2014/main" xmlns="" id="{5E96CD50-F41C-49B8-A5D4-7F13EC4AA7A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9" name="288 CuadroTexto">
          <a:extLst>
            <a:ext uri="{FF2B5EF4-FFF2-40B4-BE49-F238E27FC236}">
              <a16:creationId xmlns:a16="http://schemas.microsoft.com/office/drawing/2014/main" xmlns="" id="{9D2330AB-7E32-4BEC-80B7-21E24764C7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0" name="289 CuadroTexto">
          <a:extLst>
            <a:ext uri="{FF2B5EF4-FFF2-40B4-BE49-F238E27FC236}">
              <a16:creationId xmlns:a16="http://schemas.microsoft.com/office/drawing/2014/main" xmlns="" id="{9135E21C-3FCF-43CD-B3BE-5B20E27F755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1" name="290 CuadroTexto">
          <a:extLst>
            <a:ext uri="{FF2B5EF4-FFF2-40B4-BE49-F238E27FC236}">
              <a16:creationId xmlns:a16="http://schemas.microsoft.com/office/drawing/2014/main" xmlns="" id="{AD28CCAA-9670-459D-9508-3D6094D79C1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2" name="291 CuadroTexto">
          <a:extLst>
            <a:ext uri="{FF2B5EF4-FFF2-40B4-BE49-F238E27FC236}">
              <a16:creationId xmlns:a16="http://schemas.microsoft.com/office/drawing/2014/main" xmlns="" id="{5B26C509-9ABD-40D3-AC6C-E5C05735086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3" name="292 CuadroTexto">
          <a:extLst>
            <a:ext uri="{FF2B5EF4-FFF2-40B4-BE49-F238E27FC236}">
              <a16:creationId xmlns:a16="http://schemas.microsoft.com/office/drawing/2014/main" xmlns="" id="{1A378BCB-AA9B-40B7-B329-84F205C01FC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4" name="293 CuadroTexto">
          <a:extLst>
            <a:ext uri="{FF2B5EF4-FFF2-40B4-BE49-F238E27FC236}">
              <a16:creationId xmlns:a16="http://schemas.microsoft.com/office/drawing/2014/main" xmlns="" id="{6E82AF39-DDD1-4A89-BC3B-B47CC1D5875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5" name="294 CuadroTexto">
          <a:extLst>
            <a:ext uri="{FF2B5EF4-FFF2-40B4-BE49-F238E27FC236}">
              <a16:creationId xmlns:a16="http://schemas.microsoft.com/office/drawing/2014/main" xmlns="" id="{4DC1377C-CC49-4C74-86AF-66EF8DA6DEE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6" name="295 CuadroTexto">
          <a:extLst>
            <a:ext uri="{FF2B5EF4-FFF2-40B4-BE49-F238E27FC236}">
              <a16:creationId xmlns:a16="http://schemas.microsoft.com/office/drawing/2014/main" xmlns="" id="{15241C89-A875-4E38-BD53-110DB644FC5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7" name="296 CuadroTexto">
          <a:extLst>
            <a:ext uri="{FF2B5EF4-FFF2-40B4-BE49-F238E27FC236}">
              <a16:creationId xmlns:a16="http://schemas.microsoft.com/office/drawing/2014/main" xmlns="" id="{DE9A188B-5F8E-499E-9FB4-1F5F0752DFE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8" name="17 CuadroTexto">
          <a:extLst>
            <a:ext uri="{FF2B5EF4-FFF2-40B4-BE49-F238E27FC236}">
              <a16:creationId xmlns:a16="http://schemas.microsoft.com/office/drawing/2014/main" xmlns="" id="{90C39829-41DB-49BB-AAD2-1973545C761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59" name="90 CuadroTexto">
          <a:extLst>
            <a:ext uri="{FF2B5EF4-FFF2-40B4-BE49-F238E27FC236}">
              <a16:creationId xmlns:a16="http://schemas.microsoft.com/office/drawing/2014/main" xmlns="" id="{E8EDB638-1BD5-4B71-AB09-39BE5415314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0" name="91 CuadroTexto">
          <a:extLst>
            <a:ext uri="{FF2B5EF4-FFF2-40B4-BE49-F238E27FC236}">
              <a16:creationId xmlns:a16="http://schemas.microsoft.com/office/drawing/2014/main" xmlns="" id="{ECF765A6-A65E-4684-8133-741B2151AB0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1" name="92 CuadroTexto">
          <a:extLst>
            <a:ext uri="{FF2B5EF4-FFF2-40B4-BE49-F238E27FC236}">
              <a16:creationId xmlns:a16="http://schemas.microsoft.com/office/drawing/2014/main" xmlns="" id="{CB376A84-4B21-47A5-8BA8-A2EA962B451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2" name="93 CuadroTexto">
          <a:extLst>
            <a:ext uri="{FF2B5EF4-FFF2-40B4-BE49-F238E27FC236}">
              <a16:creationId xmlns:a16="http://schemas.microsoft.com/office/drawing/2014/main" xmlns="" id="{676AB188-D07B-456F-A7F2-2FB411C77AA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3" name="94 CuadroTexto">
          <a:extLst>
            <a:ext uri="{FF2B5EF4-FFF2-40B4-BE49-F238E27FC236}">
              <a16:creationId xmlns:a16="http://schemas.microsoft.com/office/drawing/2014/main" xmlns="" id="{BE5DFE9A-4AB5-4CF7-9F44-1ABF415C1F5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4" name="95 CuadroTexto">
          <a:extLst>
            <a:ext uri="{FF2B5EF4-FFF2-40B4-BE49-F238E27FC236}">
              <a16:creationId xmlns:a16="http://schemas.microsoft.com/office/drawing/2014/main" xmlns="" id="{A1F1F48D-6DA2-470D-AFE8-BE54925DF1C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5" name="96 CuadroTexto">
          <a:extLst>
            <a:ext uri="{FF2B5EF4-FFF2-40B4-BE49-F238E27FC236}">
              <a16:creationId xmlns:a16="http://schemas.microsoft.com/office/drawing/2014/main" xmlns="" id="{11C75E23-F3DE-415A-9E48-14ECEAB67E5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6" name="97 CuadroTexto">
          <a:extLst>
            <a:ext uri="{FF2B5EF4-FFF2-40B4-BE49-F238E27FC236}">
              <a16:creationId xmlns:a16="http://schemas.microsoft.com/office/drawing/2014/main" xmlns="" id="{778E3FCA-6C13-4E84-8B94-95BE2861C7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7" name="98 CuadroTexto">
          <a:extLst>
            <a:ext uri="{FF2B5EF4-FFF2-40B4-BE49-F238E27FC236}">
              <a16:creationId xmlns:a16="http://schemas.microsoft.com/office/drawing/2014/main" xmlns="" id="{23C0B0F0-4743-4281-A64A-93177588819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8" name="99 CuadroTexto">
          <a:extLst>
            <a:ext uri="{FF2B5EF4-FFF2-40B4-BE49-F238E27FC236}">
              <a16:creationId xmlns:a16="http://schemas.microsoft.com/office/drawing/2014/main" xmlns="" id="{4DE63ADA-4263-43BE-9E52-17B51A7043A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9" name="100 CuadroTexto">
          <a:extLst>
            <a:ext uri="{FF2B5EF4-FFF2-40B4-BE49-F238E27FC236}">
              <a16:creationId xmlns:a16="http://schemas.microsoft.com/office/drawing/2014/main" xmlns="" id="{44B0535D-A40E-4514-9FF0-5A66DD8F5FF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0" name="101 CuadroTexto">
          <a:extLst>
            <a:ext uri="{FF2B5EF4-FFF2-40B4-BE49-F238E27FC236}">
              <a16:creationId xmlns:a16="http://schemas.microsoft.com/office/drawing/2014/main" xmlns="" id="{971BB254-BA0F-47DD-9718-A6F15980B15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1" name="118 CuadroTexto">
          <a:extLst>
            <a:ext uri="{FF2B5EF4-FFF2-40B4-BE49-F238E27FC236}">
              <a16:creationId xmlns:a16="http://schemas.microsoft.com/office/drawing/2014/main" xmlns="" id="{52EAB22A-CBEC-4502-9B9B-80EB943EA9C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2" name="119 CuadroTexto">
          <a:extLst>
            <a:ext uri="{FF2B5EF4-FFF2-40B4-BE49-F238E27FC236}">
              <a16:creationId xmlns:a16="http://schemas.microsoft.com/office/drawing/2014/main" xmlns="" id="{43DC3743-63D5-472D-A323-26D6E3DA04A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3" name="120 CuadroTexto">
          <a:extLst>
            <a:ext uri="{FF2B5EF4-FFF2-40B4-BE49-F238E27FC236}">
              <a16:creationId xmlns:a16="http://schemas.microsoft.com/office/drawing/2014/main" xmlns="" id="{ED7BF9EF-BADB-4E1D-9575-8B5E0C2DDF2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4" name="121 CuadroTexto">
          <a:extLst>
            <a:ext uri="{FF2B5EF4-FFF2-40B4-BE49-F238E27FC236}">
              <a16:creationId xmlns:a16="http://schemas.microsoft.com/office/drawing/2014/main" xmlns="" id="{63E1C5CE-8E14-4AC7-A313-221CF8B5A13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5" name="122 CuadroTexto">
          <a:extLst>
            <a:ext uri="{FF2B5EF4-FFF2-40B4-BE49-F238E27FC236}">
              <a16:creationId xmlns:a16="http://schemas.microsoft.com/office/drawing/2014/main" xmlns="" id="{17F4D03A-05C7-4874-8F59-1864CB865FC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6" name="123 CuadroTexto">
          <a:extLst>
            <a:ext uri="{FF2B5EF4-FFF2-40B4-BE49-F238E27FC236}">
              <a16:creationId xmlns:a16="http://schemas.microsoft.com/office/drawing/2014/main" xmlns="" id="{EA3AB750-F965-4DA4-BD20-862ED11F471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7" name="124 CuadroTexto">
          <a:extLst>
            <a:ext uri="{FF2B5EF4-FFF2-40B4-BE49-F238E27FC236}">
              <a16:creationId xmlns:a16="http://schemas.microsoft.com/office/drawing/2014/main" xmlns="" id="{75B3E874-3259-4655-8E1F-C903B388ED6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8" name="125 CuadroTexto">
          <a:extLst>
            <a:ext uri="{FF2B5EF4-FFF2-40B4-BE49-F238E27FC236}">
              <a16:creationId xmlns:a16="http://schemas.microsoft.com/office/drawing/2014/main" xmlns="" id="{CA853EC6-D21B-4103-B625-FE836A4EBF3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79" name="143 CuadroTexto">
          <a:extLst>
            <a:ext uri="{FF2B5EF4-FFF2-40B4-BE49-F238E27FC236}">
              <a16:creationId xmlns:a16="http://schemas.microsoft.com/office/drawing/2014/main" xmlns="" id="{7D327155-582C-4D57-8933-073D778AD67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0" name="144 CuadroTexto">
          <a:extLst>
            <a:ext uri="{FF2B5EF4-FFF2-40B4-BE49-F238E27FC236}">
              <a16:creationId xmlns:a16="http://schemas.microsoft.com/office/drawing/2014/main" xmlns="" id="{48214B2E-71CE-4699-B49A-E8227A8F44D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1" name="145 CuadroTexto">
          <a:extLst>
            <a:ext uri="{FF2B5EF4-FFF2-40B4-BE49-F238E27FC236}">
              <a16:creationId xmlns:a16="http://schemas.microsoft.com/office/drawing/2014/main" xmlns="" id="{D204833B-5A72-4E27-98DA-DD8F9DBC06E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2" name="146 CuadroTexto">
          <a:extLst>
            <a:ext uri="{FF2B5EF4-FFF2-40B4-BE49-F238E27FC236}">
              <a16:creationId xmlns:a16="http://schemas.microsoft.com/office/drawing/2014/main" xmlns="" id="{ADDD3B4C-A783-4E38-A44B-85AA6804C5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3" name="147 CuadroTexto">
          <a:extLst>
            <a:ext uri="{FF2B5EF4-FFF2-40B4-BE49-F238E27FC236}">
              <a16:creationId xmlns:a16="http://schemas.microsoft.com/office/drawing/2014/main" xmlns="" id="{7609E344-B5FA-4D37-A028-1CB79DF8D8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4" name="148 CuadroTexto">
          <a:extLst>
            <a:ext uri="{FF2B5EF4-FFF2-40B4-BE49-F238E27FC236}">
              <a16:creationId xmlns:a16="http://schemas.microsoft.com/office/drawing/2014/main" xmlns="" id="{479A158B-A57D-4FE3-8226-502DE0FDC0A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5" name="149 CuadroTexto">
          <a:extLst>
            <a:ext uri="{FF2B5EF4-FFF2-40B4-BE49-F238E27FC236}">
              <a16:creationId xmlns:a16="http://schemas.microsoft.com/office/drawing/2014/main" xmlns="" id="{5F530522-34FF-45C1-A99F-C00B11F6BBE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6" name="150 CuadroTexto">
          <a:extLst>
            <a:ext uri="{FF2B5EF4-FFF2-40B4-BE49-F238E27FC236}">
              <a16:creationId xmlns:a16="http://schemas.microsoft.com/office/drawing/2014/main" xmlns="" id="{4EF117BC-8E52-4AC2-AE10-47C14A281B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7" name="151 CuadroTexto">
          <a:extLst>
            <a:ext uri="{FF2B5EF4-FFF2-40B4-BE49-F238E27FC236}">
              <a16:creationId xmlns:a16="http://schemas.microsoft.com/office/drawing/2014/main" xmlns="" id="{88C51496-8562-466F-8B52-DA04D896E32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8" name="152 CuadroTexto">
          <a:extLst>
            <a:ext uri="{FF2B5EF4-FFF2-40B4-BE49-F238E27FC236}">
              <a16:creationId xmlns:a16="http://schemas.microsoft.com/office/drawing/2014/main" xmlns="" id="{0D2129E6-D226-456D-AE84-B364A2C738F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89" name="153 CuadroTexto">
          <a:extLst>
            <a:ext uri="{FF2B5EF4-FFF2-40B4-BE49-F238E27FC236}">
              <a16:creationId xmlns:a16="http://schemas.microsoft.com/office/drawing/2014/main" xmlns="" id="{F63D49CC-591A-4A65-840E-C56C1FC337E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0" name="154 CuadroTexto">
          <a:extLst>
            <a:ext uri="{FF2B5EF4-FFF2-40B4-BE49-F238E27FC236}">
              <a16:creationId xmlns:a16="http://schemas.microsoft.com/office/drawing/2014/main" xmlns="" id="{2ADB8933-0C2D-4B3A-8549-95B8CF633A5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1" name="155 CuadroTexto">
          <a:extLst>
            <a:ext uri="{FF2B5EF4-FFF2-40B4-BE49-F238E27FC236}">
              <a16:creationId xmlns:a16="http://schemas.microsoft.com/office/drawing/2014/main" xmlns="" id="{2670D6A2-14B4-4919-87E5-6A65409A42F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2" name="156 CuadroTexto">
          <a:extLst>
            <a:ext uri="{FF2B5EF4-FFF2-40B4-BE49-F238E27FC236}">
              <a16:creationId xmlns:a16="http://schemas.microsoft.com/office/drawing/2014/main" xmlns="" id="{8586C46A-5EE3-472B-B28A-1F5194EBBEA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3" name="157 CuadroTexto">
          <a:extLst>
            <a:ext uri="{FF2B5EF4-FFF2-40B4-BE49-F238E27FC236}">
              <a16:creationId xmlns:a16="http://schemas.microsoft.com/office/drawing/2014/main" xmlns="" id="{5E7ABB78-7BD6-402A-9DFF-E6EFDC31FAB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4" name="158 CuadroTexto">
          <a:extLst>
            <a:ext uri="{FF2B5EF4-FFF2-40B4-BE49-F238E27FC236}">
              <a16:creationId xmlns:a16="http://schemas.microsoft.com/office/drawing/2014/main" xmlns="" id="{A5F44E01-08FC-486B-944B-D62B729256A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5" name="159 CuadroTexto">
          <a:extLst>
            <a:ext uri="{FF2B5EF4-FFF2-40B4-BE49-F238E27FC236}">
              <a16:creationId xmlns:a16="http://schemas.microsoft.com/office/drawing/2014/main" xmlns="" id="{D5DF4AD7-C04A-4B98-A95F-3B576C5B811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6" name="160 CuadroTexto">
          <a:extLst>
            <a:ext uri="{FF2B5EF4-FFF2-40B4-BE49-F238E27FC236}">
              <a16:creationId xmlns:a16="http://schemas.microsoft.com/office/drawing/2014/main" xmlns="" id="{B7F958D9-5923-4C71-877C-6894110D224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7" name="161 CuadroTexto">
          <a:extLst>
            <a:ext uri="{FF2B5EF4-FFF2-40B4-BE49-F238E27FC236}">
              <a16:creationId xmlns:a16="http://schemas.microsoft.com/office/drawing/2014/main" xmlns="" id="{BEBBB4A7-3456-4A62-8B18-1641EF83A05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8" name="162 CuadroTexto">
          <a:extLst>
            <a:ext uri="{FF2B5EF4-FFF2-40B4-BE49-F238E27FC236}">
              <a16:creationId xmlns:a16="http://schemas.microsoft.com/office/drawing/2014/main" xmlns="" id="{A9B079E2-AE50-4B27-A8FE-9F58F55C1DA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99" name="163 CuadroTexto">
          <a:extLst>
            <a:ext uri="{FF2B5EF4-FFF2-40B4-BE49-F238E27FC236}">
              <a16:creationId xmlns:a16="http://schemas.microsoft.com/office/drawing/2014/main" xmlns="" id="{A0F3D3DF-14A4-440E-AB91-B235570B63E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0" name="164 CuadroTexto">
          <a:extLst>
            <a:ext uri="{FF2B5EF4-FFF2-40B4-BE49-F238E27FC236}">
              <a16:creationId xmlns:a16="http://schemas.microsoft.com/office/drawing/2014/main" xmlns="" id="{EBB089AD-64B2-4A2E-9AE4-AEE7CDC9641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1" name="165 CuadroTexto">
          <a:extLst>
            <a:ext uri="{FF2B5EF4-FFF2-40B4-BE49-F238E27FC236}">
              <a16:creationId xmlns:a16="http://schemas.microsoft.com/office/drawing/2014/main" xmlns="" id="{E5E94573-6D27-4B94-A46E-E6D3A716F06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2" name="166 CuadroTexto">
          <a:extLst>
            <a:ext uri="{FF2B5EF4-FFF2-40B4-BE49-F238E27FC236}">
              <a16:creationId xmlns:a16="http://schemas.microsoft.com/office/drawing/2014/main" xmlns="" id="{B355913C-6B8E-4634-AD18-B2815FA49D5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3" name="167 CuadroTexto">
          <a:extLst>
            <a:ext uri="{FF2B5EF4-FFF2-40B4-BE49-F238E27FC236}">
              <a16:creationId xmlns:a16="http://schemas.microsoft.com/office/drawing/2014/main" xmlns="" id="{6CB3844C-1966-41FB-A526-25F5AB06AD2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4" name="168 CuadroTexto">
          <a:extLst>
            <a:ext uri="{FF2B5EF4-FFF2-40B4-BE49-F238E27FC236}">
              <a16:creationId xmlns:a16="http://schemas.microsoft.com/office/drawing/2014/main" xmlns="" id="{03C8F91B-6C5F-4520-AD98-88A46CC9C88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5" name="169 CuadroTexto">
          <a:extLst>
            <a:ext uri="{FF2B5EF4-FFF2-40B4-BE49-F238E27FC236}">
              <a16:creationId xmlns:a16="http://schemas.microsoft.com/office/drawing/2014/main" xmlns="" id="{6E038992-7F74-4E1A-9AE2-BDE7B712792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6" name="170 CuadroTexto">
          <a:extLst>
            <a:ext uri="{FF2B5EF4-FFF2-40B4-BE49-F238E27FC236}">
              <a16:creationId xmlns:a16="http://schemas.microsoft.com/office/drawing/2014/main" xmlns="" id="{048EE3E8-6381-409D-A535-506EB802308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7" name="171 CuadroTexto">
          <a:extLst>
            <a:ext uri="{FF2B5EF4-FFF2-40B4-BE49-F238E27FC236}">
              <a16:creationId xmlns:a16="http://schemas.microsoft.com/office/drawing/2014/main" xmlns="" id="{C1039EE0-C12F-4F0B-8E3E-5390458A238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8" name="172 CuadroTexto">
          <a:extLst>
            <a:ext uri="{FF2B5EF4-FFF2-40B4-BE49-F238E27FC236}">
              <a16:creationId xmlns:a16="http://schemas.microsoft.com/office/drawing/2014/main" xmlns="" id="{DCC7A4BD-A9BF-4362-B4C6-CA3F35C0FA6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09" name="173 CuadroTexto">
          <a:extLst>
            <a:ext uri="{FF2B5EF4-FFF2-40B4-BE49-F238E27FC236}">
              <a16:creationId xmlns:a16="http://schemas.microsoft.com/office/drawing/2014/main" xmlns="" id="{7E1AA22C-A30E-4B47-8039-7E1F29A9A0C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0" name="174 CuadroTexto">
          <a:extLst>
            <a:ext uri="{FF2B5EF4-FFF2-40B4-BE49-F238E27FC236}">
              <a16:creationId xmlns:a16="http://schemas.microsoft.com/office/drawing/2014/main" xmlns="" id="{7FDD36DE-9CBD-4136-9121-3A157CB7058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1" name="175 CuadroTexto">
          <a:extLst>
            <a:ext uri="{FF2B5EF4-FFF2-40B4-BE49-F238E27FC236}">
              <a16:creationId xmlns:a16="http://schemas.microsoft.com/office/drawing/2014/main" xmlns="" id="{881D708F-2BC6-480C-AF73-6E1DD49F5C9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2" name="176 CuadroTexto">
          <a:extLst>
            <a:ext uri="{FF2B5EF4-FFF2-40B4-BE49-F238E27FC236}">
              <a16:creationId xmlns:a16="http://schemas.microsoft.com/office/drawing/2014/main" xmlns="" id="{7B8C6614-C05A-4C00-B180-993CEAADDEF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3" name="177 CuadroTexto">
          <a:extLst>
            <a:ext uri="{FF2B5EF4-FFF2-40B4-BE49-F238E27FC236}">
              <a16:creationId xmlns:a16="http://schemas.microsoft.com/office/drawing/2014/main" xmlns="" id="{78A4CF06-22DD-41AC-B622-D6183A0C3C5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4" name="178 CuadroTexto">
          <a:extLst>
            <a:ext uri="{FF2B5EF4-FFF2-40B4-BE49-F238E27FC236}">
              <a16:creationId xmlns:a16="http://schemas.microsoft.com/office/drawing/2014/main" xmlns="" id="{1C2B48C7-CA4C-4668-8089-4351D101847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5" name="179 CuadroTexto">
          <a:extLst>
            <a:ext uri="{FF2B5EF4-FFF2-40B4-BE49-F238E27FC236}">
              <a16:creationId xmlns:a16="http://schemas.microsoft.com/office/drawing/2014/main" xmlns="" id="{ECE63B99-C79A-4952-804F-2712EC63197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6" name="180 CuadroTexto">
          <a:extLst>
            <a:ext uri="{FF2B5EF4-FFF2-40B4-BE49-F238E27FC236}">
              <a16:creationId xmlns:a16="http://schemas.microsoft.com/office/drawing/2014/main" xmlns="" id="{1B4592AF-5ED6-410E-B585-381DF007F75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7" name="181 CuadroTexto">
          <a:extLst>
            <a:ext uri="{FF2B5EF4-FFF2-40B4-BE49-F238E27FC236}">
              <a16:creationId xmlns:a16="http://schemas.microsoft.com/office/drawing/2014/main" xmlns="" id="{A204279E-62C9-4D68-A8B6-E3871030AF7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8" name="182 CuadroTexto">
          <a:extLst>
            <a:ext uri="{FF2B5EF4-FFF2-40B4-BE49-F238E27FC236}">
              <a16:creationId xmlns:a16="http://schemas.microsoft.com/office/drawing/2014/main" xmlns="" id="{875DC3D9-CCFA-4C45-AE2C-E6C2059483E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19" name="183 CuadroTexto">
          <a:extLst>
            <a:ext uri="{FF2B5EF4-FFF2-40B4-BE49-F238E27FC236}">
              <a16:creationId xmlns:a16="http://schemas.microsoft.com/office/drawing/2014/main" xmlns="" id="{D642A8F9-BBA7-4C5A-B325-946D98EC626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0" name="184 CuadroTexto">
          <a:extLst>
            <a:ext uri="{FF2B5EF4-FFF2-40B4-BE49-F238E27FC236}">
              <a16:creationId xmlns:a16="http://schemas.microsoft.com/office/drawing/2014/main" xmlns="" id="{99720FCF-A0A2-4CB8-8C7A-E10FC0F72A4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1" name="185 CuadroTexto">
          <a:extLst>
            <a:ext uri="{FF2B5EF4-FFF2-40B4-BE49-F238E27FC236}">
              <a16:creationId xmlns:a16="http://schemas.microsoft.com/office/drawing/2014/main" xmlns="" id="{2A1B4E72-7072-42C4-99F6-019BD91B4F6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2" name="186 CuadroTexto">
          <a:extLst>
            <a:ext uri="{FF2B5EF4-FFF2-40B4-BE49-F238E27FC236}">
              <a16:creationId xmlns:a16="http://schemas.microsoft.com/office/drawing/2014/main" xmlns="" id="{D083228A-07E8-47DB-8B0F-15933A4B47C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3" name="187 CuadroTexto">
          <a:extLst>
            <a:ext uri="{FF2B5EF4-FFF2-40B4-BE49-F238E27FC236}">
              <a16:creationId xmlns:a16="http://schemas.microsoft.com/office/drawing/2014/main" xmlns="" id="{D0D586E3-EC52-41F4-A0A8-8B7DE133163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4" name="188 CuadroTexto">
          <a:extLst>
            <a:ext uri="{FF2B5EF4-FFF2-40B4-BE49-F238E27FC236}">
              <a16:creationId xmlns:a16="http://schemas.microsoft.com/office/drawing/2014/main" xmlns="" id="{0BC7CD89-8E15-495A-9971-267E4BC3DF5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5" name="189 CuadroTexto">
          <a:extLst>
            <a:ext uri="{FF2B5EF4-FFF2-40B4-BE49-F238E27FC236}">
              <a16:creationId xmlns:a16="http://schemas.microsoft.com/office/drawing/2014/main" xmlns="" id="{8F5EDADB-1DBB-4DDD-93E6-F49C1D2FFE3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6" name="190 CuadroTexto">
          <a:extLst>
            <a:ext uri="{FF2B5EF4-FFF2-40B4-BE49-F238E27FC236}">
              <a16:creationId xmlns:a16="http://schemas.microsoft.com/office/drawing/2014/main" xmlns="" id="{C53BBE07-936F-49DA-80B8-CBB15CCA90D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7" name="191 CuadroTexto">
          <a:extLst>
            <a:ext uri="{FF2B5EF4-FFF2-40B4-BE49-F238E27FC236}">
              <a16:creationId xmlns:a16="http://schemas.microsoft.com/office/drawing/2014/main" xmlns="" id="{22D8D343-4128-4633-B10D-CCA2F5F0742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8" name="192 CuadroTexto">
          <a:extLst>
            <a:ext uri="{FF2B5EF4-FFF2-40B4-BE49-F238E27FC236}">
              <a16:creationId xmlns:a16="http://schemas.microsoft.com/office/drawing/2014/main" xmlns="" id="{A27314AF-70E5-4C0B-8B12-C1DC866EED0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29" name="193 CuadroTexto">
          <a:extLst>
            <a:ext uri="{FF2B5EF4-FFF2-40B4-BE49-F238E27FC236}">
              <a16:creationId xmlns:a16="http://schemas.microsoft.com/office/drawing/2014/main" xmlns="" id="{FDCC00AB-3430-47DA-9653-87AFB488EFE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0" name="194 CuadroTexto">
          <a:extLst>
            <a:ext uri="{FF2B5EF4-FFF2-40B4-BE49-F238E27FC236}">
              <a16:creationId xmlns:a16="http://schemas.microsoft.com/office/drawing/2014/main" xmlns="" id="{EB4E7A4B-03EB-404B-89CF-158214AED98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1" name="195 CuadroTexto">
          <a:extLst>
            <a:ext uri="{FF2B5EF4-FFF2-40B4-BE49-F238E27FC236}">
              <a16:creationId xmlns:a16="http://schemas.microsoft.com/office/drawing/2014/main" xmlns="" id="{5D2CEB3C-C087-41BA-89B0-0839E7B22D3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2" name="196 CuadroTexto">
          <a:extLst>
            <a:ext uri="{FF2B5EF4-FFF2-40B4-BE49-F238E27FC236}">
              <a16:creationId xmlns:a16="http://schemas.microsoft.com/office/drawing/2014/main" xmlns="" id="{5AAE0D01-B96A-4AF5-8F12-284E3D5ADB8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3" name="197 CuadroTexto">
          <a:extLst>
            <a:ext uri="{FF2B5EF4-FFF2-40B4-BE49-F238E27FC236}">
              <a16:creationId xmlns:a16="http://schemas.microsoft.com/office/drawing/2014/main" xmlns="" id="{A3E54EAE-7043-4FF7-8B70-37E30C03AB0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4" name="198 CuadroTexto">
          <a:extLst>
            <a:ext uri="{FF2B5EF4-FFF2-40B4-BE49-F238E27FC236}">
              <a16:creationId xmlns:a16="http://schemas.microsoft.com/office/drawing/2014/main" xmlns="" id="{F1FA1773-9FE8-4FB0-8F3B-114FD6B0513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5" name="199 CuadroTexto">
          <a:extLst>
            <a:ext uri="{FF2B5EF4-FFF2-40B4-BE49-F238E27FC236}">
              <a16:creationId xmlns:a16="http://schemas.microsoft.com/office/drawing/2014/main" xmlns="" id="{88BCA527-17FC-405A-AF3B-156D9583F9B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6" name="200 CuadroTexto">
          <a:extLst>
            <a:ext uri="{FF2B5EF4-FFF2-40B4-BE49-F238E27FC236}">
              <a16:creationId xmlns:a16="http://schemas.microsoft.com/office/drawing/2014/main" xmlns="" id="{AAA6B523-1A70-4236-8ECE-8DC1261350F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7" name="201 CuadroTexto">
          <a:extLst>
            <a:ext uri="{FF2B5EF4-FFF2-40B4-BE49-F238E27FC236}">
              <a16:creationId xmlns:a16="http://schemas.microsoft.com/office/drawing/2014/main" xmlns="" id="{5A39980A-3751-4B6F-8FE5-3C8D0CFD259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8" name="202 CuadroTexto">
          <a:extLst>
            <a:ext uri="{FF2B5EF4-FFF2-40B4-BE49-F238E27FC236}">
              <a16:creationId xmlns:a16="http://schemas.microsoft.com/office/drawing/2014/main" xmlns="" id="{03D3212E-1BE7-40DB-85D9-E05CE7910E8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39" name="203 CuadroTexto">
          <a:extLst>
            <a:ext uri="{FF2B5EF4-FFF2-40B4-BE49-F238E27FC236}">
              <a16:creationId xmlns:a16="http://schemas.microsoft.com/office/drawing/2014/main" xmlns="" id="{8A418572-7818-4F52-A580-E6CA3BB5AA5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0" name="204 CuadroTexto">
          <a:extLst>
            <a:ext uri="{FF2B5EF4-FFF2-40B4-BE49-F238E27FC236}">
              <a16:creationId xmlns:a16="http://schemas.microsoft.com/office/drawing/2014/main" xmlns="" id="{35E46AD8-8104-4F6F-81B3-ED35E517C26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1" name="205 CuadroTexto">
          <a:extLst>
            <a:ext uri="{FF2B5EF4-FFF2-40B4-BE49-F238E27FC236}">
              <a16:creationId xmlns:a16="http://schemas.microsoft.com/office/drawing/2014/main" xmlns="" id="{CF47E409-4C0A-4667-9817-5C2BE89BD3B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2" name="206 CuadroTexto">
          <a:extLst>
            <a:ext uri="{FF2B5EF4-FFF2-40B4-BE49-F238E27FC236}">
              <a16:creationId xmlns:a16="http://schemas.microsoft.com/office/drawing/2014/main" xmlns="" id="{FF527A1E-7749-473F-97C3-4CC9B834283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3" name="207 CuadroTexto">
          <a:extLst>
            <a:ext uri="{FF2B5EF4-FFF2-40B4-BE49-F238E27FC236}">
              <a16:creationId xmlns:a16="http://schemas.microsoft.com/office/drawing/2014/main" xmlns="" id="{FBA1BCC2-4084-43F2-B0DA-4D4AC93CC36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4" name="208 CuadroTexto">
          <a:extLst>
            <a:ext uri="{FF2B5EF4-FFF2-40B4-BE49-F238E27FC236}">
              <a16:creationId xmlns:a16="http://schemas.microsoft.com/office/drawing/2014/main" xmlns="" id="{35A2D9AD-A759-44CF-98EF-065471F261A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5" name="209 CuadroTexto">
          <a:extLst>
            <a:ext uri="{FF2B5EF4-FFF2-40B4-BE49-F238E27FC236}">
              <a16:creationId xmlns:a16="http://schemas.microsoft.com/office/drawing/2014/main" xmlns="" id="{E1F9783D-206F-417D-950F-425D9CF476B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6" name="210 CuadroTexto">
          <a:extLst>
            <a:ext uri="{FF2B5EF4-FFF2-40B4-BE49-F238E27FC236}">
              <a16:creationId xmlns:a16="http://schemas.microsoft.com/office/drawing/2014/main" xmlns="" id="{254D330D-B087-4971-8192-A82E4800DA9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7" name="211 CuadroTexto">
          <a:extLst>
            <a:ext uri="{FF2B5EF4-FFF2-40B4-BE49-F238E27FC236}">
              <a16:creationId xmlns:a16="http://schemas.microsoft.com/office/drawing/2014/main" xmlns="" id="{F2E4EFB5-72E2-4568-B44E-BB78C5D8864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8" name="212 CuadroTexto">
          <a:extLst>
            <a:ext uri="{FF2B5EF4-FFF2-40B4-BE49-F238E27FC236}">
              <a16:creationId xmlns:a16="http://schemas.microsoft.com/office/drawing/2014/main" xmlns="" id="{2F17E8B8-A9DB-4B7B-8D89-813CB596294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49" name="213 CuadroTexto">
          <a:extLst>
            <a:ext uri="{FF2B5EF4-FFF2-40B4-BE49-F238E27FC236}">
              <a16:creationId xmlns:a16="http://schemas.microsoft.com/office/drawing/2014/main" xmlns="" id="{304E601F-3EC6-4D37-B44A-0079630A04B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0" name="214 CuadroTexto">
          <a:extLst>
            <a:ext uri="{FF2B5EF4-FFF2-40B4-BE49-F238E27FC236}">
              <a16:creationId xmlns:a16="http://schemas.microsoft.com/office/drawing/2014/main" xmlns="" id="{66A84CBA-C319-4B17-BA44-D28FC44AB76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1" name="215 CuadroTexto">
          <a:extLst>
            <a:ext uri="{FF2B5EF4-FFF2-40B4-BE49-F238E27FC236}">
              <a16:creationId xmlns:a16="http://schemas.microsoft.com/office/drawing/2014/main" xmlns="" id="{BEC0AEE1-16EC-4C9F-AA85-25D296675C1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2" name="216 CuadroTexto">
          <a:extLst>
            <a:ext uri="{FF2B5EF4-FFF2-40B4-BE49-F238E27FC236}">
              <a16:creationId xmlns:a16="http://schemas.microsoft.com/office/drawing/2014/main" xmlns="" id="{7FCAF87E-D511-4771-BC87-9BE754870C3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3" name="217 CuadroTexto">
          <a:extLst>
            <a:ext uri="{FF2B5EF4-FFF2-40B4-BE49-F238E27FC236}">
              <a16:creationId xmlns:a16="http://schemas.microsoft.com/office/drawing/2014/main" xmlns="" id="{DD38FAAB-2AFD-47F7-A618-072122A6B45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4" name="218 CuadroTexto">
          <a:extLst>
            <a:ext uri="{FF2B5EF4-FFF2-40B4-BE49-F238E27FC236}">
              <a16:creationId xmlns:a16="http://schemas.microsoft.com/office/drawing/2014/main" xmlns="" id="{AD4EC3FB-F6D8-4F3D-B941-347CE31815C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5" name="219 CuadroTexto">
          <a:extLst>
            <a:ext uri="{FF2B5EF4-FFF2-40B4-BE49-F238E27FC236}">
              <a16:creationId xmlns:a16="http://schemas.microsoft.com/office/drawing/2014/main" xmlns="" id="{03F83200-028A-4627-BED2-EE1A6793A39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6" name="220 CuadroTexto">
          <a:extLst>
            <a:ext uri="{FF2B5EF4-FFF2-40B4-BE49-F238E27FC236}">
              <a16:creationId xmlns:a16="http://schemas.microsoft.com/office/drawing/2014/main" xmlns="" id="{9DC9D354-E70B-4B07-BE2B-C38444D8F2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7" name="221 CuadroTexto">
          <a:extLst>
            <a:ext uri="{FF2B5EF4-FFF2-40B4-BE49-F238E27FC236}">
              <a16:creationId xmlns:a16="http://schemas.microsoft.com/office/drawing/2014/main" xmlns="" id="{5FBE7104-0DE9-46FD-9923-809DCA7E46C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8" name="222 CuadroTexto">
          <a:extLst>
            <a:ext uri="{FF2B5EF4-FFF2-40B4-BE49-F238E27FC236}">
              <a16:creationId xmlns:a16="http://schemas.microsoft.com/office/drawing/2014/main" xmlns="" id="{DCF16D2A-7A7D-4D4D-9B04-76331DB5477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59" name="223 CuadroTexto">
          <a:extLst>
            <a:ext uri="{FF2B5EF4-FFF2-40B4-BE49-F238E27FC236}">
              <a16:creationId xmlns:a16="http://schemas.microsoft.com/office/drawing/2014/main" xmlns="" id="{E11B1C1B-1C1B-461D-8429-FDEA17029B4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0" name="224 CuadroTexto">
          <a:extLst>
            <a:ext uri="{FF2B5EF4-FFF2-40B4-BE49-F238E27FC236}">
              <a16:creationId xmlns:a16="http://schemas.microsoft.com/office/drawing/2014/main" xmlns="" id="{6C1200F4-5E9F-4FFE-AA19-51FCFABB2D3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1" name="225 CuadroTexto">
          <a:extLst>
            <a:ext uri="{FF2B5EF4-FFF2-40B4-BE49-F238E27FC236}">
              <a16:creationId xmlns:a16="http://schemas.microsoft.com/office/drawing/2014/main" xmlns="" id="{C73FC148-B1D7-45A7-80DE-7900B840BF6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2" name="226 CuadroTexto">
          <a:extLst>
            <a:ext uri="{FF2B5EF4-FFF2-40B4-BE49-F238E27FC236}">
              <a16:creationId xmlns:a16="http://schemas.microsoft.com/office/drawing/2014/main" xmlns="" id="{D310DAFA-0A1D-4BE3-8916-8DC824268FB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3" name="227 CuadroTexto">
          <a:extLst>
            <a:ext uri="{FF2B5EF4-FFF2-40B4-BE49-F238E27FC236}">
              <a16:creationId xmlns:a16="http://schemas.microsoft.com/office/drawing/2014/main" xmlns="" id="{EBA97421-E3D8-4A11-A4FF-4F1331EDBF6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4" name="228 CuadroTexto">
          <a:extLst>
            <a:ext uri="{FF2B5EF4-FFF2-40B4-BE49-F238E27FC236}">
              <a16:creationId xmlns:a16="http://schemas.microsoft.com/office/drawing/2014/main" xmlns="" id="{6981DC69-070C-4EF2-B4F0-CA051E5FF7E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5" name="229 CuadroTexto">
          <a:extLst>
            <a:ext uri="{FF2B5EF4-FFF2-40B4-BE49-F238E27FC236}">
              <a16:creationId xmlns:a16="http://schemas.microsoft.com/office/drawing/2014/main" xmlns="" id="{96052A85-A177-425B-B6BF-2E1BC87E68E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6" name="230 CuadroTexto">
          <a:extLst>
            <a:ext uri="{FF2B5EF4-FFF2-40B4-BE49-F238E27FC236}">
              <a16:creationId xmlns:a16="http://schemas.microsoft.com/office/drawing/2014/main" xmlns="" id="{E1790909-C3D4-4CE9-81B4-C5A3E77EC3D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7" name="231 CuadroTexto">
          <a:extLst>
            <a:ext uri="{FF2B5EF4-FFF2-40B4-BE49-F238E27FC236}">
              <a16:creationId xmlns:a16="http://schemas.microsoft.com/office/drawing/2014/main" xmlns="" id="{51B4C5EE-C603-40EB-B94F-01C25F8FA2E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8" name="232 CuadroTexto">
          <a:extLst>
            <a:ext uri="{FF2B5EF4-FFF2-40B4-BE49-F238E27FC236}">
              <a16:creationId xmlns:a16="http://schemas.microsoft.com/office/drawing/2014/main" xmlns="" id="{CF17A55A-2293-4763-9140-5114DE7FD47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69" name="233 CuadroTexto">
          <a:extLst>
            <a:ext uri="{FF2B5EF4-FFF2-40B4-BE49-F238E27FC236}">
              <a16:creationId xmlns:a16="http://schemas.microsoft.com/office/drawing/2014/main" xmlns="" id="{F7209C08-C68C-4A2A-8636-1536D0CFEC4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0" name="234 CuadroTexto">
          <a:extLst>
            <a:ext uri="{FF2B5EF4-FFF2-40B4-BE49-F238E27FC236}">
              <a16:creationId xmlns:a16="http://schemas.microsoft.com/office/drawing/2014/main" xmlns="" id="{8616A178-6519-4067-976C-FC03EF6D073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1" name="235 CuadroTexto">
          <a:extLst>
            <a:ext uri="{FF2B5EF4-FFF2-40B4-BE49-F238E27FC236}">
              <a16:creationId xmlns:a16="http://schemas.microsoft.com/office/drawing/2014/main" xmlns="" id="{BE429157-EEF7-4112-B2B8-0FBAEF28FA5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2" name="236 CuadroTexto">
          <a:extLst>
            <a:ext uri="{FF2B5EF4-FFF2-40B4-BE49-F238E27FC236}">
              <a16:creationId xmlns:a16="http://schemas.microsoft.com/office/drawing/2014/main" xmlns="" id="{2F31BD4C-7F9A-4CB5-AA84-BDD207A1DCC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3" name="237 CuadroTexto">
          <a:extLst>
            <a:ext uri="{FF2B5EF4-FFF2-40B4-BE49-F238E27FC236}">
              <a16:creationId xmlns:a16="http://schemas.microsoft.com/office/drawing/2014/main" xmlns="" id="{A584F4EB-EF57-45B3-A991-2366F098AF0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4" name="238 CuadroTexto">
          <a:extLst>
            <a:ext uri="{FF2B5EF4-FFF2-40B4-BE49-F238E27FC236}">
              <a16:creationId xmlns:a16="http://schemas.microsoft.com/office/drawing/2014/main" xmlns="" id="{2599A6E8-07FF-46E8-858A-0857DDA9FCF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5" name="239 CuadroTexto">
          <a:extLst>
            <a:ext uri="{FF2B5EF4-FFF2-40B4-BE49-F238E27FC236}">
              <a16:creationId xmlns:a16="http://schemas.microsoft.com/office/drawing/2014/main" xmlns="" id="{7B34E50B-0964-478E-B9D9-AF17DAB0F44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6" name="240 CuadroTexto">
          <a:extLst>
            <a:ext uri="{FF2B5EF4-FFF2-40B4-BE49-F238E27FC236}">
              <a16:creationId xmlns:a16="http://schemas.microsoft.com/office/drawing/2014/main" xmlns="" id="{ABE4A2FE-2C7C-4BA8-A9A1-D0129497539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7" name="241 CuadroTexto">
          <a:extLst>
            <a:ext uri="{FF2B5EF4-FFF2-40B4-BE49-F238E27FC236}">
              <a16:creationId xmlns:a16="http://schemas.microsoft.com/office/drawing/2014/main" xmlns="" id="{F254C8B5-4172-4B66-99F8-A11D6B68BF7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8" name="242 CuadroTexto">
          <a:extLst>
            <a:ext uri="{FF2B5EF4-FFF2-40B4-BE49-F238E27FC236}">
              <a16:creationId xmlns:a16="http://schemas.microsoft.com/office/drawing/2014/main" xmlns="" id="{E55907EB-1265-4125-AFAA-C49E0ED45D9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79" name="243 CuadroTexto">
          <a:extLst>
            <a:ext uri="{FF2B5EF4-FFF2-40B4-BE49-F238E27FC236}">
              <a16:creationId xmlns:a16="http://schemas.microsoft.com/office/drawing/2014/main" xmlns="" id="{5D99927E-E2FB-44E2-A93F-2D833C8B982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0" name="244 CuadroTexto">
          <a:extLst>
            <a:ext uri="{FF2B5EF4-FFF2-40B4-BE49-F238E27FC236}">
              <a16:creationId xmlns:a16="http://schemas.microsoft.com/office/drawing/2014/main" xmlns="" id="{C0D03656-6D5A-4571-BFB3-F6260AD2299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1" name="245 CuadroTexto">
          <a:extLst>
            <a:ext uri="{FF2B5EF4-FFF2-40B4-BE49-F238E27FC236}">
              <a16:creationId xmlns:a16="http://schemas.microsoft.com/office/drawing/2014/main" xmlns="" id="{FA24E1E7-218E-456D-BBE9-1FCB8F14625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2" name="246 CuadroTexto">
          <a:extLst>
            <a:ext uri="{FF2B5EF4-FFF2-40B4-BE49-F238E27FC236}">
              <a16:creationId xmlns:a16="http://schemas.microsoft.com/office/drawing/2014/main" xmlns="" id="{7535264B-ADB7-4728-8AAA-A8E1F26F8D9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3" name="247 CuadroTexto">
          <a:extLst>
            <a:ext uri="{FF2B5EF4-FFF2-40B4-BE49-F238E27FC236}">
              <a16:creationId xmlns:a16="http://schemas.microsoft.com/office/drawing/2014/main" xmlns="" id="{4501E8C1-5F49-4672-82AE-F4B467C450F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4" name="248 CuadroTexto">
          <a:extLst>
            <a:ext uri="{FF2B5EF4-FFF2-40B4-BE49-F238E27FC236}">
              <a16:creationId xmlns:a16="http://schemas.microsoft.com/office/drawing/2014/main" xmlns="" id="{181CB9F8-4A47-474E-8168-87A6BDDB26A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5" name="249 CuadroTexto">
          <a:extLst>
            <a:ext uri="{FF2B5EF4-FFF2-40B4-BE49-F238E27FC236}">
              <a16:creationId xmlns:a16="http://schemas.microsoft.com/office/drawing/2014/main" xmlns="" id="{A152F63B-C7E5-4928-8B4E-6961FA01689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6" name="250 CuadroTexto">
          <a:extLst>
            <a:ext uri="{FF2B5EF4-FFF2-40B4-BE49-F238E27FC236}">
              <a16:creationId xmlns:a16="http://schemas.microsoft.com/office/drawing/2014/main" xmlns="" id="{CB2D5D00-03D8-40BA-AE53-68A7D0718CC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7" name="251 CuadroTexto">
          <a:extLst>
            <a:ext uri="{FF2B5EF4-FFF2-40B4-BE49-F238E27FC236}">
              <a16:creationId xmlns:a16="http://schemas.microsoft.com/office/drawing/2014/main" xmlns="" id="{C4173041-56B8-4935-A13A-AD7387DABFD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8" name="252 CuadroTexto">
          <a:extLst>
            <a:ext uri="{FF2B5EF4-FFF2-40B4-BE49-F238E27FC236}">
              <a16:creationId xmlns:a16="http://schemas.microsoft.com/office/drawing/2014/main" xmlns="" id="{23AF3CD4-F211-4984-BE3A-CC4EDDBC26D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89" name="253 CuadroTexto">
          <a:extLst>
            <a:ext uri="{FF2B5EF4-FFF2-40B4-BE49-F238E27FC236}">
              <a16:creationId xmlns:a16="http://schemas.microsoft.com/office/drawing/2014/main" xmlns="" id="{F9DD6E2A-D121-4C0E-A0B9-EE0BCBE2181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0" name="254 CuadroTexto">
          <a:extLst>
            <a:ext uri="{FF2B5EF4-FFF2-40B4-BE49-F238E27FC236}">
              <a16:creationId xmlns:a16="http://schemas.microsoft.com/office/drawing/2014/main" xmlns="" id="{C96657E2-7B20-4963-9734-E9902EDADF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1" name="255 CuadroTexto">
          <a:extLst>
            <a:ext uri="{FF2B5EF4-FFF2-40B4-BE49-F238E27FC236}">
              <a16:creationId xmlns:a16="http://schemas.microsoft.com/office/drawing/2014/main" xmlns="" id="{6A5FA8EB-CF7A-49C0-935B-5A1451C5A5F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2" name="256 CuadroTexto">
          <a:extLst>
            <a:ext uri="{FF2B5EF4-FFF2-40B4-BE49-F238E27FC236}">
              <a16:creationId xmlns:a16="http://schemas.microsoft.com/office/drawing/2014/main" xmlns="" id="{69C6096B-94D8-43A1-971E-C134A17D3D2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3" name="257 CuadroTexto">
          <a:extLst>
            <a:ext uri="{FF2B5EF4-FFF2-40B4-BE49-F238E27FC236}">
              <a16:creationId xmlns:a16="http://schemas.microsoft.com/office/drawing/2014/main" xmlns="" id="{D2077C5C-9CB9-46B4-8B86-A13A44AF6AB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4" name="258 CuadroTexto">
          <a:extLst>
            <a:ext uri="{FF2B5EF4-FFF2-40B4-BE49-F238E27FC236}">
              <a16:creationId xmlns:a16="http://schemas.microsoft.com/office/drawing/2014/main" xmlns="" id="{2A67629E-5919-44E3-BD2C-D8F124BD517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5" name="259 CuadroTexto">
          <a:extLst>
            <a:ext uri="{FF2B5EF4-FFF2-40B4-BE49-F238E27FC236}">
              <a16:creationId xmlns:a16="http://schemas.microsoft.com/office/drawing/2014/main" xmlns="" id="{7EE85D20-ABB8-4794-91A0-1254909A3D0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6" name="260 CuadroTexto">
          <a:extLst>
            <a:ext uri="{FF2B5EF4-FFF2-40B4-BE49-F238E27FC236}">
              <a16:creationId xmlns:a16="http://schemas.microsoft.com/office/drawing/2014/main" xmlns="" id="{A31DF320-4159-481D-9FA8-FB12EE02393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7" name="261 CuadroTexto">
          <a:extLst>
            <a:ext uri="{FF2B5EF4-FFF2-40B4-BE49-F238E27FC236}">
              <a16:creationId xmlns:a16="http://schemas.microsoft.com/office/drawing/2014/main" xmlns="" id="{A0D835E2-18F2-45BF-A094-7D8827DFC6A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8" name="262 CuadroTexto">
          <a:extLst>
            <a:ext uri="{FF2B5EF4-FFF2-40B4-BE49-F238E27FC236}">
              <a16:creationId xmlns:a16="http://schemas.microsoft.com/office/drawing/2014/main" xmlns="" id="{E21A191C-2B4A-452E-8171-74EF4D0BB83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299" name="263 CuadroTexto">
          <a:extLst>
            <a:ext uri="{FF2B5EF4-FFF2-40B4-BE49-F238E27FC236}">
              <a16:creationId xmlns:a16="http://schemas.microsoft.com/office/drawing/2014/main" xmlns="" id="{4E69FEB8-B5EA-4B7F-BB11-C3779014213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0" name="264 CuadroTexto">
          <a:extLst>
            <a:ext uri="{FF2B5EF4-FFF2-40B4-BE49-F238E27FC236}">
              <a16:creationId xmlns:a16="http://schemas.microsoft.com/office/drawing/2014/main" xmlns="" id="{070DC790-EA3C-4CF7-99D3-606DD3ED0B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1" name="265 CuadroTexto">
          <a:extLst>
            <a:ext uri="{FF2B5EF4-FFF2-40B4-BE49-F238E27FC236}">
              <a16:creationId xmlns:a16="http://schemas.microsoft.com/office/drawing/2014/main" xmlns="" id="{E88D1E40-D14D-48CD-A289-41740FEF5F5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2" name="266 CuadroTexto">
          <a:extLst>
            <a:ext uri="{FF2B5EF4-FFF2-40B4-BE49-F238E27FC236}">
              <a16:creationId xmlns:a16="http://schemas.microsoft.com/office/drawing/2014/main" xmlns="" id="{6E2859D1-BD78-4FFC-B002-183D185E56F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3" name="267 CuadroTexto">
          <a:extLst>
            <a:ext uri="{FF2B5EF4-FFF2-40B4-BE49-F238E27FC236}">
              <a16:creationId xmlns:a16="http://schemas.microsoft.com/office/drawing/2014/main" xmlns="" id="{4B6A4C63-1FDD-42EC-BCAC-320FA23616E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4" name="268 CuadroTexto">
          <a:extLst>
            <a:ext uri="{FF2B5EF4-FFF2-40B4-BE49-F238E27FC236}">
              <a16:creationId xmlns:a16="http://schemas.microsoft.com/office/drawing/2014/main" xmlns="" id="{BDC6CB0D-83E4-46E5-8190-A82FF5C598E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5" name="269 CuadroTexto">
          <a:extLst>
            <a:ext uri="{FF2B5EF4-FFF2-40B4-BE49-F238E27FC236}">
              <a16:creationId xmlns:a16="http://schemas.microsoft.com/office/drawing/2014/main" xmlns="" id="{8D384A9F-5068-49D8-AAD1-E918463FF45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6" name="270 CuadroTexto">
          <a:extLst>
            <a:ext uri="{FF2B5EF4-FFF2-40B4-BE49-F238E27FC236}">
              <a16:creationId xmlns:a16="http://schemas.microsoft.com/office/drawing/2014/main" xmlns="" id="{B5785E25-07F6-4EA3-81C2-1AEA371EFC2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7" name="271 CuadroTexto">
          <a:extLst>
            <a:ext uri="{FF2B5EF4-FFF2-40B4-BE49-F238E27FC236}">
              <a16:creationId xmlns:a16="http://schemas.microsoft.com/office/drawing/2014/main" xmlns="" id="{BEE5B970-7195-4CD2-BF7C-850F7C2029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8" name="272 CuadroTexto">
          <a:extLst>
            <a:ext uri="{FF2B5EF4-FFF2-40B4-BE49-F238E27FC236}">
              <a16:creationId xmlns:a16="http://schemas.microsoft.com/office/drawing/2014/main" xmlns="" id="{0988B6A3-E679-47DD-937F-1529227E573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09" name="273 CuadroTexto">
          <a:extLst>
            <a:ext uri="{FF2B5EF4-FFF2-40B4-BE49-F238E27FC236}">
              <a16:creationId xmlns:a16="http://schemas.microsoft.com/office/drawing/2014/main" xmlns="" id="{F6DEBB13-CF9E-4658-9D0E-BFB569DAE51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0" name="274 CuadroTexto">
          <a:extLst>
            <a:ext uri="{FF2B5EF4-FFF2-40B4-BE49-F238E27FC236}">
              <a16:creationId xmlns:a16="http://schemas.microsoft.com/office/drawing/2014/main" xmlns="" id="{4CE8DDD6-B0EE-4175-9754-9F7ADD58B11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1" name="275 CuadroTexto">
          <a:extLst>
            <a:ext uri="{FF2B5EF4-FFF2-40B4-BE49-F238E27FC236}">
              <a16:creationId xmlns:a16="http://schemas.microsoft.com/office/drawing/2014/main" xmlns="" id="{A979FEEF-0FBE-4674-ABF0-74B631B690C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2" name="276 CuadroTexto">
          <a:extLst>
            <a:ext uri="{FF2B5EF4-FFF2-40B4-BE49-F238E27FC236}">
              <a16:creationId xmlns:a16="http://schemas.microsoft.com/office/drawing/2014/main" xmlns="" id="{6E5B7CFE-6D97-4A3B-818A-0732E544469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3" name="277 CuadroTexto">
          <a:extLst>
            <a:ext uri="{FF2B5EF4-FFF2-40B4-BE49-F238E27FC236}">
              <a16:creationId xmlns:a16="http://schemas.microsoft.com/office/drawing/2014/main" xmlns="" id="{A8D686E2-59E9-4A2F-9890-D850A9393C4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4" name="278 CuadroTexto">
          <a:extLst>
            <a:ext uri="{FF2B5EF4-FFF2-40B4-BE49-F238E27FC236}">
              <a16:creationId xmlns:a16="http://schemas.microsoft.com/office/drawing/2014/main" xmlns="" id="{8BD33D7D-CACE-4F7A-AB8D-02AFD78AE5A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5" name="279 CuadroTexto">
          <a:extLst>
            <a:ext uri="{FF2B5EF4-FFF2-40B4-BE49-F238E27FC236}">
              <a16:creationId xmlns:a16="http://schemas.microsoft.com/office/drawing/2014/main" xmlns="" id="{21EBE9E9-0BA7-4BC7-B2E7-B1A2C03C8F7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6" name="280 CuadroTexto">
          <a:extLst>
            <a:ext uri="{FF2B5EF4-FFF2-40B4-BE49-F238E27FC236}">
              <a16:creationId xmlns:a16="http://schemas.microsoft.com/office/drawing/2014/main" xmlns="" id="{50E249B4-B244-4AB5-9E0D-4DAD1916757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7" name="281 CuadroTexto">
          <a:extLst>
            <a:ext uri="{FF2B5EF4-FFF2-40B4-BE49-F238E27FC236}">
              <a16:creationId xmlns:a16="http://schemas.microsoft.com/office/drawing/2014/main" xmlns="" id="{75CFCB61-204F-4D22-BB82-5F0A1677291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8" name="282 CuadroTexto">
          <a:extLst>
            <a:ext uri="{FF2B5EF4-FFF2-40B4-BE49-F238E27FC236}">
              <a16:creationId xmlns:a16="http://schemas.microsoft.com/office/drawing/2014/main" xmlns="" id="{D022C018-B981-4CE9-BDF3-99CF9929510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9" name="283 CuadroTexto">
          <a:extLst>
            <a:ext uri="{FF2B5EF4-FFF2-40B4-BE49-F238E27FC236}">
              <a16:creationId xmlns:a16="http://schemas.microsoft.com/office/drawing/2014/main" xmlns="" id="{13AF42FC-8779-4685-8704-1D82D0CE712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0" name="284 CuadroTexto">
          <a:extLst>
            <a:ext uri="{FF2B5EF4-FFF2-40B4-BE49-F238E27FC236}">
              <a16:creationId xmlns:a16="http://schemas.microsoft.com/office/drawing/2014/main" xmlns="" id="{1A0363CB-8452-49B7-985F-BA1DA09B172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1" name="285 CuadroTexto">
          <a:extLst>
            <a:ext uri="{FF2B5EF4-FFF2-40B4-BE49-F238E27FC236}">
              <a16:creationId xmlns:a16="http://schemas.microsoft.com/office/drawing/2014/main" xmlns="" id="{5F02C592-4F6D-4AEE-8FFC-18750B62FBC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2" name="286 CuadroTexto">
          <a:extLst>
            <a:ext uri="{FF2B5EF4-FFF2-40B4-BE49-F238E27FC236}">
              <a16:creationId xmlns:a16="http://schemas.microsoft.com/office/drawing/2014/main" xmlns="" id="{C6EE10A3-7F3C-4247-8993-5170A209763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3" name="287 CuadroTexto">
          <a:extLst>
            <a:ext uri="{FF2B5EF4-FFF2-40B4-BE49-F238E27FC236}">
              <a16:creationId xmlns:a16="http://schemas.microsoft.com/office/drawing/2014/main" xmlns="" id="{28D55D95-E0F4-4013-B77F-CF55507F08B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4" name="288 CuadroTexto">
          <a:extLst>
            <a:ext uri="{FF2B5EF4-FFF2-40B4-BE49-F238E27FC236}">
              <a16:creationId xmlns:a16="http://schemas.microsoft.com/office/drawing/2014/main" xmlns="" id="{35E01B77-20F7-4D6A-BAF6-94A7E56A63D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5" name="289 CuadroTexto">
          <a:extLst>
            <a:ext uri="{FF2B5EF4-FFF2-40B4-BE49-F238E27FC236}">
              <a16:creationId xmlns:a16="http://schemas.microsoft.com/office/drawing/2014/main" xmlns="" id="{D19B97EC-D6B6-480F-9FCA-11EF7BF4FB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6" name="290 CuadroTexto">
          <a:extLst>
            <a:ext uri="{FF2B5EF4-FFF2-40B4-BE49-F238E27FC236}">
              <a16:creationId xmlns:a16="http://schemas.microsoft.com/office/drawing/2014/main" xmlns="" id="{922B0CC4-1E10-4C21-A0B8-6A41392C854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7" name="291 CuadroTexto">
          <a:extLst>
            <a:ext uri="{FF2B5EF4-FFF2-40B4-BE49-F238E27FC236}">
              <a16:creationId xmlns:a16="http://schemas.microsoft.com/office/drawing/2014/main" xmlns="" id="{64A3AEB5-9C18-48FC-B715-11E2B6C23B7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8" name="292 CuadroTexto">
          <a:extLst>
            <a:ext uri="{FF2B5EF4-FFF2-40B4-BE49-F238E27FC236}">
              <a16:creationId xmlns:a16="http://schemas.microsoft.com/office/drawing/2014/main" xmlns="" id="{20D9AB72-5A7C-4111-A2B1-54915A3E2D8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29" name="293 CuadroTexto">
          <a:extLst>
            <a:ext uri="{FF2B5EF4-FFF2-40B4-BE49-F238E27FC236}">
              <a16:creationId xmlns:a16="http://schemas.microsoft.com/office/drawing/2014/main" xmlns="" id="{3B6E8440-5229-43D1-B665-F3DBA22C4A0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30" name="294 CuadroTexto">
          <a:extLst>
            <a:ext uri="{FF2B5EF4-FFF2-40B4-BE49-F238E27FC236}">
              <a16:creationId xmlns:a16="http://schemas.microsoft.com/office/drawing/2014/main" xmlns="" id="{8190E6BB-EF92-464B-B61B-F7AC943E160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31" name="295 CuadroTexto">
          <a:extLst>
            <a:ext uri="{FF2B5EF4-FFF2-40B4-BE49-F238E27FC236}">
              <a16:creationId xmlns:a16="http://schemas.microsoft.com/office/drawing/2014/main" xmlns="" id="{2E9CA848-A224-46C3-96CB-70CCE06C83E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332" name="298 CuadroTexto">
          <a:extLst>
            <a:ext uri="{FF2B5EF4-FFF2-40B4-BE49-F238E27FC236}">
              <a16:creationId xmlns:a16="http://schemas.microsoft.com/office/drawing/2014/main" xmlns="" id="{636BA985-8BC0-458A-B45E-F7CBD3DA7C3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333" name="299 CuadroTexto">
          <a:extLst>
            <a:ext uri="{FF2B5EF4-FFF2-40B4-BE49-F238E27FC236}">
              <a16:creationId xmlns:a16="http://schemas.microsoft.com/office/drawing/2014/main" xmlns="" id="{83FEDB54-2BE1-46ED-A274-68715DBF523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334" name="300 CuadroTexto">
          <a:extLst>
            <a:ext uri="{FF2B5EF4-FFF2-40B4-BE49-F238E27FC236}">
              <a16:creationId xmlns:a16="http://schemas.microsoft.com/office/drawing/2014/main" xmlns="" id="{DEB5030B-5C42-4495-AA47-9C5D76C3392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335" name="301 CuadroTexto">
          <a:extLst>
            <a:ext uri="{FF2B5EF4-FFF2-40B4-BE49-F238E27FC236}">
              <a16:creationId xmlns:a16="http://schemas.microsoft.com/office/drawing/2014/main" xmlns="" id="{FA127A3F-53C6-4AB1-8D04-58D3D18F804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336" name="302 CuadroTexto">
          <a:extLst>
            <a:ext uri="{FF2B5EF4-FFF2-40B4-BE49-F238E27FC236}">
              <a16:creationId xmlns:a16="http://schemas.microsoft.com/office/drawing/2014/main" xmlns="" id="{47382D5E-3175-4162-AE33-4D5ADAC4A0C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337" name="303 CuadroTexto">
          <a:extLst>
            <a:ext uri="{FF2B5EF4-FFF2-40B4-BE49-F238E27FC236}">
              <a16:creationId xmlns:a16="http://schemas.microsoft.com/office/drawing/2014/main" xmlns="" id="{91A32764-FB49-4414-A9CE-44F72705E82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338" name="304 CuadroTexto">
          <a:extLst>
            <a:ext uri="{FF2B5EF4-FFF2-40B4-BE49-F238E27FC236}">
              <a16:creationId xmlns:a16="http://schemas.microsoft.com/office/drawing/2014/main" xmlns="" id="{A73C8655-F39B-47D5-956B-0F6BAF6DF92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339" name="305 CuadroTexto">
          <a:extLst>
            <a:ext uri="{FF2B5EF4-FFF2-40B4-BE49-F238E27FC236}">
              <a16:creationId xmlns:a16="http://schemas.microsoft.com/office/drawing/2014/main" xmlns="" id="{EFC84E52-549B-4B12-B912-3D688B97731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340" name="452 CuadroTexto">
          <a:extLst>
            <a:ext uri="{FF2B5EF4-FFF2-40B4-BE49-F238E27FC236}">
              <a16:creationId xmlns:a16="http://schemas.microsoft.com/office/drawing/2014/main" xmlns="" id="{B08D8E1D-FD25-4885-AFE2-ED665D9572C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1" name="17 CuadroTexto">
          <a:extLst>
            <a:ext uri="{FF2B5EF4-FFF2-40B4-BE49-F238E27FC236}">
              <a16:creationId xmlns:a16="http://schemas.microsoft.com/office/drawing/2014/main" xmlns="" id="{28E37267-AB31-46E8-B327-4BFF7583E01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2" name="90 CuadroTexto">
          <a:extLst>
            <a:ext uri="{FF2B5EF4-FFF2-40B4-BE49-F238E27FC236}">
              <a16:creationId xmlns:a16="http://schemas.microsoft.com/office/drawing/2014/main" xmlns="" id="{8F74DAEA-0F34-496E-BC25-902815B16D6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3" name="91 CuadroTexto">
          <a:extLst>
            <a:ext uri="{FF2B5EF4-FFF2-40B4-BE49-F238E27FC236}">
              <a16:creationId xmlns:a16="http://schemas.microsoft.com/office/drawing/2014/main" xmlns="" id="{026D9C7F-179A-425C-AC53-FC00FD3CF64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4" name="92 CuadroTexto">
          <a:extLst>
            <a:ext uri="{FF2B5EF4-FFF2-40B4-BE49-F238E27FC236}">
              <a16:creationId xmlns:a16="http://schemas.microsoft.com/office/drawing/2014/main" xmlns="" id="{70BABE09-1217-4712-9C59-74DE2363724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5" name="93 CuadroTexto">
          <a:extLst>
            <a:ext uri="{FF2B5EF4-FFF2-40B4-BE49-F238E27FC236}">
              <a16:creationId xmlns:a16="http://schemas.microsoft.com/office/drawing/2014/main" xmlns="" id="{E54F2EB0-8627-44BC-8A6C-69C7396BE1B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6" name="94 CuadroTexto">
          <a:extLst>
            <a:ext uri="{FF2B5EF4-FFF2-40B4-BE49-F238E27FC236}">
              <a16:creationId xmlns:a16="http://schemas.microsoft.com/office/drawing/2014/main" xmlns="" id="{3225A7AE-3F43-4EA2-8F9B-A8384FF6187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7" name="95 CuadroTexto">
          <a:extLst>
            <a:ext uri="{FF2B5EF4-FFF2-40B4-BE49-F238E27FC236}">
              <a16:creationId xmlns:a16="http://schemas.microsoft.com/office/drawing/2014/main" xmlns="" id="{A1A58F8C-AC96-45D9-B110-6FABE0C10FC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8" name="96 CuadroTexto">
          <a:extLst>
            <a:ext uri="{FF2B5EF4-FFF2-40B4-BE49-F238E27FC236}">
              <a16:creationId xmlns:a16="http://schemas.microsoft.com/office/drawing/2014/main" xmlns="" id="{39A8861A-C001-49CE-B490-CEA6631CDED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49" name="97 CuadroTexto">
          <a:extLst>
            <a:ext uri="{FF2B5EF4-FFF2-40B4-BE49-F238E27FC236}">
              <a16:creationId xmlns:a16="http://schemas.microsoft.com/office/drawing/2014/main" xmlns="" id="{163EC8CE-D3BE-49B7-B34A-20FC0993317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0" name="98 CuadroTexto">
          <a:extLst>
            <a:ext uri="{FF2B5EF4-FFF2-40B4-BE49-F238E27FC236}">
              <a16:creationId xmlns:a16="http://schemas.microsoft.com/office/drawing/2014/main" xmlns="" id="{40C84CC0-4B29-4FF5-9EB2-79FB7161041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1" name="99 CuadroTexto">
          <a:extLst>
            <a:ext uri="{FF2B5EF4-FFF2-40B4-BE49-F238E27FC236}">
              <a16:creationId xmlns:a16="http://schemas.microsoft.com/office/drawing/2014/main" xmlns="" id="{34110ECC-0CD8-47AD-94F5-4D0C96A3157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2" name="100 CuadroTexto">
          <a:extLst>
            <a:ext uri="{FF2B5EF4-FFF2-40B4-BE49-F238E27FC236}">
              <a16:creationId xmlns:a16="http://schemas.microsoft.com/office/drawing/2014/main" xmlns="" id="{CE2609CB-C10B-4568-B67A-39F403F64A1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3" name="101 CuadroTexto">
          <a:extLst>
            <a:ext uri="{FF2B5EF4-FFF2-40B4-BE49-F238E27FC236}">
              <a16:creationId xmlns:a16="http://schemas.microsoft.com/office/drawing/2014/main" xmlns="" id="{12E0AFB4-0805-4813-893C-9C82B31F530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4" name="118 CuadroTexto">
          <a:extLst>
            <a:ext uri="{FF2B5EF4-FFF2-40B4-BE49-F238E27FC236}">
              <a16:creationId xmlns:a16="http://schemas.microsoft.com/office/drawing/2014/main" xmlns="" id="{2A2D58F0-E900-458C-A417-4566A6791E3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5" name="119 CuadroTexto">
          <a:extLst>
            <a:ext uri="{FF2B5EF4-FFF2-40B4-BE49-F238E27FC236}">
              <a16:creationId xmlns:a16="http://schemas.microsoft.com/office/drawing/2014/main" xmlns="" id="{BC12D750-2A4E-4BCC-BF5A-9C9BA734107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6" name="120 CuadroTexto">
          <a:extLst>
            <a:ext uri="{FF2B5EF4-FFF2-40B4-BE49-F238E27FC236}">
              <a16:creationId xmlns:a16="http://schemas.microsoft.com/office/drawing/2014/main" xmlns="" id="{5F655BE0-1457-4D83-B96E-39E44C9D48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7" name="121 CuadroTexto">
          <a:extLst>
            <a:ext uri="{FF2B5EF4-FFF2-40B4-BE49-F238E27FC236}">
              <a16:creationId xmlns:a16="http://schemas.microsoft.com/office/drawing/2014/main" xmlns="" id="{5E868905-8FA4-4236-A4A6-1FDF8575458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8" name="122 CuadroTexto">
          <a:extLst>
            <a:ext uri="{FF2B5EF4-FFF2-40B4-BE49-F238E27FC236}">
              <a16:creationId xmlns:a16="http://schemas.microsoft.com/office/drawing/2014/main" xmlns="" id="{37E38677-CFA2-498E-9826-59B61DBBB28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9" name="123 CuadroTexto">
          <a:extLst>
            <a:ext uri="{FF2B5EF4-FFF2-40B4-BE49-F238E27FC236}">
              <a16:creationId xmlns:a16="http://schemas.microsoft.com/office/drawing/2014/main" xmlns="" id="{AF0CDB86-EB27-4A1C-9A21-298971E23B5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0" name="124 CuadroTexto">
          <a:extLst>
            <a:ext uri="{FF2B5EF4-FFF2-40B4-BE49-F238E27FC236}">
              <a16:creationId xmlns:a16="http://schemas.microsoft.com/office/drawing/2014/main" xmlns="" id="{8450A14B-D65A-49CF-BC10-69F3A37E7DE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1" name="125 CuadroTexto">
          <a:extLst>
            <a:ext uri="{FF2B5EF4-FFF2-40B4-BE49-F238E27FC236}">
              <a16:creationId xmlns:a16="http://schemas.microsoft.com/office/drawing/2014/main" xmlns="" id="{52D5F1B9-9544-4308-9AB1-CB8FA59F99E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2" name="143 CuadroTexto">
          <a:extLst>
            <a:ext uri="{FF2B5EF4-FFF2-40B4-BE49-F238E27FC236}">
              <a16:creationId xmlns:a16="http://schemas.microsoft.com/office/drawing/2014/main" xmlns="" id="{A5F8BE95-E015-4018-86C4-E3AF79474AD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3" name="144 CuadroTexto">
          <a:extLst>
            <a:ext uri="{FF2B5EF4-FFF2-40B4-BE49-F238E27FC236}">
              <a16:creationId xmlns:a16="http://schemas.microsoft.com/office/drawing/2014/main" xmlns="" id="{9461DDDF-01B8-472E-9947-3D6B6974BE3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4" name="145 CuadroTexto">
          <a:extLst>
            <a:ext uri="{FF2B5EF4-FFF2-40B4-BE49-F238E27FC236}">
              <a16:creationId xmlns:a16="http://schemas.microsoft.com/office/drawing/2014/main" xmlns="" id="{62C6FE6A-8848-474F-8E72-A328C208875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5" name="146 CuadroTexto">
          <a:extLst>
            <a:ext uri="{FF2B5EF4-FFF2-40B4-BE49-F238E27FC236}">
              <a16:creationId xmlns:a16="http://schemas.microsoft.com/office/drawing/2014/main" xmlns="" id="{F3DAE365-2804-4DB5-97BC-73F3E7CB9FD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6" name="147 CuadroTexto">
          <a:extLst>
            <a:ext uri="{FF2B5EF4-FFF2-40B4-BE49-F238E27FC236}">
              <a16:creationId xmlns:a16="http://schemas.microsoft.com/office/drawing/2014/main" xmlns="" id="{A412DFEC-BADE-46CB-9512-2465700C9FE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7" name="148 CuadroTexto">
          <a:extLst>
            <a:ext uri="{FF2B5EF4-FFF2-40B4-BE49-F238E27FC236}">
              <a16:creationId xmlns:a16="http://schemas.microsoft.com/office/drawing/2014/main" xmlns="" id="{4AE60EA7-DD79-48DE-9F0C-294B3B67983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8" name="149 CuadroTexto">
          <a:extLst>
            <a:ext uri="{FF2B5EF4-FFF2-40B4-BE49-F238E27FC236}">
              <a16:creationId xmlns:a16="http://schemas.microsoft.com/office/drawing/2014/main" xmlns="" id="{6ECDF855-95B9-432B-94E2-9790B6FC54F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69" name="150 CuadroTexto">
          <a:extLst>
            <a:ext uri="{FF2B5EF4-FFF2-40B4-BE49-F238E27FC236}">
              <a16:creationId xmlns:a16="http://schemas.microsoft.com/office/drawing/2014/main" xmlns="" id="{9E6C25EA-3065-462A-B620-99D8E022C2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0" name="151 CuadroTexto">
          <a:extLst>
            <a:ext uri="{FF2B5EF4-FFF2-40B4-BE49-F238E27FC236}">
              <a16:creationId xmlns:a16="http://schemas.microsoft.com/office/drawing/2014/main" xmlns="" id="{5E30D847-D28E-4603-B8FA-D393511C0E3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1" name="152 CuadroTexto">
          <a:extLst>
            <a:ext uri="{FF2B5EF4-FFF2-40B4-BE49-F238E27FC236}">
              <a16:creationId xmlns:a16="http://schemas.microsoft.com/office/drawing/2014/main" xmlns="" id="{105D1170-FC26-40F7-8AAA-0AF27BD1B28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2" name="153 CuadroTexto">
          <a:extLst>
            <a:ext uri="{FF2B5EF4-FFF2-40B4-BE49-F238E27FC236}">
              <a16:creationId xmlns:a16="http://schemas.microsoft.com/office/drawing/2014/main" xmlns="" id="{18365C40-4DF7-4B7C-90C7-4E31EF31080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3" name="154 CuadroTexto">
          <a:extLst>
            <a:ext uri="{FF2B5EF4-FFF2-40B4-BE49-F238E27FC236}">
              <a16:creationId xmlns:a16="http://schemas.microsoft.com/office/drawing/2014/main" xmlns="" id="{D55D6577-8195-4CA9-A914-16E7FBFFABF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4" name="155 CuadroTexto">
          <a:extLst>
            <a:ext uri="{FF2B5EF4-FFF2-40B4-BE49-F238E27FC236}">
              <a16:creationId xmlns:a16="http://schemas.microsoft.com/office/drawing/2014/main" xmlns="" id="{11AC9FDE-B74E-4C50-8222-CDF59871EC4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5" name="156 CuadroTexto">
          <a:extLst>
            <a:ext uri="{FF2B5EF4-FFF2-40B4-BE49-F238E27FC236}">
              <a16:creationId xmlns:a16="http://schemas.microsoft.com/office/drawing/2014/main" xmlns="" id="{3F64E003-81FD-4726-B7CB-86D8D0629F7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6" name="157 CuadroTexto">
          <a:extLst>
            <a:ext uri="{FF2B5EF4-FFF2-40B4-BE49-F238E27FC236}">
              <a16:creationId xmlns:a16="http://schemas.microsoft.com/office/drawing/2014/main" xmlns="" id="{DE195552-018B-45A4-885E-D28DD26AC3D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7" name="158 CuadroTexto">
          <a:extLst>
            <a:ext uri="{FF2B5EF4-FFF2-40B4-BE49-F238E27FC236}">
              <a16:creationId xmlns:a16="http://schemas.microsoft.com/office/drawing/2014/main" xmlns="" id="{3F0D0D32-0A33-431B-8072-B2D306AF140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8" name="159 CuadroTexto">
          <a:extLst>
            <a:ext uri="{FF2B5EF4-FFF2-40B4-BE49-F238E27FC236}">
              <a16:creationId xmlns:a16="http://schemas.microsoft.com/office/drawing/2014/main" xmlns="" id="{33E497C7-FD9B-4DB9-889D-CAE0983BFF5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79" name="160 CuadroTexto">
          <a:extLst>
            <a:ext uri="{FF2B5EF4-FFF2-40B4-BE49-F238E27FC236}">
              <a16:creationId xmlns:a16="http://schemas.microsoft.com/office/drawing/2014/main" xmlns="" id="{E3E28B14-CB7B-4994-A0F8-84BAFB3FCCA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0" name="161 CuadroTexto">
          <a:extLst>
            <a:ext uri="{FF2B5EF4-FFF2-40B4-BE49-F238E27FC236}">
              <a16:creationId xmlns:a16="http://schemas.microsoft.com/office/drawing/2014/main" xmlns="" id="{97F542B4-33D2-4E8E-98F0-B7D8D3457E6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1" name="162 CuadroTexto">
          <a:extLst>
            <a:ext uri="{FF2B5EF4-FFF2-40B4-BE49-F238E27FC236}">
              <a16:creationId xmlns:a16="http://schemas.microsoft.com/office/drawing/2014/main" xmlns="" id="{E4983CDB-68A0-4320-9E55-8FC227C28C6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2" name="163 CuadroTexto">
          <a:extLst>
            <a:ext uri="{FF2B5EF4-FFF2-40B4-BE49-F238E27FC236}">
              <a16:creationId xmlns:a16="http://schemas.microsoft.com/office/drawing/2014/main" xmlns="" id="{5D9B37D6-9492-4115-920A-6B00FEE9C3B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3" name="164 CuadroTexto">
          <a:extLst>
            <a:ext uri="{FF2B5EF4-FFF2-40B4-BE49-F238E27FC236}">
              <a16:creationId xmlns:a16="http://schemas.microsoft.com/office/drawing/2014/main" xmlns="" id="{D865DA2A-7CC9-405F-BC9F-F685403E57D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4" name="165 CuadroTexto">
          <a:extLst>
            <a:ext uri="{FF2B5EF4-FFF2-40B4-BE49-F238E27FC236}">
              <a16:creationId xmlns:a16="http://schemas.microsoft.com/office/drawing/2014/main" xmlns="" id="{9DF77B39-31E9-40DB-B0E4-7EA810F3CFB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5" name="166 CuadroTexto">
          <a:extLst>
            <a:ext uri="{FF2B5EF4-FFF2-40B4-BE49-F238E27FC236}">
              <a16:creationId xmlns:a16="http://schemas.microsoft.com/office/drawing/2014/main" xmlns="" id="{C4E7730D-7F1E-4345-B999-291674888AD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6" name="167 CuadroTexto">
          <a:extLst>
            <a:ext uri="{FF2B5EF4-FFF2-40B4-BE49-F238E27FC236}">
              <a16:creationId xmlns:a16="http://schemas.microsoft.com/office/drawing/2014/main" xmlns="" id="{0C5F86E0-B2CC-4192-B0B9-F8C5F0FE5F2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7" name="168 CuadroTexto">
          <a:extLst>
            <a:ext uri="{FF2B5EF4-FFF2-40B4-BE49-F238E27FC236}">
              <a16:creationId xmlns:a16="http://schemas.microsoft.com/office/drawing/2014/main" xmlns="" id="{1004AECA-96B2-42DC-B51D-D8004FEF810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8" name="169 CuadroTexto">
          <a:extLst>
            <a:ext uri="{FF2B5EF4-FFF2-40B4-BE49-F238E27FC236}">
              <a16:creationId xmlns:a16="http://schemas.microsoft.com/office/drawing/2014/main" xmlns="" id="{29FBB763-57E2-4BC0-AE24-E3F43C587B9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89" name="170 CuadroTexto">
          <a:extLst>
            <a:ext uri="{FF2B5EF4-FFF2-40B4-BE49-F238E27FC236}">
              <a16:creationId xmlns:a16="http://schemas.microsoft.com/office/drawing/2014/main" xmlns="" id="{AF2E3EA7-D3EE-4C17-BFDE-4FF1EA5D4ED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0" name="171 CuadroTexto">
          <a:extLst>
            <a:ext uri="{FF2B5EF4-FFF2-40B4-BE49-F238E27FC236}">
              <a16:creationId xmlns:a16="http://schemas.microsoft.com/office/drawing/2014/main" xmlns="" id="{E373988F-F328-4B5B-A18A-B7BA5B3CC2E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1" name="172 CuadroTexto">
          <a:extLst>
            <a:ext uri="{FF2B5EF4-FFF2-40B4-BE49-F238E27FC236}">
              <a16:creationId xmlns:a16="http://schemas.microsoft.com/office/drawing/2014/main" xmlns="" id="{E01958D9-2457-439E-A3DC-2EC63F853C9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2" name="173 CuadroTexto">
          <a:extLst>
            <a:ext uri="{FF2B5EF4-FFF2-40B4-BE49-F238E27FC236}">
              <a16:creationId xmlns:a16="http://schemas.microsoft.com/office/drawing/2014/main" xmlns="" id="{1EEACDCD-EAFF-428A-8DF3-275E995D0DC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3" name="174 CuadroTexto">
          <a:extLst>
            <a:ext uri="{FF2B5EF4-FFF2-40B4-BE49-F238E27FC236}">
              <a16:creationId xmlns:a16="http://schemas.microsoft.com/office/drawing/2014/main" xmlns="" id="{23882A76-0498-4120-81C8-6F90BF01659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4" name="175 CuadroTexto">
          <a:extLst>
            <a:ext uri="{FF2B5EF4-FFF2-40B4-BE49-F238E27FC236}">
              <a16:creationId xmlns:a16="http://schemas.microsoft.com/office/drawing/2014/main" xmlns="" id="{019DDB45-108D-40ED-ADB9-77BFA2F29F8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5" name="176 CuadroTexto">
          <a:extLst>
            <a:ext uri="{FF2B5EF4-FFF2-40B4-BE49-F238E27FC236}">
              <a16:creationId xmlns:a16="http://schemas.microsoft.com/office/drawing/2014/main" xmlns="" id="{66880F73-0921-42ED-842E-5A7F20E3652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6" name="177 CuadroTexto">
          <a:extLst>
            <a:ext uri="{FF2B5EF4-FFF2-40B4-BE49-F238E27FC236}">
              <a16:creationId xmlns:a16="http://schemas.microsoft.com/office/drawing/2014/main" xmlns="" id="{5503D7AE-32E3-432E-9CAC-994EB278700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7" name="178 CuadroTexto">
          <a:extLst>
            <a:ext uri="{FF2B5EF4-FFF2-40B4-BE49-F238E27FC236}">
              <a16:creationId xmlns:a16="http://schemas.microsoft.com/office/drawing/2014/main" xmlns="" id="{6F210067-FEEF-45DA-AB9A-FBEBFCAF135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8" name="179 CuadroTexto">
          <a:extLst>
            <a:ext uri="{FF2B5EF4-FFF2-40B4-BE49-F238E27FC236}">
              <a16:creationId xmlns:a16="http://schemas.microsoft.com/office/drawing/2014/main" xmlns="" id="{84D12CA0-5C48-4338-9202-7155D81163D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99" name="180 CuadroTexto">
          <a:extLst>
            <a:ext uri="{FF2B5EF4-FFF2-40B4-BE49-F238E27FC236}">
              <a16:creationId xmlns:a16="http://schemas.microsoft.com/office/drawing/2014/main" xmlns="" id="{96ADBCF3-F961-4C0B-9E93-2893FBA7DE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0" name="181 CuadroTexto">
          <a:extLst>
            <a:ext uri="{FF2B5EF4-FFF2-40B4-BE49-F238E27FC236}">
              <a16:creationId xmlns:a16="http://schemas.microsoft.com/office/drawing/2014/main" xmlns="" id="{21A656D1-1E02-4505-A0C4-A8F21D44390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1" name="182 CuadroTexto">
          <a:extLst>
            <a:ext uri="{FF2B5EF4-FFF2-40B4-BE49-F238E27FC236}">
              <a16:creationId xmlns:a16="http://schemas.microsoft.com/office/drawing/2014/main" xmlns="" id="{2C571B4C-36E1-41F6-B0AD-B20B28E2E7D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2" name="183 CuadroTexto">
          <a:extLst>
            <a:ext uri="{FF2B5EF4-FFF2-40B4-BE49-F238E27FC236}">
              <a16:creationId xmlns:a16="http://schemas.microsoft.com/office/drawing/2014/main" xmlns="" id="{7C0697AA-EE4F-4BBF-A2BD-342AD28D84D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3" name="184 CuadroTexto">
          <a:extLst>
            <a:ext uri="{FF2B5EF4-FFF2-40B4-BE49-F238E27FC236}">
              <a16:creationId xmlns:a16="http://schemas.microsoft.com/office/drawing/2014/main" xmlns="" id="{DE03E4B3-7F1D-47BE-B7E6-BD3E5EEA8C5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4" name="185 CuadroTexto">
          <a:extLst>
            <a:ext uri="{FF2B5EF4-FFF2-40B4-BE49-F238E27FC236}">
              <a16:creationId xmlns:a16="http://schemas.microsoft.com/office/drawing/2014/main" xmlns="" id="{931442CB-735C-4712-8557-DF686BFA5CC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5" name="186 CuadroTexto">
          <a:extLst>
            <a:ext uri="{FF2B5EF4-FFF2-40B4-BE49-F238E27FC236}">
              <a16:creationId xmlns:a16="http://schemas.microsoft.com/office/drawing/2014/main" xmlns="" id="{B0F120A5-EAB5-4C94-93D2-D87F00A1378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6" name="187 CuadroTexto">
          <a:extLst>
            <a:ext uri="{FF2B5EF4-FFF2-40B4-BE49-F238E27FC236}">
              <a16:creationId xmlns:a16="http://schemas.microsoft.com/office/drawing/2014/main" xmlns="" id="{DCE8E4EF-B68F-4C5A-AF18-63BB31888FE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7" name="188 CuadroTexto">
          <a:extLst>
            <a:ext uri="{FF2B5EF4-FFF2-40B4-BE49-F238E27FC236}">
              <a16:creationId xmlns:a16="http://schemas.microsoft.com/office/drawing/2014/main" xmlns="" id="{089F2F07-238D-4E8D-A33E-BA2CC8F8513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8" name="189 CuadroTexto">
          <a:extLst>
            <a:ext uri="{FF2B5EF4-FFF2-40B4-BE49-F238E27FC236}">
              <a16:creationId xmlns:a16="http://schemas.microsoft.com/office/drawing/2014/main" xmlns="" id="{1C8A96D2-668C-4387-A7C6-949409935C8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09" name="190 CuadroTexto">
          <a:extLst>
            <a:ext uri="{FF2B5EF4-FFF2-40B4-BE49-F238E27FC236}">
              <a16:creationId xmlns:a16="http://schemas.microsoft.com/office/drawing/2014/main" xmlns="" id="{7E70EF18-B46E-4067-9391-ECD44AE119A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0" name="191 CuadroTexto">
          <a:extLst>
            <a:ext uri="{FF2B5EF4-FFF2-40B4-BE49-F238E27FC236}">
              <a16:creationId xmlns:a16="http://schemas.microsoft.com/office/drawing/2014/main" xmlns="" id="{581A7282-3DCC-4934-A4E0-2A6172DD152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1" name="192 CuadroTexto">
          <a:extLst>
            <a:ext uri="{FF2B5EF4-FFF2-40B4-BE49-F238E27FC236}">
              <a16:creationId xmlns:a16="http://schemas.microsoft.com/office/drawing/2014/main" xmlns="" id="{A9087E32-6735-4EA1-B739-81DC9868238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2" name="193 CuadroTexto">
          <a:extLst>
            <a:ext uri="{FF2B5EF4-FFF2-40B4-BE49-F238E27FC236}">
              <a16:creationId xmlns:a16="http://schemas.microsoft.com/office/drawing/2014/main" xmlns="" id="{27527753-FEAA-4883-B14D-64DB5E361D1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3" name="194 CuadroTexto">
          <a:extLst>
            <a:ext uri="{FF2B5EF4-FFF2-40B4-BE49-F238E27FC236}">
              <a16:creationId xmlns:a16="http://schemas.microsoft.com/office/drawing/2014/main" xmlns="" id="{D1B3E5D1-DB46-44D9-B0A1-39298D68281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4" name="195 CuadroTexto">
          <a:extLst>
            <a:ext uri="{FF2B5EF4-FFF2-40B4-BE49-F238E27FC236}">
              <a16:creationId xmlns:a16="http://schemas.microsoft.com/office/drawing/2014/main" xmlns="" id="{D4CA041B-C5A2-4A89-B8ED-968B9B06C9F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5" name="196 CuadroTexto">
          <a:extLst>
            <a:ext uri="{FF2B5EF4-FFF2-40B4-BE49-F238E27FC236}">
              <a16:creationId xmlns:a16="http://schemas.microsoft.com/office/drawing/2014/main" xmlns="" id="{870E094C-F72A-4F4B-93BD-EE6B36C9E4B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6" name="197 CuadroTexto">
          <a:extLst>
            <a:ext uri="{FF2B5EF4-FFF2-40B4-BE49-F238E27FC236}">
              <a16:creationId xmlns:a16="http://schemas.microsoft.com/office/drawing/2014/main" xmlns="" id="{37173EC5-65F2-4BDF-BAA7-D24B9F7260E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7" name="198 CuadroTexto">
          <a:extLst>
            <a:ext uri="{FF2B5EF4-FFF2-40B4-BE49-F238E27FC236}">
              <a16:creationId xmlns:a16="http://schemas.microsoft.com/office/drawing/2014/main" xmlns="" id="{5AE9399F-171F-4FBC-93B7-4AF65EC7D6D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8" name="199 CuadroTexto">
          <a:extLst>
            <a:ext uri="{FF2B5EF4-FFF2-40B4-BE49-F238E27FC236}">
              <a16:creationId xmlns:a16="http://schemas.microsoft.com/office/drawing/2014/main" xmlns="" id="{B84159E9-6E55-4283-931E-2227E917272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19" name="200 CuadroTexto">
          <a:extLst>
            <a:ext uri="{FF2B5EF4-FFF2-40B4-BE49-F238E27FC236}">
              <a16:creationId xmlns:a16="http://schemas.microsoft.com/office/drawing/2014/main" xmlns="" id="{410D034B-AA09-405B-8A96-E8C716D0983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0" name="201 CuadroTexto">
          <a:extLst>
            <a:ext uri="{FF2B5EF4-FFF2-40B4-BE49-F238E27FC236}">
              <a16:creationId xmlns:a16="http://schemas.microsoft.com/office/drawing/2014/main" xmlns="" id="{43F724C1-F92C-48F8-855F-8575AE2009A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1" name="202 CuadroTexto">
          <a:extLst>
            <a:ext uri="{FF2B5EF4-FFF2-40B4-BE49-F238E27FC236}">
              <a16:creationId xmlns:a16="http://schemas.microsoft.com/office/drawing/2014/main" xmlns="" id="{A979BE06-0138-4C67-BE9A-84286A59DE0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2" name="203 CuadroTexto">
          <a:extLst>
            <a:ext uri="{FF2B5EF4-FFF2-40B4-BE49-F238E27FC236}">
              <a16:creationId xmlns:a16="http://schemas.microsoft.com/office/drawing/2014/main" xmlns="" id="{486C706B-F6AC-461D-8F5B-14E28EE0A2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3" name="204 CuadroTexto">
          <a:extLst>
            <a:ext uri="{FF2B5EF4-FFF2-40B4-BE49-F238E27FC236}">
              <a16:creationId xmlns:a16="http://schemas.microsoft.com/office/drawing/2014/main" xmlns="" id="{6AEE5BD9-03EA-4986-8A0D-8FB27BCC325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4" name="205 CuadroTexto">
          <a:extLst>
            <a:ext uri="{FF2B5EF4-FFF2-40B4-BE49-F238E27FC236}">
              <a16:creationId xmlns:a16="http://schemas.microsoft.com/office/drawing/2014/main" xmlns="" id="{804ED2A8-7EF5-46A4-854E-F27FC1431C1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5" name="206 CuadroTexto">
          <a:extLst>
            <a:ext uri="{FF2B5EF4-FFF2-40B4-BE49-F238E27FC236}">
              <a16:creationId xmlns:a16="http://schemas.microsoft.com/office/drawing/2014/main" xmlns="" id="{616D2B15-E245-4BB6-8E00-11C151916C7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6" name="207 CuadroTexto">
          <a:extLst>
            <a:ext uri="{FF2B5EF4-FFF2-40B4-BE49-F238E27FC236}">
              <a16:creationId xmlns:a16="http://schemas.microsoft.com/office/drawing/2014/main" xmlns="" id="{1635F88F-7E45-42DF-AAB4-2455B3CB54D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7" name="208 CuadroTexto">
          <a:extLst>
            <a:ext uri="{FF2B5EF4-FFF2-40B4-BE49-F238E27FC236}">
              <a16:creationId xmlns:a16="http://schemas.microsoft.com/office/drawing/2014/main" xmlns="" id="{CFC925A0-8861-4476-903D-F4B7C47B6D2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8" name="209 CuadroTexto">
          <a:extLst>
            <a:ext uri="{FF2B5EF4-FFF2-40B4-BE49-F238E27FC236}">
              <a16:creationId xmlns:a16="http://schemas.microsoft.com/office/drawing/2014/main" xmlns="" id="{D43A43C8-E2A3-4271-B368-8C69A3F455F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29" name="210 CuadroTexto">
          <a:extLst>
            <a:ext uri="{FF2B5EF4-FFF2-40B4-BE49-F238E27FC236}">
              <a16:creationId xmlns:a16="http://schemas.microsoft.com/office/drawing/2014/main" xmlns="" id="{7F036921-D2F0-4A79-8C19-124C2C0C712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0" name="211 CuadroTexto">
          <a:extLst>
            <a:ext uri="{FF2B5EF4-FFF2-40B4-BE49-F238E27FC236}">
              <a16:creationId xmlns:a16="http://schemas.microsoft.com/office/drawing/2014/main" xmlns="" id="{3BD57E43-7BA0-4C61-9ABD-A7CA3804C76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1" name="212 CuadroTexto">
          <a:extLst>
            <a:ext uri="{FF2B5EF4-FFF2-40B4-BE49-F238E27FC236}">
              <a16:creationId xmlns:a16="http://schemas.microsoft.com/office/drawing/2014/main" xmlns="" id="{C7293CC7-E72F-440C-88AB-E06F6884068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2" name="213 CuadroTexto">
          <a:extLst>
            <a:ext uri="{FF2B5EF4-FFF2-40B4-BE49-F238E27FC236}">
              <a16:creationId xmlns:a16="http://schemas.microsoft.com/office/drawing/2014/main" xmlns="" id="{26680D06-EF10-4267-B2BB-265241E1C31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3" name="214 CuadroTexto">
          <a:extLst>
            <a:ext uri="{FF2B5EF4-FFF2-40B4-BE49-F238E27FC236}">
              <a16:creationId xmlns:a16="http://schemas.microsoft.com/office/drawing/2014/main" xmlns="" id="{B3ADC02D-F236-451A-AC39-6D008F880C8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4" name="215 CuadroTexto">
          <a:extLst>
            <a:ext uri="{FF2B5EF4-FFF2-40B4-BE49-F238E27FC236}">
              <a16:creationId xmlns:a16="http://schemas.microsoft.com/office/drawing/2014/main" xmlns="" id="{B6EB45E3-0D35-4403-AE56-F579AEAB8EC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5" name="216 CuadroTexto">
          <a:extLst>
            <a:ext uri="{FF2B5EF4-FFF2-40B4-BE49-F238E27FC236}">
              <a16:creationId xmlns:a16="http://schemas.microsoft.com/office/drawing/2014/main" xmlns="" id="{85F242CE-C344-4343-A42E-5C723F3A239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6" name="217 CuadroTexto">
          <a:extLst>
            <a:ext uri="{FF2B5EF4-FFF2-40B4-BE49-F238E27FC236}">
              <a16:creationId xmlns:a16="http://schemas.microsoft.com/office/drawing/2014/main" xmlns="" id="{FD1219E8-CF84-4B1B-A5D9-8BF28582E4D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7" name="218 CuadroTexto">
          <a:extLst>
            <a:ext uri="{FF2B5EF4-FFF2-40B4-BE49-F238E27FC236}">
              <a16:creationId xmlns:a16="http://schemas.microsoft.com/office/drawing/2014/main" xmlns="" id="{49D52C5F-2161-488E-A925-CF7BED7C4C9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8" name="219 CuadroTexto">
          <a:extLst>
            <a:ext uri="{FF2B5EF4-FFF2-40B4-BE49-F238E27FC236}">
              <a16:creationId xmlns:a16="http://schemas.microsoft.com/office/drawing/2014/main" xmlns="" id="{480AD80A-3BCA-4980-B3E7-B542EB8B9AC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39" name="220 CuadroTexto">
          <a:extLst>
            <a:ext uri="{FF2B5EF4-FFF2-40B4-BE49-F238E27FC236}">
              <a16:creationId xmlns:a16="http://schemas.microsoft.com/office/drawing/2014/main" xmlns="" id="{DEC1DF94-888C-48A0-A5AF-97464253B0D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0" name="221 CuadroTexto">
          <a:extLst>
            <a:ext uri="{FF2B5EF4-FFF2-40B4-BE49-F238E27FC236}">
              <a16:creationId xmlns:a16="http://schemas.microsoft.com/office/drawing/2014/main" xmlns="" id="{D535F561-2AFD-4F4B-BB00-B4B237D0015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1" name="222 CuadroTexto">
          <a:extLst>
            <a:ext uri="{FF2B5EF4-FFF2-40B4-BE49-F238E27FC236}">
              <a16:creationId xmlns:a16="http://schemas.microsoft.com/office/drawing/2014/main" xmlns="" id="{9983A2EC-381B-4E22-9564-B5A2FAA1D44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2" name="223 CuadroTexto">
          <a:extLst>
            <a:ext uri="{FF2B5EF4-FFF2-40B4-BE49-F238E27FC236}">
              <a16:creationId xmlns:a16="http://schemas.microsoft.com/office/drawing/2014/main" xmlns="" id="{DEBAD818-3376-4B45-995B-2D1AC66522A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3" name="224 CuadroTexto">
          <a:extLst>
            <a:ext uri="{FF2B5EF4-FFF2-40B4-BE49-F238E27FC236}">
              <a16:creationId xmlns:a16="http://schemas.microsoft.com/office/drawing/2014/main" xmlns="" id="{A91EF725-090F-43FB-ACDD-5718852D7A6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4" name="225 CuadroTexto">
          <a:extLst>
            <a:ext uri="{FF2B5EF4-FFF2-40B4-BE49-F238E27FC236}">
              <a16:creationId xmlns:a16="http://schemas.microsoft.com/office/drawing/2014/main" xmlns="" id="{C82A5A3A-ACE8-4E4C-9C6A-6857B13F223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5" name="226 CuadroTexto">
          <a:extLst>
            <a:ext uri="{FF2B5EF4-FFF2-40B4-BE49-F238E27FC236}">
              <a16:creationId xmlns:a16="http://schemas.microsoft.com/office/drawing/2014/main" xmlns="" id="{BDFEF66C-BE6B-4B22-92C8-CAFC39AA5C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6" name="227 CuadroTexto">
          <a:extLst>
            <a:ext uri="{FF2B5EF4-FFF2-40B4-BE49-F238E27FC236}">
              <a16:creationId xmlns:a16="http://schemas.microsoft.com/office/drawing/2014/main" xmlns="" id="{FD905C31-9E0E-4EB0-8598-0B526690B84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7" name="228 CuadroTexto">
          <a:extLst>
            <a:ext uri="{FF2B5EF4-FFF2-40B4-BE49-F238E27FC236}">
              <a16:creationId xmlns:a16="http://schemas.microsoft.com/office/drawing/2014/main" xmlns="" id="{8E00E553-E7C2-4BD4-BA6F-7F39D00E0CA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8" name="229 CuadroTexto">
          <a:extLst>
            <a:ext uri="{FF2B5EF4-FFF2-40B4-BE49-F238E27FC236}">
              <a16:creationId xmlns:a16="http://schemas.microsoft.com/office/drawing/2014/main" xmlns="" id="{40029A22-54C3-43D1-8636-05EABE72064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49" name="230 CuadroTexto">
          <a:extLst>
            <a:ext uri="{FF2B5EF4-FFF2-40B4-BE49-F238E27FC236}">
              <a16:creationId xmlns:a16="http://schemas.microsoft.com/office/drawing/2014/main" xmlns="" id="{BD7291F5-7CA3-4918-8FB8-3FD3D842E9B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0" name="231 CuadroTexto">
          <a:extLst>
            <a:ext uri="{FF2B5EF4-FFF2-40B4-BE49-F238E27FC236}">
              <a16:creationId xmlns:a16="http://schemas.microsoft.com/office/drawing/2014/main" xmlns="" id="{EBEE7613-2251-4CBA-8FD8-CF3C304B382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1" name="232 CuadroTexto">
          <a:extLst>
            <a:ext uri="{FF2B5EF4-FFF2-40B4-BE49-F238E27FC236}">
              <a16:creationId xmlns:a16="http://schemas.microsoft.com/office/drawing/2014/main" xmlns="" id="{9C1323CA-D0DA-4DA6-A802-C2DA1F86FAB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2" name="233 CuadroTexto">
          <a:extLst>
            <a:ext uri="{FF2B5EF4-FFF2-40B4-BE49-F238E27FC236}">
              <a16:creationId xmlns:a16="http://schemas.microsoft.com/office/drawing/2014/main" xmlns="" id="{95054F6C-81AF-428C-A5CD-C00E81987A7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3" name="234 CuadroTexto">
          <a:extLst>
            <a:ext uri="{FF2B5EF4-FFF2-40B4-BE49-F238E27FC236}">
              <a16:creationId xmlns:a16="http://schemas.microsoft.com/office/drawing/2014/main" xmlns="" id="{161A5319-8C47-49F2-B993-76E6535FAE0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4" name="235 CuadroTexto">
          <a:extLst>
            <a:ext uri="{FF2B5EF4-FFF2-40B4-BE49-F238E27FC236}">
              <a16:creationId xmlns:a16="http://schemas.microsoft.com/office/drawing/2014/main" xmlns="" id="{165D00CB-63DC-4EF9-A104-314CB3BA724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5" name="236 CuadroTexto">
          <a:extLst>
            <a:ext uri="{FF2B5EF4-FFF2-40B4-BE49-F238E27FC236}">
              <a16:creationId xmlns:a16="http://schemas.microsoft.com/office/drawing/2014/main" xmlns="" id="{15C80EA7-0829-4B6D-9A45-93CAD30C32F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6" name="237 CuadroTexto">
          <a:extLst>
            <a:ext uri="{FF2B5EF4-FFF2-40B4-BE49-F238E27FC236}">
              <a16:creationId xmlns:a16="http://schemas.microsoft.com/office/drawing/2014/main" xmlns="" id="{C077552C-DF87-471A-9EC8-4A1917C3238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7" name="238 CuadroTexto">
          <a:extLst>
            <a:ext uri="{FF2B5EF4-FFF2-40B4-BE49-F238E27FC236}">
              <a16:creationId xmlns:a16="http://schemas.microsoft.com/office/drawing/2014/main" xmlns="" id="{60C965AF-8E4D-4C7A-9A70-80F5F31F505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8" name="239 CuadroTexto">
          <a:extLst>
            <a:ext uri="{FF2B5EF4-FFF2-40B4-BE49-F238E27FC236}">
              <a16:creationId xmlns:a16="http://schemas.microsoft.com/office/drawing/2014/main" xmlns="" id="{F7DF68DC-08B5-4184-BC3B-E9104B02EC0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59" name="240 CuadroTexto">
          <a:extLst>
            <a:ext uri="{FF2B5EF4-FFF2-40B4-BE49-F238E27FC236}">
              <a16:creationId xmlns:a16="http://schemas.microsoft.com/office/drawing/2014/main" xmlns="" id="{703068D4-321F-40AA-ADD4-3F7909E4491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0" name="241 CuadroTexto">
          <a:extLst>
            <a:ext uri="{FF2B5EF4-FFF2-40B4-BE49-F238E27FC236}">
              <a16:creationId xmlns:a16="http://schemas.microsoft.com/office/drawing/2014/main" xmlns="" id="{76273DE7-0EAB-4D20-B0AF-B4B68630232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1" name="242 CuadroTexto">
          <a:extLst>
            <a:ext uri="{FF2B5EF4-FFF2-40B4-BE49-F238E27FC236}">
              <a16:creationId xmlns:a16="http://schemas.microsoft.com/office/drawing/2014/main" xmlns="" id="{D7059D22-8125-42D7-81DD-A3F5BF22D52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2" name="243 CuadroTexto">
          <a:extLst>
            <a:ext uri="{FF2B5EF4-FFF2-40B4-BE49-F238E27FC236}">
              <a16:creationId xmlns:a16="http://schemas.microsoft.com/office/drawing/2014/main" xmlns="" id="{27CD9117-7952-4A4B-B6D1-BB7DFF0A029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3" name="244 CuadroTexto">
          <a:extLst>
            <a:ext uri="{FF2B5EF4-FFF2-40B4-BE49-F238E27FC236}">
              <a16:creationId xmlns:a16="http://schemas.microsoft.com/office/drawing/2014/main" xmlns="" id="{DCF3D58A-A530-424D-81BE-3D36C12BEA8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4" name="245 CuadroTexto">
          <a:extLst>
            <a:ext uri="{FF2B5EF4-FFF2-40B4-BE49-F238E27FC236}">
              <a16:creationId xmlns:a16="http://schemas.microsoft.com/office/drawing/2014/main" xmlns="" id="{1D85C4C3-E123-4311-99AD-A87DEDFDDF1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5" name="246 CuadroTexto">
          <a:extLst>
            <a:ext uri="{FF2B5EF4-FFF2-40B4-BE49-F238E27FC236}">
              <a16:creationId xmlns:a16="http://schemas.microsoft.com/office/drawing/2014/main" xmlns="" id="{7023BA72-BBE1-4973-A98D-584D1554CA5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6" name="247 CuadroTexto">
          <a:extLst>
            <a:ext uri="{FF2B5EF4-FFF2-40B4-BE49-F238E27FC236}">
              <a16:creationId xmlns:a16="http://schemas.microsoft.com/office/drawing/2014/main" xmlns="" id="{C87C4864-A44B-4982-B669-826D49BB5C6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7" name="248 CuadroTexto">
          <a:extLst>
            <a:ext uri="{FF2B5EF4-FFF2-40B4-BE49-F238E27FC236}">
              <a16:creationId xmlns:a16="http://schemas.microsoft.com/office/drawing/2014/main" xmlns="" id="{7FE75629-AA71-422E-98A8-2007674C950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8" name="249 CuadroTexto">
          <a:extLst>
            <a:ext uri="{FF2B5EF4-FFF2-40B4-BE49-F238E27FC236}">
              <a16:creationId xmlns:a16="http://schemas.microsoft.com/office/drawing/2014/main" xmlns="" id="{B04B41B0-BBD4-4494-B7AB-1CF243D4A5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69" name="250 CuadroTexto">
          <a:extLst>
            <a:ext uri="{FF2B5EF4-FFF2-40B4-BE49-F238E27FC236}">
              <a16:creationId xmlns:a16="http://schemas.microsoft.com/office/drawing/2014/main" xmlns="" id="{762B1140-37B9-4006-9B64-5152AB60758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0" name="251 CuadroTexto">
          <a:extLst>
            <a:ext uri="{FF2B5EF4-FFF2-40B4-BE49-F238E27FC236}">
              <a16:creationId xmlns:a16="http://schemas.microsoft.com/office/drawing/2014/main" xmlns="" id="{84C0014D-6335-4373-B249-777A9FC4174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1" name="252 CuadroTexto">
          <a:extLst>
            <a:ext uri="{FF2B5EF4-FFF2-40B4-BE49-F238E27FC236}">
              <a16:creationId xmlns:a16="http://schemas.microsoft.com/office/drawing/2014/main" xmlns="" id="{59EA7ED1-96EC-4588-AC6E-FA759ED0A7E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2" name="253 CuadroTexto">
          <a:extLst>
            <a:ext uri="{FF2B5EF4-FFF2-40B4-BE49-F238E27FC236}">
              <a16:creationId xmlns:a16="http://schemas.microsoft.com/office/drawing/2014/main" xmlns="" id="{55E5E8CD-0A89-4D70-893E-41973EA2E35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3" name="254 CuadroTexto">
          <a:extLst>
            <a:ext uri="{FF2B5EF4-FFF2-40B4-BE49-F238E27FC236}">
              <a16:creationId xmlns:a16="http://schemas.microsoft.com/office/drawing/2014/main" xmlns="" id="{38130598-44FF-4F89-A2E4-69ADE679042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4" name="255 CuadroTexto">
          <a:extLst>
            <a:ext uri="{FF2B5EF4-FFF2-40B4-BE49-F238E27FC236}">
              <a16:creationId xmlns:a16="http://schemas.microsoft.com/office/drawing/2014/main" xmlns="" id="{13CA70BD-8F2A-4474-ABAF-7F6FC6D7843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5" name="256 CuadroTexto">
          <a:extLst>
            <a:ext uri="{FF2B5EF4-FFF2-40B4-BE49-F238E27FC236}">
              <a16:creationId xmlns:a16="http://schemas.microsoft.com/office/drawing/2014/main" xmlns="" id="{F19F550B-FE1D-418E-A833-2A90AAF68EF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6" name="257 CuadroTexto">
          <a:extLst>
            <a:ext uri="{FF2B5EF4-FFF2-40B4-BE49-F238E27FC236}">
              <a16:creationId xmlns:a16="http://schemas.microsoft.com/office/drawing/2014/main" xmlns="" id="{25DE5728-B4A2-45B3-8443-E85905DB216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7" name="258 CuadroTexto">
          <a:extLst>
            <a:ext uri="{FF2B5EF4-FFF2-40B4-BE49-F238E27FC236}">
              <a16:creationId xmlns:a16="http://schemas.microsoft.com/office/drawing/2014/main" xmlns="" id="{579945E0-1FB2-44F3-8E6D-FF53DECD414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8" name="259 CuadroTexto">
          <a:extLst>
            <a:ext uri="{FF2B5EF4-FFF2-40B4-BE49-F238E27FC236}">
              <a16:creationId xmlns:a16="http://schemas.microsoft.com/office/drawing/2014/main" xmlns="" id="{073905F4-5682-4906-97E7-8E8EBF42994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79" name="260 CuadroTexto">
          <a:extLst>
            <a:ext uri="{FF2B5EF4-FFF2-40B4-BE49-F238E27FC236}">
              <a16:creationId xmlns:a16="http://schemas.microsoft.com/office/drawing/2014/main" xmlns="" id="{8296B1C6-E817-4139-9729-1AD70FBB594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0" name="261 CuadroTexto">
          <a:extLst>
            <a:ext uri="{FF2B5EF4-FFF2-40B4-BE49-F238E27FC236}">
              <a16:creationId xmlns:a16="http://schemas.microsoft.com/office/drawing/2014/main" xmlns="" id="{8FD747E2-815C-4512-B078-B679157B424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1" name="262 CuadroTexto">
          <a:extLst>
            <a:ext uri="{FF2B5EF4-FFF2-40B4-BE49-F238E27FC236}">
              <a16:creationId xmlns:a16="http://schemas.microsoft.com/office/drawing/2014/main" xmlns="" id="{581CA6C3-5C31-43F1-A5E2-4281DDB75F5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2" name="263 CuadroTexto">
          <a:extLst>
            <a:ext uri="{FF2B5EF4-FFF2-40B4-BE49-F238E27FC236}">
              <a16:creationId xmlns:a16="http://schemas.microsoft.com/office/drawing/2014/main" xmlns="" id="{178A065B-7370-48F8-894A-84AA5E778BA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3" name="264 CuadroTexto">
          <a:extLst>
            <a:ext uri="{FF2B5EF4-FFF2-40B4-BE49-F238E27FC236}">
              <a16:creationId xmlns:a16="http://schemas.microsoft.com/office/drawing/2014/main" xmlns="" id="{24DFBF95-D31F-4282-822D-5D30335C21E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4" name="265 CuadroTexto">
          <a:extLst>
            <a:ext uri="{FF2B5EF4-FFF2-40B4-BE49-F238E27FC236}">
              <a16:creationId xmlns:a16="http://schemas.microsoft.com/office/drawing/2014/main" xmlns="" id="{1F46614C-F57A-46A7-84B2-EDE0DDE64BF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5" name="266 CuadroTexto">
          <a:extLst>
            <a:ext uri="{FF2B5EF4-FFF2-40B4-BE49-F238E27FC236}">
              <a16:creationId xmlns:a16="http://schemas.microsoft.com/office/drawing/2014/main" xmlns="" id="{F6DD1D12-CE3A-4A9D-B6EC-EA7BBDAE77D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6" name="267 CuadroTexto">
          <a:extLst>
            <a:ext uri="{FF2B5EF4-FFF2-40B4-BE49-F238E27FC236}">
              <a16:creationId xmlns:a16="http://schemas.microsoft.com/office/drawing/2014/main" xmlns="" id="{E145A44F-0D76-4D17-BB97-DD2797E12A5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7" name="268 CuadroTexto">
          <a:extLst>
            <a:ext uri="{FF2B5EF4-FFF2-40B4-BE49-F238E27FC236}">
              <a16:creationId xmlns:a16="http://schemas.microsoft.com/office/drawing/2014/main" xmlns="" id="{05F600E8-1C1E-4233-9089-8B0DA66CEB8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8" name="269 CuadroTexto">
          <a:extLst>
            <a:ext uri="{FF2B5EF4-FFF2-40B4-BE49-F238E27FC236}">
              <a16:creationId xmlns:a16="http://schemas.microsoft.com/office/drawing/2014/main" xmlns="" id="{9C6D9807-1B63-461B-9743-8AF29BA1252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89" name="270 CuadroTexto">
          <a:extLst>
            <a:ext uri="{FF2B5EF4-FFF2-40B4-BE49-F238E27FC236}">
              <a16:creationId xmlns:a16="http://schemas.microsoft.com/office/drawing/2014/main" xmlns="" id="{066BCE53-CEEF-41E1-9580-6A0D00DD5A7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0" name="271 CuadroTexto">
          <a:extLst>
            <a:ext uri="{FF2B5EF4-FFF2-40B4-BE49-F238E27FC236}">
              <a16:creationId xmlns:a16="http://schemas.microsoft.com/office/drawing/2014/main" xmlns="" id="{CACC9FCD-E46D-417E-B79D-AFF6224F931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1" name="272 CuadroTexto">
          <a:extLst>
            <a:ext uri="{FF2B5EF4-FFF2-40B4-BE49-F238E27FC236}">
              <a16:creationId xmlns:a16="http://schemas.microsoft.com/office/drawing/2014/main" xmlns="" id="{C0A0D9E4-BE04-4EA5-B44D-ACB969261AC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2" name="273 CuadroTexto">
          <a:extLst>
            <a:ext uri="{FF2B5EF4-FFF2-40B4-BE49-F238E27FC236}">
              <a16:creationId xmlns:a16="http://schemas.microsoft.com/office/drawing/2014/main" xmlns="" id="{CF4A5297-521B-4E1A-9D6B-7FD55882983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3" name="274 CuadroTexto">
          <a:extLst>
            <a:ext uri="{FF2B5EF4-FFF2-40B4-BE49-F238E27FC236}">
              <a16:creationId xmlns:a16="http://schemas.microsoft.com/office/drawing/2014/main" xmlns="" id="{F91E95EF-D2B5-42B4-B9AF-410CE2AC068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4" name="275 CuadroTexto">
          <a:extLst>
            <a:ext uri="{FF2B5EF4-FFF2-40B4-BE49-F238E27FC236}">
              <a16:creationId xmlns:a16="http://schemas.microsoft.com/office/drawing/2014/main" xmlns="" id="{38BC7AE9-FEDA-46A6-BEAC-1E51DCB068F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5" name="276 CuadroTexto">
          <a:extLst>
            <a:ext uri="{FF2B5EF4-FFF2-40B4-BE49-F238E27FC236}">
              <a16:creationId xmlns:a16="http://schemas.microsoft.com/office/drawing/2014/main" xmlns="" id="{0ED316F2-547E-48A1-831E-0D8874A3406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6" name="277 CuadroTexto">
          <a:extLst>
            <a:ext uri="{FF2B5EF4-FFF2-40B4-BE49-F238E27FC236}">
              <a16:creationId xmlns:a16="http://schemas.microsoft.com/office/drawing/2014/main" xmlns="" id="{263DC84E-22DF-48F2-BBB6-2FE67A38DBB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7" name="278 CuadroTexto">
          <a:extLst>
            <a:ext uri="{FF2B5EF4-FFF2-40B4-BE49-F238E27FC236}">
              <a16:creationId xmlns:a16="http://schemas.microsoft.com/office/drawing/2014/main" xmlns="" id="{9E7FCA93-DABE-45CA-8B04-792F85F7952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8" name="279 CuadroTexto">
          <a:extLst>
            <a:ext uri="{FF2B5EF4-FFF2-40B4-BE49-F238E27FC236}">
              <a16:creationId xmlns:a16="http://schemas.microsoft.com/office/drawing/2014/main" xmlns="" id="{1D6783CE-CA7D-4536-ACD8-D592C45F092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499" name="280 CuadroTexto">
          <a:extLst>
            <a:ext uri="{FF2B5EF4-FFF2-40B4-BE49-F238E27FC236}">
              <a16:creationId xmlns:a16="http://schemas.microsoft.com/office/drawing/2014/main" xmlns="" id="{89E316EE-2AE6-4FEF-A378-123BAE962CE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0" name="281 CuadroTexto">
          <a:extLst>
            <a:ext uri="{FF2B5EF4-FFF2-40B4-BE49-F238E27FC236}">
              <a16:creationId xmlns:a16="http://schemas.microsoft.com/office/drawing/2014/main" xmlns="" id="{DCA10200-81E0-481C-B9BF-FDE36613D42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1" name="282 CuadroTexto">
          <a:extLst>
            <a:ext uri="{FF2B5EF4-FFF2-40B4-BE49-F238E27FC236}">
              <a16:creationId xmlns:a16="http://schemas.microsoft.com/office/drawing/2014/main" xmlns="" id="{7A6F656B-71C5-46E6-9BFE-D17693B1B63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2" name="283 CuadroTexto">
          <a:extLst>
            <a:ext uri="{FF2B5EF4-FFF2-40B4-BE49-F238E27FC236}">
              <a16:creationId xmlns:a16="http://schemas.microsoft.com/office/drawing/2014/main" xmlns="" id="{C1707D8F-A336-4BBF-AEBC-2067B7E1EBF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3" name="284 CuadroTexto">
          <a:extLst>
            <a:ext uri="{FF2B5EF4-FFF2-40B4-BE49-F238E27FC236}">
              <a16:creationId xmlns:a16="http://schemas.microsoft.com/office/drawing/2014/main" xmlns="" id="{85CD78CB-5A4B-4961-938F-8D1B076090A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4" name="285 CuadroTexto">
          <a:extLst>
            <a:ext uri="{FF2B5EF4-FFF2-40B4-BE49-F238E27FC236}">
              <a16:creationId xmlns:a16="http://schemas.microsoft.com/office/drawing/2014/main" xmlns="" id="{BEC61FD6-F4E0-4E23-883A-812205A0500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5" name="286 CuadroTexto">
          <a:extLst>
            <a:ext uri="{FF2B5EF4-FFF2-40B4-BE49-F238E27FC236}">
              <a16:creationId xmlns:a16="http://schemas.microsoft.com/office/drawing/2014/main" xmlns="" id="{F7D34F74-AA18-4FD6-A3AF-1D34E131A62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6" name="287 CuadroTexto">
          <a:extLst>
            <a:ext uri="{FF2B5EF4-FFF2-40B4-BE49-F238E27FC236}">
              <a16:creationId xmlns:a16="http://schemas.microsoft.com/office/drawing/2014/main" xmlns="" id="{E213281C-E7EC-4436-B9CB-D557F4B863A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7" name="288 CuadroTexto">
          <a:extLst>
            <a:ext uri="{FF2B5EF4-FFF2-40B4-BE49-F238E27FC236}">
              <a16:creationId xmlns:a16="http://schemas.microsoft.com/office/drawing/2014/main" xmlns="" id="{430E0C23-7ABB-4361-9614-5A09DC8D8BB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8" name="289 CuadroTexto">
          <a:extLst>
            <a:ext uri="{FF2B5EF4-FFF2-40B4-BE49-F238E27FC236}">
              <a16:creationId xmlns:a16="http://schemas.microsoft.com/office/drawing/2014/main" xmlns="" id="{109F175E-7E71-4032-82D4-65283C017C7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9" name="290 CuadroTexto">
          <a:extLst>
            <a:ext uri="{FF2B5EF4-FFF2-40B4-BE49-F238E27FC236}">
              <a16:creationId xmlns:a16="http://schemas.microsoft.com/office/drawing/2014/main" xmlns="" id="{8F0F3DCB-B2AA-4E59-90BE-AA90B851C4A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0" name="291 CuadroTexto">
          <a:extLst>
            <a:ext uri="{FF2B5EF4-FFF2-40B4-BE49-F238E27FC236}">
              <a16:creationId xmlns:a16="http://schemas.microsoft.com/office/drawing/2014/main" xmlns="" id="{CE87C60B-4522-4AFF-9A91-563CDFD81E7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1" name="292 CuadroTexto">
          <a:extLst>
            <a:ext uri="{FF2B5EF4-FFF2-40B4-BE49-F238E27FC236}">
              <a16:creationId xmlns:a16="http://schemas.microsoft.com/office/drawing/2014/main" xmlns="" id="{D4ADA2AB-BBE6-4D22-80DB-128B0799729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2" name="293 CuadroTexto">
          <a:extLst>
            <a:ext uri="{FF2B5EF4-FFF2-40B4-BE49-F238E27FC236}">
              <a16:creationId xmlns:a16="http://schemas.microsoft.com/office/drawing/2014/main" xmlns="" id="{7A9E524D-3BBB-43EE-B430-B52C800A065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3" name="294 CuadroTexto">
          <a:extLst>
            <a:ext uri="{FF2B5EF4-FFF2-40B4-BE49-F238E27FC236}">
              <a16:creationId xmlns:a16="http://schemas.microsoft.com/office/drawing/2014/main" xmlns="" id="{01DD2038-5428-4A8D-8641-80C83DB26F2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4" name="295 CuadroTexto">
          <a:extLst>
            <a:ext uri="{FF2B5EF4-FFF2-40B4-BE49-F238E27FC236}">
              <a16:creationId xmlns:a16="http://schemas.microsoft.com/office/drawing/2014/main" xmlns="" id="{34E6BA9B-2B1E-45DD-B1EB-EA0734904EF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5" name="296 CuadroTexto">
          <a:extLst>
            <a:ext uri="{FF2B5EF4-FFF2-40B4-BE49-F238E27FC236}">
              <a16:creationId xmlns:a16="http://schemas.microsoft.com/office/drawing/2014/main" xmlns="" id="{DA635588-D72A-4ACB-B998-5744D1C6EC0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6" name="17 CuadroTexto">
          <a:extLst>
            <a:ext uri="{FF2B5EF4-FFF2-40B4-BE49-F238E27FC236}">
              <a16:creationId xmlns:a16="http://schemas.microsoft.com/office/drawing/2014/main" xmlns="" id="{BE8C8404-12FD-4205-87B2-3EA827F7E14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7" name="90 CuadroTexto">
          <a:extLst>
            <a:ext uri="{FF2B5EF4-FFF2-40B4-BE49-F238E27FC236}">
              <a16:creationId xmlns:a16="http://schemas.microsoft.com/office/drawing/2014/main" xmlns="" id="{24E206E0-7544-40D3-9B6A-1F6B2893DBB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8" name="91 CuadroTexto">
          <a:extLst>
            <a:ext uri="{FF2B5EF4-FFF2-40B4-BE49-F238E27FC236}">
              <a16:creationId xmlns:a16="http://schemas.microsoft.com/office/drawing/2014/main" xmlns="" id="{6C306D83-8C47-4487-BF97-773B5B92BD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19" name="92 CuadroTexto">
          <a:extLst>
            <a:ext uri="{FF2B5EF4-FFF2-40B4-BE49-F238E27FC236}">
              <a16:creationId xmlns:a16="http://schemas.microsoft.com/office/drawing/2014/main" xmlns="" id="{4A17B865-DD10-479F-9C43-B7F4A910BF9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0" name="93 CuadroTexto">
          <a:extLst>
            <a:ext uri="{FF2B5EF4-FFF2-40B4-BE49-F238E27FC236}">
              <a16:creationId xmlns:a16="http://schemas.microsoft.com/office/drawing/2014/main" xmlns="" id="{348800DB-85A3-4796-A067-15BBBDCA543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1" name="94 CuadroTexto">
          <a:extLst>
            <a:ext uri="{FF2B5EF4-FFF2-40B4-BE49-F238E27FC236}">
              <a16:creationId xmlns:a16="http://schemas.microsoft.com/office/drawing/2014/main" xmlns="" id="{3FFEEC90-78AB-4B00-94BA-9378DF06599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2" name="95 CuadroTexto">
          <a:extLst>
            <a:ext uri="{FF2B5EF4-FFF2-40B4-BE49-F238E27FC236}">
              <a16:creationId xmlns:a16="http://schemas.microsoft.com/office/drawing/2014/main" xmlns="" id="{E3782167-F0AE-403E-85DC-8F165EE93AC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3" name="96 CuadroTexto">
          <a:extLst>
            <a:ext uri="{FF2B5EF4-FFF2-40B4-BE49-F238E27FC236}">
              <a16:creationId xmlns:a16="http://schemas.microsoft.com/office/drawing/2014/main" xmlns="" id="{B62EAE9F-B71D-409A-9765-2A6C5A97738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4" name="97 CuadroTexto">
          <a:extLst>
            <a:ext uri="{FF2B5EF4-FFF2-40B4-BE49-F238E27FC236}">
              <a16:creationId xmlns:a16="http://schemas.microsoft.com/office/drawing/2014/main" xmlns="" id="{D563BDC4-EE90-432F-921B-201703C397D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5" name="98 CuadroTexto">
          <a:extLst>
            <a:ext uri="{FF2B5EF4-FFF2-40B4-BE49-F238E27FC236}">
              <a16:creationId xmlns:a16="http://schemas.microsoft.com/office/drawing/2014/main" xmlns="" id="{C274AE41-C02E-4154-B96E-6B85CFB5215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6" name="99 CuadroTexto">
          <a:extLst>
            <a:ext uri="{FF2B5EF4-FFF2-40B4-BE49-F238E27FC236}">
              <a16:creationId xmlns:a16="http://schemas.microsoft.com/office/drawing/2014/main" xmlns="" id="{D23D8967-0D8B-422A-822B-B54B81A1E88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7" name="100 CuadroTexto">
          <a:extLst>
            <a:ext uri="{FF2B5EF4-FFF2-40B4-BE49-F238E27FC236}">
              <a16:creationId xmlns:a16="http://schemas.microsoft.com/office/drawing/2014/main" xmlns="" id="{FE982F76-BEB6-4A04-B5EB-3787B006825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8" name="101 CuadroTexto">
          <a:extLst>
            <a:ext uri="{FF2B5EF4-FFF2-40B4-BE49-F238E27FC236}">
              <a16:creationId xmlns:a16="http://schemas.microsoft.com/office/drawing/2014/main" xmlns="" id="{B6EDCAE6-D020-48E4-A67E-F7102B63FB9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9" name="118 CuadroTexto">
          <a:extLst>
            <a:ext uri="{FF2B5EF4-FFF2-40B4-BE49-F238E27FC236}">
              <a16:creationId xmlns:a16="http://schemas.microsoft.com/office/drawing/2014/main" xmlns="" id="{11352B73-FC24-4816-BDD5-41500D883B5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0" name="119 CuadroTexto">
          <a:extLst>
            <a:ext uri="{FF2B5EF4-FFF2-40B4-BE49-F238E27FC236}">
              <a16:creationId xmlns:a16="http://schemas.microsoft.com/office/drawing/2014/main" xmlns="" id="{9D4CF80B-9EF9-44CC-920C-D5525943923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1" name="120 CuadroTexto">
          <a:extLst>
            <a:ext uri="{FF2B5EF4-FFF2-40B4-BE49-F238E27FC236}">
              <a16:creationId xmlns:a16="http://schemas.microsoft.com/office/drawing/2014/main" xmlns="" id="{F0F3210C-D1E8-4C3D-A76F-FA4492F0869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2" name="121 CuadroTexto">
          <a:extLst>
            <a:ext uri="{FF2B5EF4-FFF2-40B4-BE49-F238E27FC236}">
              <a16:creationId xmlns:a16="http://schemas.microsoft.com/office/drawing/2014/main" xmlns="" id="{A97D4592-C01C-49C7-982F-12D07050832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3" name="122 CuadroTexto">
          <a:extLst>
            <a:ext uri="{FF2B5EF4-FFF2-40B4-BE49-F238E27FC236}">
              <a16:creationId xmlns:a16="http://schemas.microsoft.com/office/drawing/2014/main" xmlns="" id="{DDE3D371-B6CD-4D39-8133-6FC1D43236F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4" name="123 CuadroTexto">
          <a:extLst>
            <a:ext uri="{FF2B5EF4-FFF2-40B4-BE49-F238E27FC236}">
              <a16:creationId xmlns:a16="http://schemas.microsoft.com/office/drawing/2014/main" xmlns="" id="{40AE760C-9583-4225-A361-7E61FD14EB0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5" name="124 CuadroTexto">
          <a:extLst>
            <a:ext uri="{FF2B5EF4-FFF2-40B4-BE49-F238E27FC236}">
              <a16:creationId xmlns:a16="http://schemas.microsoft.com/office/drawing/2014/main" xmlns="" id="{293CB6DD-D79A-46D0-B1D2-1FC1DACD73C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6" name="125 CuadroTexto">
          <a:extLst>
            <a:ext uri="{FF2B5EF4-FFF2-40B4-BE49-F238E27FC236}">
              <a16:creationId xmlns:a16="http://schemas.microsoft.com/office/drawing/2014/main" xmlns="" id="{2634E595-EEF8-4CCB-9024-A5D398D16CD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7" name="143 CuadroTexto">
          <a:extLst>
            <a:ext uri="{FF2B5EF4-FFF2-40B4-BE49-F238E27FC236}">
              <a16:creationId xmlns:a16="http://schemas.microsoft.com/office/drawing/2014/main" xmlns="" id="{15D84862-D153-41F5-96CE-804B8E9DD43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8" name="144 CuadroTexto">
          <a:extLst>
            <a:ext uri="{FF2B5EF4-FFF2-40B4-BE49-F238E27FC236}">
              <a16:creationId xmlns:a16="http://schemas.microsoft.com/office/drawing/2014/main" xmlns="" id="{239D547D-9FCA-42A6-83B9-1E3D534D3F6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39" name="145 CuadroTexto">
          <a:extLst>
            <a:ext uri="{FF2B5EF4-FFF2-40B4-BE49-F238E27FC236}">
              <a16:creationId xmlns:a16="http://schemas.microsoft.com/office/drawing/2014/main" xmlns="" id="{B3FBBDB2-803B-4A28-99F4-12B46BA73D2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0" name="146 CuadroTexto">
          <a:extLst>
            <a:ext uri="{FF2B5EF4-FFF2-40B4-BE49-F238E27FC236}">
              <a16:creationId xmlns:a16="http://schemas.microsoft.com/office/drawing/2014/main" xmlns="" id="{D4CB9551-D33A-441A-9C45-C7A40D7504E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1" name="147 CuadroTexto">
          <a:extLst>
            <a:ext uri="{FF2B5EF4-FFF2-40B4-BE49-F238E27FC236}">
              <a16:creationId xmlns:a16="http://schemas.microsoft.com/office/drawing/2014/main" xmlns="" id="{7A864F71-9260-4FC6-90BF-332B2EA9529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2" name="148 CuadroTexto">
          <a:extLst>
            <a:ext uri="{FF2B5EF4-FFF2-40B4-BE49-F238E27FC236}">
              <a16:creationId xmlns:a16="http://schemas.microsoft.com/office/drawing/2014/main" xmlns="" id="{229E673F-FBD2-4219-A59B-19319CAF8C9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3" name="149 CuadroTexto">
          <a:extLst>
            <a:ext uri="{FF2B5EF4-FFF2-40B4-BE49-F238E27FC236}">
              <a16:creationId xmlns:a16="http://schemas.microsoft.com/office/drawing/2014/main" xmlns="" id="{B63E2643-AABD-4051-9E53-7A410F23552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4" name="150 CuadroTexto">
          <a:extLst>
            <a:ext uri="{FF2B5EF4-FFF2-40B4-BE49-F238E27FC236}">
              <a16:creationId xmlns:a16="http://schemas.microsoft.com/office/drawing/2014/main" xmlns="" id="{529312CD-AA00-4A59-9C13-3A1B6235B43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5" name="151 CuadroTexto">
          <a:extLst>
            <a:ext uri="{FF2B5EF4-FFF2-40B4-BE49-F238E27FC236}">
              <a16:creationId xmlns:a16="http://schemas.microsoft.com/office/drawing/2014/main" xmlns="" id="{629945CD-3781-41BD-BE95-3C2FD2CA278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6" name="152 CuadroTexto">
          <a:extLst>
            <a:ext uri="{FF2B5EF4-FFF2-40B4-BE49-F238E27FC236}">
              <a16:creationId xmlns:a16="http://schemas.microsoft.com/office/drawing/2014/main" xmlns="" id="{3740AAE0-2418-462E-BA25-C3606B8B512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7" name="153 CuadroTexto">
          <a:extLst>
            <a:ext uri="{FF2B5EF4-FFF2-40B4-BE49-F238E27FC236}">
              <a16:creationId xmlns:a16="http://schemas.microsoft.com/office/drawing/2014/main" xmlns="" id="{DE0245FE-8711-4DF6-B174-0309648B4C3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8" name="154 CuadroTexto">
          <a:extLst>
            <a:ext uri="{FF2B5EF4-FFF2-40B4-BE49-F238E27FC236}">
              <a16:creationId xmlns:a16="http://schemas.microsoft.com/office/drawing/2014/main" xmlns="" id="{403C27F7-A3D6-4FD7-AC67-D86B6B2B1E6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49" name="155 CuadroTexto">
          <a:extLst>
            <a:ext uri="{FF2B5EF4-FFF2-40B4-BE49-F238E27FC236}">
              <a16:creationId xmlns:a16="http://schemas.microsoft.com/office/drawing/2014/main" xmlns="" id="{A62BDAFF-EAE1-4ABA-8432-03E0AAC317A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0" name="156 CuadroTexto">
          <a:extLst>
            <a:ext uri="{FF2B5EF4-FFF2-40B4-BE49-F238E27FC236}">
              <a16:creationId xmlns:a16="http://schemas.microsoft.com/office/drawing/2014/main" xmlns="" id="{ADE07791-13FC-4BC0-BB0B-91059AA93A5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1" name="157 CuadroTexto">
          <a:extLst>
            <a:ext uri="{FF2B5EF4-FFF2-40B4-BE49-F238E27FC236}">
              <a16:creationId xmlns:a16="http://schemas.microsoft.com/office/drawing/2014/main" xmlns="" id="{904DAA55-2A38-4AF0-9950-39776261974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2" name="158 CuadroTexto">
          <a:extLst>
            <a:ext uri="{FF2B5EF4-FFF2-40B4-BE49-F238E27FC236}">
              <a16:creationId xmlns:a16="http://schemas.microsoft.com/office/drawing/2014/main" xmlns="" id="{E6931EC3-6517-481B-AA3B-F7E5B91AD5D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3" name="159 CuadroTexto">
          <a:extLst>
            <a:ext uri="{FF2B5EF4-FFF2-40B4-BE49-F238E27FC236}">
              <a16:creationId xmlns:a16="http://schemas.microsoft.com/office/drawing/2014/main" xmlns="" id="{F51C52E4-A42F-4210-8C39-3E9BADDA6D8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4" name="160 CuadroTexto">
          <a:extLst>
            <a:ext uri="{FF2B5EF4-FFF2-40B4-BE49-F238E27FC236}">
              <a16:creationId xmlns:a16="http://schemas.microsoft.com/office/drawing/2014/main" xmlns="" id="{A4274720-3B40-48F4-A0C3-1DFACA349F6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5" name="161 CuadroTexto">
          <a:extLst>
            <a:ext uri="{FF2B5EF4-FFF2-40B4-BE49-F238E27FC236}">
              <a16:creationId xmlns:a16="http://schemas.microsoft.com/office/drawing/2014/main" xmlns="" id="{24E57BB4-9BD6-4157-B4B9-C91E2507D6A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6" name="162 CuadroTexto">
          <a:extLst>
            <a:ext uri="{FF2B5EF4-FFF2-40B4-BE49-F238E27FC236}">
              <a16:creationId xmlns:a16="http://schemas.microsoft.com/office/drawing/2014/main" xmlns="" id="{D31801E8-5FAA-48B2-B001-A1AE09269B2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7" name="163 CuadroTexto">
          <a:extLst>
            <a:ext uri="{FF2B5EF4-FFF2-40B4-BE49-F238E27FC236}">
              <a16:creationId xmlns:a16="http://schemas.microsoft.com/office/drawing/2014/main" xmlns="" id="{41EDE05F-A25A-46B2-BB01-D1231D6B0CC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8" name="164 CuadroTexto">
          <a:extLst>
            <a:ext uri="{FF2B5EF4-FFF2-40B4-BE49-F238E27FC236}">
              <a16:creationId xmlns:a16="http://schemas.microsoft.com/office/drawing/2014/main" xmlns="" id="{25EDDDAB-D8A8-4B7D-956C-B6FE3AC7199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59" name="165 CuadroTexto">
          <a:extLst>
            <a:ext uri="{FF2B5EF4-FFF2-40B4-BE49-F238E27FC236}">
              <a16:creationId xmlns:a16="http://schemas.microsoft.com/office/drawing/2014/main" xmlns="" id="{FE447E51-1C90-4E35-A5D5-8B348AA4E09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0" name="166 CuadroTexto">
          <a:extLst>
            <a:ext uri="{FF2B5EF4-FFF2-40B4-BE49-F238E27FC236}">
              <a16:creationId xmlns:a16="http://schemas.microsoft.com/office/drawing/2014/main" xmlns="" id="{2453F525-E6ED-4DE4-A061-3E778E50C76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1" name="167 CuadroTexto">
          <a:extLst>
            <a:ext uri="{FF2B5EF4-FFF2-40B4-BE49-F238E27FC236}">
              <a16:creationId xmlns:a16="http://schemas.microsoft.com/office/drawing/2014/main" xmlns="" id="{E25DE6AB-1D7E-4D86-AA77-572B47B7CA2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2" name="168 CuadroTexto">
          <a:extLst>
            <a:ext uri="{FF2B5EF4-FFF2-40B4-BE49-F238E27FC236}">
              <a16:creationId xmlns:a16="http://schemas.microsoft.com/office/drawing/2014/main" xmlns="" id="{C05C1C24-8C34-4238-9077-4E1B4F71EE9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3" name="169 CuadroTexto">
          <a:extLst>
            <a:ext uri="{FF2B5EF4-FFF2-40B4-BE49-F238E27FC236}">
              <a16:creationId xmlns:a16="http://schemas.microsoft.com/office/drawing/2014/main" xmlns="" id="{0D7B9761-C100-4CF7-9680-720F0DD1EC8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4" name="170 CuadroTexto">
          <a:extLst>
            <a:ext uri="{FF2B5EF4-FFF2-40B4-BE49-F238E27FC236}">
              <a16:creationId xmlns:a16="http://schemas.microsoft.com/office/drawing/2014/main" xmlns="" id="{E5CE9F59-01AD-4223-8EB2-0423B1756F0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5" name="171 CuadroTexto">
          <a:extLst>
            <a:ext uri="{FF2B5EF4-FFF2-40B4-BE49-F238E27FC236}">
              <a16:creationId xmlns:a16="http://schemas.microsoft.com/office/drawing/2014/main" xmlns="" id="{2A2F9A58-2DF0-4370-9A31-3730503AC04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6" name="172 CuadroTexto">
          <a:extLst>
            <a:ext uri="{FF2B5EF4-FFF2-40B4-BE49-F238E27FC236}">
              <a16:creationId xmlns:a16="http://schemas.microsoft.com/office/drawing/2014/main" xmlns="" id="{534D646B-CBD0-4A73-ABF3-D89F4400B60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7" name="173 CuadroTexto">
          <a:extLst>
            <a:ext uri="{FF2B5EF4-FFF2-40B4-BE49-F238E27FC236}">
              <a16:creationId xmlns:a16="http://schemas.microsoft.com/office/drawing/2014/main" xmlns="" id="{54AD6D87-00F1-424C-A97D-552B52DFD00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8" name="174 CuadroTexto">
          <a:extLst>
            <a:ext uri="{FF2B5EF4-FFF2-40B4-BE49-F238E27FC236}">
              <a16:creationId xmlns:a16="http://schemas.microsoft.com/office/drawing/2014/main" xmlns="" id="{43DEABDD-27A2-4FD1-B8A4-CE41EF77658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69" name="175 CuadroTexto">
          <a:extLst>
            <a:ext uri="{FF2B5EF4-FFF2-40B4-BE49-F238E27FC236}">
              <a16:creationId xmlns:a16="http://schemas.microsoft.com/office/drawing/2014/main" xmlns="" id="{8FF0B285-1476-4EDF-8C8B-F24CC21BAAF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0" name="176 CuadroTexto">
          <a:extLst>
            <a:ext uri="{FF2B5EF4-FFF2-40B4-BE49-F238E27FC236}">
              <a16:creationId xmlns:a16="http://schemas.microsoft.com/office/drawing/2014/main" xmlns="" id="{D4F25B08-D29B-4282-A190-1E4F569CACC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1" name="177 CuadroTexto">
          <a:extLst>
            <a:ext uri="{FF2B5EF4-FFF2-40B4-BE49-F238E27FC236}">
              <a16:creationId xmlns:a16="http://schemas.microsoft.com/office/drawing/2014/main" xmlns="" id="{71604B2B-0016-4F0D-AF12-1498C6E32E8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2" name="178 CuadroTexto">
          <a:extLst>
            <a:ext uri="{FF2B5EF4-FFF2-40B4-BE49-F238E27FC236}">
              <a16:creationId xmlns:a16="http://schemas.microsoft.com/office/drawing/2014/main" xmlns="" id="{743476A8-8B4B-46D2-957A-696E6E23244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3" name="179 CuadroTexto">
          <a:extLst>
            <a:ext uri="{FF2B5EF4-FFF2-40B4-BE49-F238E27FC236}">
              <a16:creationId xmlns:a16="http://schemas.microsoft.com/office/drawing/2014/main" xmlns="" id="{1BE7B7E8-4FDD-433F-B837-69E705047B3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4" name="180 CuadroTexto">
          <a:extLst>
            <a:ext uri="{FF2B5EF4-FFF2-40B4-BE49-F238E27FC236}">
              <a16:creationId xmlns:a16="http://schemas.microsoft.com/office/drawing/2014/main" xmlns="" id="{7561D47A-0B11-44A8-8281-D9826B3E486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5" name="181 CuadroTexto">
          <a:extLst>
            <a:ext uri="{FF2B5EF4-FFF2-40B4-BE49-F238E27FC236}">
              <a16:creationId xmlns:a16="http://schemas.microsoft.com/office/drawing/2014/main" xmlns="" id="{92606B11-8097-41BB-BA8B-36CA3633615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6" name="182 CuadroTexto">
          <a:extLst>
            <a:ext uri="{FF2B5EF4-FFF2-40B4-BE49-F238E27FC236}">
              <a16:creationId xmlns:a16="http://schemas.microsoft.com/office/drawing/2014/main" xmlns="" id="{CDA03BF9-ED0A-43CF-BC5A-9D202F7ED15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7" name="183 CuadroTexto">
          <a:extLst>
            <a:ext uri="{FF2B5EF4-FFF2-40B4-BE49-F238E27FC236}">
              <a16:creationId xmlns:a16="http://schemas.microsoft.com/office/drawing/2014/main" xmlns="" id="{0BFABC33-F422-4ABA-9189-0B590AA4240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8" name="184 CuadroTexto">
          <a:extLst>
            <a:ext uri="{FF2B5EF4-FFF2-40B4-BE49-F238E27FC236}">
              <a16:creationId xmlns:a16="http://schemas.microsoft.com/office/drawing/2014/main" xmlns="" id="{34881329-EEED-4248-A841-141CEC29AEA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79" name="185 CuadroTexto">
          <a:extLst>
            <a:ext uri="{FF2B5EF4-FFF2-40B4-BE49-F238E27FC236}">
              <a16:creationId xmlns:a16="http://schemas.microsoft.com/office/drawing/2014/main" xmlns="" id="{1A2EB263-2E44-46EB-9BF8-3E18B91CF40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0" name="186 CuadroTexto">
          <a:extLst>
            <a:ext uri="{FF2B5EF4-FFF2-40B4-BE49-F238E27FC236}">
              <a16:creationId xmlns:a16="http://schemas.microsoft.com/office/drawing/2014/main" xmlns="" id="{328DCE76-3C94-43AA-A3DF-DD02B0F1A81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1" name="187 CuadroTexto">
          <a:extLst>
            <a:ext uri="{FF2B5EF4-FFF2-40B4-BE49-F238E27FC236}">
              <a16:creationId xmlns:a16="http://schemas.microsoft.com/office/drawing/2014/main" xmlns="" id="{AD4B4946-14C9-42BB-92C3-85C9054C64D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2" name="188 CuadroTexto">
          <a:extLst>
            <a:ext uri="{FF2B5EF4-FFF2-40B4-BE49-F238E27FC236}">
              <a16:creationId xmlns:a16="http://schemas.microsoft.com/office/drawing/2014/main" xmlns="" id="{E77C7B00-7055-42FD-B2F0-244F580A90B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3" name="189 CuadroTexto">
          <a:extLst>
            <a:ext uri="{FF2B5EF4-FFF2-40B4-BE49-F238E27FC236}">
              <a16:creationId xmlns:a16="http://schemas.microsoft.com/office/drawing/2014/main" xmlns="" id="{F538E540-CF7B-4016-9257-97714BBD677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4" name="190 CuadroTexto">
          <a:extLst>
            <a:ext uri="{FF2B5EF4-FFF2-40B4-BE49-F238E27FC236}">
              <a16:creationId xmlns:a16="http://schemas.microsoft.com/office/drawing/2014/main" xmlns="" id="{EB773BB5-B440-4FEE-A5CC-563AB650B05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5" name="191 CuadroTexto">
          <a:extLst>
            <a:ext uri="{FF2B5EF4-FFF2-40B4-BE49-F238E27FC236}">
              <a16:creationId xmlns:a16="http://schemas.microsoft.com/office/drawing/2014/main" xmlns="" id="{9BFBBA85-A4F1-4F5C-9397-CDA64377EBE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6" name="192 CuadroTexto">
          <a:extLst>
            <a:ext uri="{FF2B5EF4-FFF2-40B4-BE49-F238E27FC236}">
              <a16:creationId xmlns:a16="http://schemas.microsoft.com/office/drawing/2014/main" xmlns="" id="{37FF8911-E541-46AE-8164-E6EB8F4E19E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7" name="193 CuadroTexto">
          <a:extLst>
            <a:ext uri="{FF2B5EF4-FFF2-40B4-BE49-F238E27FC236}">
              <a16:creationId xmlns:a16="http://schemas.microsoft.com/office/drawing/2014/main" xmlns="" id="{1752C58C-B8BD-433B-A07D-182105A255B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8" name="194 CuadroTexto">
          <a:extLst>
            <a:ext uri="{FF2B5EF4-FFF2-40B4-BE49-F238E27FC236}">
              <a16:creationId xmlns:a16="http://schemas.microsoft.com/office/drawing/2014/main" xmlns="" id="{F73DAF2A-8EB2-4F0B-B3A6-FBFB67772E6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89" name="195 CuadroTexto">
          <a:extLst>
            <a:ext uri="{FF2B5EF4-FFF2-40B4-BE49-F238E27FC236}">
              <a16:creationId xmlns:a16="http://schemas.microsoft.com/office/drawing/2014/main" xmlns="" id="{844FCFBF-108A-431A-B693-2F56261556C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0" name="196 CuadroTexto">
          <a:extLst>
            <a:ext uri="{FF2B5EF4-FFF2-40B4-BE49-F238E27FC236}">
              <a16:creationId xmlns:a16="http://schemas.microsoft.com/office/drawing/2014/main" xmlns="" id="{F556C9C6-DDFE-4F38-A924-A1B369045EF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1" name="197 CuadroTexto">
          <a:extLst>
            <a:ext uri="{FF2B5EF4-FFF2-40B4-BE49-F238E27FC236}">
              <a16:creationId xmlns:a16="http://schemas.microsoft.com/office/drawing/2014/main" xmlns="" id="{51F4F5D7-5640-400D-B1CF-834D500E7F7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2" name="198 CuadroTexto">
          <a:extLst>
            <a:ext uri="{FF2B5EF4-FFF2-40B4-BE49-F238E27FC236}">
              <a16:creationId xmlns:a16="http://schemas.microsoft.com/office/drawing/2014/main" xmlns="" id="{C786E47C-801A-460E-B93E-7535B507C6B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3" name="199 CuadroTexto">
          <a:extLst>
            <a:ext uri="{FF2B5EF4-FFF2-40B4-BE49-F238E27FC236}">
              <a16:creationId xmlns:a16="http://schemas.microsoft.com/office/drawing/2014/main" xmlns="" id="{E92CB02F-65AB-4AE9-8235-8CF1889D033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4" name="200 CuadroTexto">
          <a:extLst>
            <a:ext uri="{FF2B5EF4-FFF2-40B4-BE49-F238E27FC236}">
              <a16:creationId xmlns:a16="http://schemas.microsoft.com/office/drawing/2014/main" xmlns="" id="{7809733A-3EE6-4C0B-B622-5628A70245B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5" name="201 CuadroTexto">
          <a:extLst>
            <a:ext uri="{FF2B5EF4-FFF2-40B4-BE49-F238E27FC236}">
              <a16:creationId xmlns:a16="http://schemas.microsoft.com/office/drawing/2014/main" xmlns="" id="{FF1996DE-E1C7-4DA0-8DBE-E3C477CF0E3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6" name="202 CuadroTexto">
          <a:extLst>
            <a:ext uri="{FF2B5EF4-FFF2-40B4-BE49-F238E27FC236}">
              <a16:creationId xmlns:a16="http://schemas.microsoft.com/office/drawing/2014/main" xmlns="" id="{FF30B7A1-5CE9-42F1-A8C5-D4323584C8F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7" name="203 CuadroTexto">
          <a:extLst>
            <a:ext uri="{FF2B5EF4-FFF2-40B4-BE49-F238E27FC236}">
              <a16:creationId xmlns:a16="http://schemas.microsoft.com/office/drawing/2014/main" xmlns="" id="{DC300794-BCDA-49FC-9828-998C856A276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8" name="204 CuadroTexto">
          <a:extLst>
            <a:ext uri="{FF2B5EF4-FFF2-40B4-BE49-F238E27FC236}">
              <a16:creationId xmlns:a16="http://schemas.microsoft.com/office/drawing/2014/main" xmlns="" id="{6115512F-3717-4A8F-8D5E-FFA330E31B6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99" name="205 CuadroTexto">
          <a:extLst>
            <a:ext uri="{FF2B5EF4-FFF2-40B4-BE49-F238E27FC236}">
              <a16:creationId xmlns:a16="http://schemas.microsoft.com/office/drawing/2014/main" xmlns="" id="{2738E55F-C8C8-4ACB-A62A-483363F8865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0" name="206 CuadroTexto">
          <a:extLst>
            <a:ext uri="{FF2B5EF4-FFF2-40B4-BE49-F238E27FC236}">
              <a16:creationId xmlns:a16="http://schemas.microsoft.com/office/drawing/2014/main" xmlns="" id="{22AD6384-38E9-421C-835E-13BE7837204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1" name="207 CuadroTexto">
          <a:extLst>
            <a:ext uri="{FF2B5EF4-FFF2-40B4-BE49-F238E27FC236}">
              <a16:creationId xmlns:a16="http://schemas.microsoft.com/office/drawing/2014/main" xmlns="" id="{BD0D1043-2A39-4580-B93B-085BD60698D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2" name="208 CuadroTexto">
          <a:extLst>
            <a:ext uri="{FF2B5EF4-FFF2-40B4-BE49-F238E27FC236}">
              <a16:creationId xmlns:a16="http://schemas.microsoft.com/office/drawing/2014/main" xmlns="" id="{346E02BF-3817-4E65-994D-D1F8F31D3BE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3" name="209 CuadroTexto">
          <a:extLst>
            <a:ext uri="{FF2B5EF4-FFF2-40B4-BE49-F238E27FC236}">
              <a16:creationId xmlns:a16="http://schemas.microsoft.com/office/drawing/2014/main" xmlns="" id="{5E6C03DE-AD97-45B0-BA68-6ED5F437C65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4" name="210 CuadroTexto">
          <a:extLst>
            <a:ext uri="{FF2B5EF4-FFF2-40B4-BE49-F238E27FC236}">
              <a16:creationId xmlns:a16="http://schemas.microsoft.com/office/drawing/2014/main" xmlns="" id="{D09F1272-0351-4806-B1D9-7AD2F9BCC6B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5" name="211 CuadroTexto">
          <a:extLst>
            <a:ext uri="{FF2B5EF4-FFF2-40B4-BE49-F238E27FC236}">
              <a16:creationId xmlns:a16="http://schemas.microsoft.com/office/drawing/2014/main" xmlns="" id="{434A8630-47B9-49E1-A025-3D6181D7DD1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6" name="212 CuadroTexto">
          <a:extLst>
            <a:ext uri="{FF2B5EF4-FFF2-40B4-BE49-F238E27FC236}">
              <a16:creationId xmlns:a16="http://schemas.microsoft.com/office/drawing/2014/main" xmlns="" id="{5821152F-12DF-4416-B383-F486FA53736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7" name="213 CuadroTexto">
          <a:extLst>
            <a:ext uri="{FF2B5EF4-FFF2-40B4-BE49-F238E27FC236}">
              <a16:creationId xmlns:a16="http://schemas.microsoft.com/office/drawing/2014/main" xmlns="" id="{8B19DEC0-80D1-4142-9884-3AD5A0D4A89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8" name="214 CuadroTexto">
          <a:extLst>
            <a:ext uri="{FF2B5EF4-FFF2-40B4-BE49-F238E27FC236}">
              <a16:creationId xmlns:a16="http://schemas.microsoft.com/office/drawing/2014/main" xmlns="" id="{D00F06D6-1CBC-443E-820F-4363CC38B2D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09" name="215 CuadroTexto">
          <a:extLst>
            <a:ext uri="{FF2B5EF4-FFF2-40B4-BE49-F238E27FC236}">
              <a16:creationId xmlns:a16="http://schemas.microsoft.com/office/drawing/2014/main" xmlns="" id="{44593956-E4B0-4EEB-ADFB-9023AE1E313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0" name="216 CuadroTexto">
          <a:extLst>
            <a:ext uri="{FF2B5EF4-FFF2-40B4-BE49-F238E27FC236}">
              <a16:creationId xmlns:a16="http://schemas.microsoft.com/office/drawing/2014/main" xmlns="" id="{169BC508-081D-4AE7-9BB8-15B64D7BA0B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1" name="217 CuadroTexto">
          <a:extLst>
            <a:ext uri="{FF2B5EF4-FFF2-40B4-BE49-F238E27FC236}">
              <a16:creationId xmlns:a16="http://schemas.microsoft.com/office/drawing/2014/main" xmlns="" id="{A625FBD7-2145-4666-80B5-50055473592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2" name="218 CuadroTexto">
          <a:extLst>
            <a:ext uri="{FF2B5EF4-FFF2-40B4-BE49-F238E27FC236}">
              <a16:creationId xmlns:a16="http://schemas.microsoft.com/office/drawing/2014/main" xmlns="" id="{C6C5E168-4655-499B-9B85-D615BD8BF13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3" name="219 CuadroTexto">
          <a:extLst>
            <a:ext uri="{FF2B5EF4-FFF2-40B4-BE49-F238E27FC236}">
              <a16:creationId xmlns:a16="http://schemas.microsoft.com/office/drawing/2014/main" xmlns="" id="{11A72F73-F38C-4236-B57C-C15C9B93AE2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4" name="220 CuadroTexto">
          <a:extLst>
            <a:ext uri="{FF2B5EF4-FFF2-40B4-BE49-F238E27FC236}">
              <a16:creationId xmlns:a16="http://schemas.microsoft.com/office/drawing/2014/main" xmlns="" id="{5BC6321B-A215-4EE2-9852-8130DE00015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5" name="221 CuadroTexto">
          <a:extLst>
            <a:ext uri="{FF2B5EF4-FFF2-40B4-BE49-F238E27FC236}">
              <a16:creationId xmlns:a16="http://schemas.microsoft.com/office/drawing/2014/main" xmlns="" id="{B3D524EB-947A-40B1-9871-8FFF592A714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6" name="222 CuadroTexto">
          <a:extLst>
            <a:ext uri="{FF2B5EF4-FFF2-40B4-BE49-F238E27FC236}">
              <a16:creationId xmlns:a16="http://schemas.microsoft.com/office/drawing/2014/main" xmlns="" id="{204D48CB-8487-443D-A39F-110D13CDB85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7" name="223 CuadroTexto">
          <a:extLst>
            <a:ext uri="{FF2B5EF4-FFF2-40B4-BE49-F238E27FC236}">
              <a16:creationId xmlns:a16="http://schemas.microsoft.com/office/drawing/2014/main" xmlns="" id="{A755A667-56FB-403E-86AC-96F5A4BBBA1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8" name="224 CuadroTexto">
          <a:extLst>
            <a:ext uri="{FF2B5EF4-FFF2-40B4-BE49-F238E27FC236}">
              <a16:creationId xmlns:a16="http://schemas.microsoft.com/office/drawing/2014/main" xmlns="" id="{1444F81B-B82D-43EC-A28D-133AD6BB61E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19" name="225 CuadroTexto">
          <a:extLst>
            <a:ext uri="{FF2B5EF4-FFF2-40B4-BE49-F238E27FC236}">
              <a16:creationId xmlns:a16="http://schemas.microsoft.com/office/drawing/2014/main" xmlns="" id="{1DC798A3-A223-4C1E-BBA9-5788DE10DC8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0" name="226 CuadroTexto">
          <a:extLst>
            <a:ext uri="{FF2B5EF4-FFF2-40B4-BE49-F238E27FC236}">
              <a16:creationId xmlns:a16="http://schemas.microsoft.com/office/drawing/2014/main" xmlns="" id="{139981AF-666E-45E4-B633-DD0CC25DF46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1" name="227 CuadroTexto">
          <a:extLst>
            <a:ext uri="{FF2B5EF4-FFF2-40B4-BE49-F238E27FC236}">
              <a16:creationId xmlns:a16="http://schemas.microsoft.com/office/drawing/2014/main" xmlns="" id="{DB72FFD0-CB4A-4BC9-A05D-5C0C2861401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2" name="228 CuadroTexto">
          <a:extLst>
            <a:ext uri="{FF2B5EF4-FFF2-40B4-BE49-F238E27FC236}">
              <a16:creationId xmlns:a16="http://schemas.microsoft.com/office/drawing/2014/main" xmlns="" id="{B5413EB7-BEFC-4905-B95E-3DC558A52C6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3" name="229 CuadroTexto">
          <a:extLst>
            <a:ext uri="{FF2B5EF4-FFF2-40B4-BE49-F238E27FC236}">
              <a16:creationId xmlns:a16="http://schemas.microsoft.com/office/drawing/2014/main" xmlns="" id="{1CEACC69-51D1-4A50-AF39-E1BACAA99BE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4" name="230 CuadroTexto">
          <a:extLst>
            <a:ext uri="{FF2B5EF4-FFF2-40B4-BE49-F238E27FC236}">
              <a16:creationId xmlns:a16="http://schemas.microsoft.com/office/drawing/2014/main" xmlns="" id="{B2927EA2-44A5-452A-9138-F4C0E465105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5" name="231 CuadroTexto">
          <a:extLst>
            <a:ext uri="{FF2B5EF4-FFF2-40B4-BE49-F238E27FC236}">
              <a16:creationId xmlns:a16="http://schemas.microsoft.com/office/drawing/2014/main" xmlns="" id="{4D9C928C-DCC1-4497-B8B0-297F2AA53D8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6" name="232 CuadroTexto">
          <a:extLst>
            <a:ext uri="{FF2B5EF4-FFF2-40B4-BE49-F238E27FC236}">
              <a16:creationId xmlns:a16="http://schemas.microsoft.com/office/drawing/2014/main" xmlns="" id="{AC08BAAD-09A2-4DC8-9E7A-5378C2264FC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7" name="233 CuadroTexto">
          <a:extLst>
            <a:ext uri="{FF2B5EF4-FFF2-40B4-BE49-F238E27FC236}">
              <a16:creationId xmlns:a16="http://schemas.microsoft.com/office/drawing/2014/main" xmlns="" id="{C9BE0006-FE8B-49B0-AA6D-A0E17A849D2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8" name="234 CuadroTexto">
          <a:extLst>
            <a:ext uri="{FF2B5EF4-FFF2-40B4-BE49-F238E27FC236}">
              <a16:creationId xmlns:a16="http://schemas.microsoft.com/office/drawing/2014/main" xmlns="" id="{BE7D5614-1CCA-43C0-8331-A3864E97720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29" name="235 CuadroTexto">
          <a:extLst>
            <a:ext uri="{FF2B5EF4-FFF2-40B4-BE49-F238E27FC236}">
              <a16:creationId xmlns:a16="http://schemas.microsoft.com/office/drawing/2014/main" xmlns="" id="{E909F7E7-E7FE-4B7F-9719-C2BCF11843A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0" name="236 CuadroTexto">
          <a:extLst>
            <a:ext uri="{FF2B5EF4-FFF2-40B4-BE49-F238E27FC236}">
              <a16:creationId xmlns:a16="http://schemas.microsoft.com/office/drawing/2014/main" xmlns="" id="{CDA9FEF9-CBA7-46A4-A232-26723BCD6E2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1" name="237 CuadroTexto">
          <a:extLst>
            <a:ext uri="{FF2B5EF4-FFF2-40B4-BE49-F238E27FC236}">
              <a16:creationId xmlns:a16="http://schemas.microsoft.com/office/drawing/2014/main" xmlns="" id="{324E67A9-0D24-4580-9D6F-18CAE11172E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2" name="238 CuadroTexto">
          <a:extLst>
            <a:ext uri="{FF2B5EF4-FFF2-40B4-BE49-F238E27FC236}">
              <a16:creationId xmlns:a16="http://schemas.microsoft.com/office/drawing/2014/main" xmlns="" id="{5FA22404-9BC5-4BE6-B72E-AA7B0233577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3" name="239 CuadroTexto">
          <a:extLst>
            <a:ext uri="{FF2B5EF4-FFF2-40B4-BE49-F238E27FC236}">
              <a16:creationId xmlns:a16="http://schemas.microsoft.com/office/drawing/2014/main" xmlns="" id="{AD841829-FE3C-4408-B09D-2889F898AFD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4" name="240 CuadroTexto">
          <a:extLst>
            <a:ext uri="{FF2B5EF4-FFF2-40B4-BE49-F238E27FC236}">
              <a16:creationId xmlns:a16="http://schemas.microsoft.com/office/drawing/2014/main" xmlns="" id="{E1CBAC25-1187-4252-828D-14CF858336E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5" name="241 CuadroTexto">
          <a:extLst>
            <a:ext uri="{FF2B5EF4-FFF2-40B4-BE49-F238E27FC236}">
              <a16:creationId xmlns:a16="http://schemas.microsoft.com/office/drawing/2014/main" xmlns="" id="{E69D705B-8F83-4B2B-965F-BB20E6B2C75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6" name="242 CuadroTexto">
          <a:extLst>
            <a:ext uri="{FF2B5EF4-FFF2-40B4-BE49-F238E27FC236}">
              <a16:creationId xmlns:a16="http://schemas.microsoft.com/office/drawing/2014/main" xmlns="" id="{8E0B130F-3D90-4C85-854C-5D9CD8184BF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7" name="243 CuadroTexto">
          <a:extLst>
            <a:ext uri="{FF2B5EF4-FFF2-40B4-BE49-F238E27FC236}">
              <a16:creationId xmlns:a16="http://schemas.microsoft.com/office/drawing/2014/main" xmlns="" id="{D706DA76-CFF3-473A-95B2-20A40885A97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8" name="244 CuadroTexto">
          <a:extLst>
            <a:ext uri="{FF2B5EF4-FFF2-40B4-BE49-F238E27FC236}">
              <a16:creationId xmlns:a16="http://schemas.microsoft.com/office/drawing/2014/main" xmlns="" id="{410E980C-5E62-49D5-9613-B09BAED4A0D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39" name="245 CuadroTexto">
          <a:extLst>
            <a:ext uri="{FF2B5EF4-FFF2-40B4-BE49-F238E27FC236}">
              <a16:creationId xmlns:a16="http://schemas.microsoft.com/office/drawing/2014/main" xmlns="" id="{9C9F369C-8AF4-412A-BED9-B36542A631C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0" name="246 CuadroTexto">
          <a:extLst>
            <a:ext uri="{FF2B5EF4-FFF2-40B4-BE49-F238E27FC236}">
              <a16:creationId xmlns:a16="http://schemas.microsoft.com/office/drawing/2014/main" xmlns="" id="{3902A607-9594-47C2-9DCC-F86F7686E56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1" name="247 CuadroTexto">
          <a:extLst>
            <a:ext uri="{FF2B5EF4-FFF2-40B4-BE49-F238E27FC236}">
              <a16:creationId xmlns:a16="http://schemas.microsoft.com/office/drawing/2014/main" xmlns="" id="{FE04195D-2AAB-419E-9734-291AC241298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2" name="248 CuadroTexto">
          <a:extLst>
            <a:ext uri="{FF2B5EF4-FFF2-40B4-BE49-F238E27FC236}">
              <a16:creationId xmlns:a16="http://schemas.microsoft.com/office/drawing/2014/main" xmlns="" id="{1DEE85DE-ADBB-400D-9A75-5CC0F85B1A5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3" name="249 CuadroTexto">
          <a:extLst>
            <a:ext uri="{FF2B5EF4-FFF2-40B4-BE49-F238E27FC236}">
              <a16:creationId xmlns:a16="http://schemas.microsoft.com/office/drawing/2014/main" xmlns="" id="{DCB5C251-440B-4981-95E7-BBC3AC82D82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4" name="250 CuadroTexto">
          <a:extLst>
            <a:ext uri="{FF2B5EF4-FFF2-40B4-BE49-F238E27FC236}">
              <a16:creationId xmlns:a16="http://schemas.microsoft.com/office/drawing/2014/main" xmlns="" id="{292C75A3-4AA7-4928-8864-0C405B289D5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5" name="251 CuadroTexto">
          <a:extLst>
            <a:ext uri="{FF2B5EF4-FFF2-40B4-BE49-F238E27FC236}">
              <a16:creationId xmlns:a16="http://schemas.microsoft.com/office/drawing/2014/main" xmlns="" id="{EFA041F4-A7EB-45E5-BD4B-CC78E026C60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6" name="252 CuadroTexto">
          <a:extLst>
            <a:ext uri="{FF2B5EF4-FFF2-40B4-BE49-F238E27FC236}">
              <a16:creationId xmlns:a16="http://schemas.microsoft.com/office/drawing/2014/main" xmlns="" id="{D721A468-F1AB-420F-89EB-65881F7D74F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7" name="253 CuadroTexto">
          <a:extLst>
            <a:ext uri="{FF2B5EF4-FFF2-40B4-BE49-F238E27FC236}">
              <a16:creationId xmlns:a16="http://schemas.microsoft.com/office/drawing/2014/main" xmlns="" id="{D4A86505-AD32-4C95-BE30-74AFF7FDA0F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8" name="254 CuadroTexto">
          <a:extLst>
            <a:ext uri="{FF2B5EF4-FFF2-40B4-BE49-F238E27FC236}">
              <a16:creationId xmlns:a16="http://schemas.microsoft.com/office/drawing/2014/main" xmlns="" id="{FC92DFE0-EA1C-48E8-BBF4-7013D9892D7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49" name="255 CuadroTexto">
          <a:extLst>
            <a:ext uri="{FF2B5EF4-FFF2-40B4-BE49-F238E27FC236}">
              <a16:creationId xmlns:a16="http://schemas.microsoft.com/office/drawing/2014/main" xmlns="" id="{1E25452B-1F2F-4605-BDFC-67723A61BF6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0" name="256 CuadroTexto">
          <a:extLst>
            <a:ext uri="{FF2B5EF4-FFF2-40B4-BE49-F238E27FC236}">
              <a16:creationId xmlns:a16="http://schemas.microsoft.com/office/drawing/2014/main" xmlns="" id="{61EC26E2-C3A8-4139-B2AD-4EBF69778C1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1" name="257 CuadroTexto">
          <a:extLst>
            <a:ext uri="{FF2B5EF4-FFF2-40B4-BE49-F238E27FC236}">
              <a16:creationId xmlns:a16="http://schemas.microsoft.com/office/drawing/2014/main" xmlns="" id="{CEDE2120-C6A7-45E7-8869-AD0F5471FC0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2" name="258 CuadroTexto">
          <a:extLst>
            <a:ext uri="{FF2B5EF4-FFF2-40B4-BE49-F238E27FC236}">
              <a16:creationId xmlns:a16="http://schemas.microsoft.com/office/drawing/2014/main" xmlns="" id="{839D6E10-959C-4E75-9322-E99D5E27B54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3" name="259 CuadroTexto">
          <a:extLst>
            <a:ext uri="{FF2B5EF4-FFF2-40B4-BE49-F238E27FC236}">
              <a16:creationId xmlns:a16="http://schemas.microsoft.com/office/drawing/2014/main" xmlns="" id="{5C1B64B6-708A-444C-BAC0-DE63827FBC7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4" name="260 CuadroTexto">
          <a:extLst>
            <a:ext uri="{FF2B5EF4-FFF2-40B4-BE49-F238E27FC236}">
              <a16:creationId xmlns:a16="http://schemas.microsoft.com/office/drawing/2014/main" xmlns="" id="{4E04F48F-B74A-412B-B9A0-21707783583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5" name="261 CuadroTexto">
          <a:extLst>
            <a:ext uri="{FF2B5EF4-FFF2-40B4-BE49-F238E27FC236}">
              <a16:creationId xmlns:a16="http://schemas.microsoft.com/office/drawing/2014/main" xmlns="" id="{4BAE6664-5A0B-4D4A-9A56-F31AD59BDFE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6" name="262 CuadroTexto">
          <a:extLst>
            <a:ext uri="{FF2B5EF4-FFF2-40B4-BE49-F238E27FC236}">
              <a16:creationId xmlns:a16="http://schemas.microsoft.com/office/drawing/2014/main" xmlns="" id="{15A8B69E-3AE2-4E58-A183-D38E45FD9C9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7" name="263 CuadroTexto">
          <a:extLst>
            <a:ext uri="{FF2B5EF4-FFF2-40B4-BE49-F238E27FC236}">
              <a16:creationId xmlns:a16="http://schemas.microsoft.com/office/drawing/2014/main" xmlns="" id="{C9D22BA7-E7BE-4561-A14A-E5CF6B663C2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8" name="264 CuadroTexto">
          <a:extLst>
            <a:ext uri="{FF2B5EF4-FFF2-40B4-BE49-F238E27FC236}">
              <a16:creationId xmlns:a16="http://schemas.microsoft.com/office/drawing/2014/main" xmlns="" id="{1041953F-5ED0-4514-BD30-16F27BBC3E1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59" name="265 CuadroTexto">
          <a:extLst>
            <a:ext uri="{FF2B5EF4-FFF2-40B4-BE49-F238E27FC236}">
              <a16:creationId xmlns:a16="http://schemas.microsoft.com/office/drawing/2014/main" xmlns="" id="{E5D98D93-6D1A-48CD-94AB-9D2304F1A93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0" name="266 CuadroTexto">
          <a:extLst>
            <a:ext uri="{FF2B5EF4-FFF2-40B4-BE49-F238E27FC236}">
              <a16:creationId xmlns:a16="http://schemas.microsoft.com/office/drawing/2014/main" xmlns="" id="{85AA8821-EAC2-4450-810B-B8D67B28118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1" name="267 CuadroTexto">
          <a:extLst>
            <a:ext uri="{FF2B5EF4-FFF2-40B4-BE49-F238E27FC236}">
              <a16:creationId xmlns:a16="http://schemas.microsoft.com/office/drawing/2014/main" xmlns="" id="{2C40237A-73EE-40D8-A501-49C4624EC02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2" name="268 CuadroTexto">
          <a:extLst>
            <a:ext uri="{FF2B5EF4-FFF2-40B4-BE49-F238E27FC236}">
              <a16:creationId xmlns:a16="http://schemas.microsoft.com/office/drawing/2014/main" xmlns="" id="{D6BAD33F-69DC-42A4-BA50-08547CABCF4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3" name="269 CuadroTexto">
          <a:extLst>
            <a:ext uri="{FF2B5EF4-FFF2-40B4-BE49-F238E27FC236}">
              <a16:creationId xmlns:a16="http://schemas.microsoft.com/office/drawing/2014/main" xmlns="" id="{AE1F3EBB-7DD1-4A38-AAE8-94BD9CF3520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4" name="270 CuadroTexto">
          <a:extLst>
            <a:ext uri="{FF2B5EF4-FFF2-40B4-BE49-F238E27FC236}">
              <a16:creationId xmlns:a16="http://schemas.microsoft.com/office/drawing/2014/main" xmlns="" id="{ED2E7EBD-A223-4E7A-A5E5-C3A41462928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5" name="271 CuadroTexto">
          <a:extLst>
            <a:ext uri="{FF2B5EF4-FFF2-40B4-BE49-F238E27FC236}">
              <a16:creationId xmlns:a16="http://schemas.microsoft.com/office/drawing/2014/main" xmlns="" id="{A5E5FCF6-3A45-4C00-9A78-28CA8D87C91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6" name="272 CuadroTexto">
          <a:extLst>
            <a:ext uri="{FF2B5EF4-FFF2-40B4-BE49-F238E27FC236}">
              <a16:creationId xmlns:a16="http://schemas.microsoft.com/office/drawing/2014/main" xmlns="" id="{7979F723-C67D-4DD2-80EA-5FCDDE54E5D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7" name="273 CuadroTexto">
          <a:extLst>
            <a:ext uri="{FF2B5EF4-FFF2-40B4-BE49-F238E27FC236}">
              <a16:creationId xmlns:a16="http://schemas.microsoft.com/office/drawing/2014/main" xmlns="" id="{9127A9E7-4220-40FA-BF66-11E2BAB4149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8" name="274 CuadroTexto">
          <a:extLst>
            <a:ext uri="{FF2B5EF4-FFF2-40B4-BE49-F238E27FC236}">
              <a16:creationId xmlns:a16="http://schemas.microsoft.com/office/drawing/2014/main" xmlns="" id="{5FBF0D6C-5C23-489B-B33D-2AFB641DEBF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69" name="275 CuadroTexto">
          <a:extLst>
            <a:ext uri="{FF2B5EF4-FFF2-40B4-BE49-F238E27FC236}">
              <a16:creationId xmlns:a16="http://schemas.microsoft.com/office/drawing/2014/main" xmlns="" id="{3F728B8B-AE3E-454D-A7C0-130AE4A2960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0" name="276 CuadroTexto">
          <a:extLst>
            <a:ext uri="{FF2B5EF4-FFF2-40B4-BE49-F238E27FC236}">
              <a16:creationId xmlns:a16="http://schemas.microsoft.com/office/drawing/2014/main" xmlns="" id="{9234D485-FA46-4994-95AB-46B3D29B53D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1" name="277 CuadroTexto">
          <a:extLst>
            <a:ext uri="{FF2B5EF4-FFF2-40B4-BE49-F238E27FC236}">
              <a16:creationId xmlns:a16="http://schemas.microsoft.com/office/drawing/2014/main" xmlns="" id="{3F42CFF6-A262-4180-B345-F4331CF7911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2" name="278 CuadroTexto">
          <a:extLst>
            <a:ext uri="{FF2B5EF4-FFF2-40B4-BE49-F238E27FC236}">
              <a16:creationId xmlns:a16="http://schemas.microsoft.com/office/drawing/2014/main" xmlns="" id="{5E9DBB7B-D5B4-45C9-961E-85C9C163A5C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3" name="279 CuadroTexto">
          <a:extLst>
            <a:ext uri="{FF2B5EF4-FFF2-40B4-BE49-F238E27FC236}">
              <a16:creationId xmlns:a16="http://schemas.microsoft.com/office/drawing/2014/main" xmlns="" id="{20AA8E1D-8A64-4AFA-98DF-0CD366B3006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4" name="280 CuadroTexto">
          <a:extLst>
            <a:ext uri="{FF2B5EF4-FFF2-40B4-BE49-F238E27FC236}">
              <a16:creationId xmlns:a16="http://schemas.microsoft.com/office/drawing/2014/main" xmlns="" id="{9994DB03-86D1-43F8-A694-E2A5EE11CEA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5" name="281 CuadroTexto">
          <a:extLst>
            <a:ext uri="{FF2B5EF4-FFF2-40B4-BE49-F238E27FC236}">
              <a16:creationId xmlns:a16="http://schemas.microsoft.com/office/drawing/2014/main" xmlns="" id="{5D2EAE8B-37A9-4782-A595-59D96BF4BF9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6" name="282 CuadroTexto">
          <a:extLst>
            <a:ext uri="{FF2B5EF4-FFF2-40B4-BE49-F238E27FC236}">
              <a16:creationId xmlns:a16="http://schemas.microsoft.com/office/drawing/2014/main" xmlns="" id="{4E9D08E1-7422-47EA-9B12-64CE669FB15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7" name="283 CuadroTexto">
          <a:extLst>
            <a:ext uri="{FF2B5EF4-FFF2-40B4-BE49-F238E27FC236}">
              <a16:creationId xmlns:a16="http://schemas.microsoft.com/office/drawing/2014/main" xmlns="" id="{0830B580-12BF-4E3C-9AEB-FD5593879C1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8" name="284 CuadroTexto">
          <a:extLst>
            <a:ext uri="{FF2B5EF4-FFF2-40B4-BE49-F238E27FC236}">
              <a16:creationId xmlns:a16="http://schemas.microsoft.com/office/drawing/2014/main" xmlns="" id="{8DCB7EE6-475B-4957-9245-3ED94567992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9" name="285 CuadroTexto">
          <a:extLst>
            <a:ext uri="{FF2B5EF4-FFF2-40B4-BE49-F238E27FC236}">
              <a16:creationId xmlns:a16="http://schemas.microsoft.com/office/drawing/2014/main" xmlns="" id="{8E93B6FA-DA93-4ADD-82CB-AC3DF892E8A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0" name="286 CuadroTexto">
          <a:extLst>
            <a:ext uri="{FF2B5EF4-FFF2-40B4-BE49-F238E27FC236}">
              <a16:creationId xmlns:a16="http://schemas.microsoft.com/office/drawing/2014/main" xmlns="" id="{42A1D4A7-A93C-45FC-B26E-10031B5EFA8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1" name="287 CuadroTexto">
          <a:extLst>
            <a:ext uri="{FF2B5EF4-FFF2-40B4-BE49-F238E27FC236}">
              <a16:creationId xmlns:a16="http://schemas.microsoft.com/office/drawing/2014/main" xmlns="" id="{DA839A11-214D-40CC-823C-2129D3E3C0D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2" name="288 CuadroTexto">
          <a:extLst>
            <a:ext uri="{FF2B5EF4-FFF2-40B4-BE49-F238E27FC236}">
              <a16:creationId xmlns:a16="http://schemas.microsoft.com/office/drawing/2014/main" xmlns="" id="{45355A18-098F-4F55-8405-1D5E0C4D84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3" name="289 CuadroTexto">
          <a:extLst>
            <a:ext uri="{FF2B5EF4-FFF2-40B4-BE49-F238E27FC236}">
              <a16:creationId xmlns:a16="http://schemas.microsoft.com/office/drawing/2014/main" xmlns="" id="{A84CB252-B26F-4394-BCEF-85994891D1A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4" name="290 CuadroTexto">
          <a:extLst>
            <a:ext uri="{FF2B5EF4-FFF2-40B4-BE49-F238E27FC236}">
              <a16:creationId xmlns:a16="http://schemas.microsoft.com/office/drawing/2014/main" xmlns="" id="{1B988005-85A2-41AC-8CEB-BB79BADF441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5" name="291 CuadroTexto">
          <a:extLst>
            <a:ext uri="{FF2B5EF4-FFF2-40B4-BE49-F238E27FC236}">
              <a16:creationId xmlns:a16="http://schemas.microsoft.com/office/drawing/2014/main" xmlns="" id="{FC7E795F-F7F7-406D-B655-87113B216C2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6" name="292 CuadroTexto">
          <a:extLst>
            <a:ext uri="{FF2B5EF4-FFF2-40B4-BE49-F238E27FC236}">
              <a16:creationId xmlns:a16="http://schemas.microsoft.com/office/drawing/2014/main" xmlns="" id="{57162C13-200D-49E3-91AF-8562B63308F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7" name="293 CuadroTexto">
          <a:extLst>
            <a:ext uri="{FF2B5EF4-FFF2-40B4-BE49-F238E27FC236}">
              <a16:creationId xmlns:a16="http://schemas.microsoft.com/office/drawing/2014/main" xmlns="" id="{66937E6C-9304-438C-9955-2F6AB31AE2E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8" name="294 CuadroTexto">
          <a:extLst>
            <a:ext uri="{FF2B5EF4-FFF2-40B4-BE49-F238E27FC236}">
              <a16:creationId xmlns:a16="http://schemas.microsoft.com/office/drawing/2014/main" xmlns="" id="{7CBF2A25-C029-42CB-8095-957A222FFD4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89" name="295 CuadroTexto">
          <a:extLst>
            <a:ext uri="{FF2B5EF4-FFF2-40B4-BE49-F238E27FC236}">
              <a16:creationId xmlns:a16="http://schemas.microsoft.com/office/drawing/2014/main" xmlns="" id="{A7091722-1D91-4713-B37A-11B4A209278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0" name="296 CuadroTexto">
          <a:extLst>
            <a:ext uri="{FF2B5EF4-FFF2-40B4-BE49-F238E27FC236}">
              <a16:creationId xmlns:a16="http://schemas.microsoft.com/office/drawing/2014/main" xmlns="" id="{A2521817-576A-4B58-BD6F-D612FA867E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1" name="17 CuadroTexto">
          <a:extLst>
            <a:ext uri="{FF2B5EF4-FFF2-40B4-BE49-F238E27FC236}">
              <a16:creationId xmlns:a16="http://schemas.microsoft.com/office/drawing/2014/main" xmlns="" id="{73607803-70FE-48C6-A4DA-A6A983C1EEF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2" name="90 CuadroTexto">
          <a:extLst>
            <a:ext uri="{FF2B5EF4-FFF2-40B4-BE49-F238E27FC236}">
              <a16:creationId xmlns:a16="http://schemas.microsoft.com/office/drawing/2014/main" xmlns="" id="{B12AE148-1D7B-4899-9C20-44748D18FCA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3" name="91 CuadroTexto">
          <a:extLst>
            <a:ext uri="{FF2B5EF4-FFF2-40B4-BE49-F238E27FC236}">
              <a16:creationId xmlns:a16="http://schemas.microsoft.com/office/drawing/2014/main" xmlns="" id="{2C0E3D39-67C4-452F-BC1F-6220FB9B09E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4" name="92 CuadroTexto">
          <a:extLst>
            <a:ext uri="{FF2B5EF4-FFF2-40B4-BE49-F238E27FC236}">
              <a16:creationId xmlns:a16="http://schemas.microsoft.com/office/drawing/2014/main" xmlns="" id="{C90AE2DE-9386-4125-A027-2E2590C09DA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5" name="93 CuadroTexto">
          <a:extLst>
            <a:ext uri="{FF2B5EF4-FFF2-40B4-BE49-F238E27FC236}">
              <a16:creationId xmlns:a16="http://schemas.microsoft.com/office/drawing/2014/main" xmlns="" id="{CFBD9B18-C43D-41DE-A80A-597FC939076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6" name="94 CuadroTexto">
          <a:extLst>
            <a:ext uri="{FF2B5EF4-FFF2-40B4-BE49-F238E27FC236}">
              <a16:creationId xmlns:a16="http://schemas.microsoft.com/office/drawing/2014/main" xmlns="" id="{B7064C55-FE4F-4D40-9ADF-549BFC525C9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7" name="95 CuadroTexto">
          <a:extLst>
            <a:ext uri="{FF2B5EF4-FFF2-40B4-BE49-F238E27FC236}">
              <a16:creationId xmlns:a16="http://schemas.microsoft.com/office/drawing/2014/main" xmlns="" id="{C3FD1A34-5D79-4A43-8AED-6BF5DA5E5B1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8" name="96 CuadroTexto">
          <a:extLst>
            <a:ext uri="{FF2B5EF4-FFF2-40B4-BE49-F238E27FC236}">
              <a16:creationId xmlns:a16="http://schemas.microsoft.com/office/drawing/2014/main" xmlns="" id="{EAE9B514-15B1-4716-BFBB-6DEE0BC164D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99" name="97 CuadroTexto">
          <a:extLst>
            <a:ext uri="{FF2B5EF4-FFF2-40B4-BE49-F238E27FC236}">
              <a16:creationId xmlns:a16="http://schemas.microsoft.com/office/drawing/2014/main" xmlns="" id="{95C86F55-9EF5-471B-92F8-6D4D5375CF8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0" name="98 CuadroTexto">
          <a:extLst>
            <a:ext uri="{FF2B5EF4-FFF2-40B4-BE49-F238E27FC236}">
              <a16:creationId xmlns:a16="http://schemas.microsoft.com/office/drawing/2014/main" xmlns="" id="{CA91A4B0-CE86-4CCC-95E7-C2AA391F16F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1" name="99 CuadroTexto">
          <a:extLst>
            <a:ext uri="{FF2B5EF4-FFF2-40B4-BE49-F238E27FC236}">
              <a16:creationId xmlns:a16="http://schemas.microsoft.com/office/drawing/2014/main" xmlns="" id="{081A3EC3-BD40-4D2F-B23E-594115E8C69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2" name="100 CuadroTexto">
          <a:extLst>
            <a:ext uri="{FF2B5EF4-FFF2-40B4-BE49-F238E27FC236}">
              <a16:creationId xmlns:a16="http://schemas.microsoft.com/office/drawing/2014/main" xmlns="" id="{3F2A0157-63DC-458F-A242-098EB902B48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3" name="101 CuadroTexto">
          <a:extLst>
            <a:ext uri="{FF2B5EF4-FFF2-40B4-BE49-F238E27FC236}">
              <a16:creationId xmlns:a16="http://schemas.microsoft.com/office/drawing/2014/main" xmlns="" id="{257E9967-B591-48FF-865A-AAF471562DA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4" name="118 CuadroTexto">
          <a:extLst>
            <a:ext uri="{FF2B5EF4-FFF2-40B4-BE49-F238E27FC236}">
              <a16:creationId xmlns:a16="http://schemas.microsoft.com/office/drawing/2014/main" xmlns="" id="{8EFB3C2C-D944-4853-9AF6-7FEA3308940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5" name="119 CuadroTexto">
          <a:extLst>
            <a:ext uri="{FF2B5EF4-FFF2-40B4-BE49-F238E27FC236}">
              <a16:creationId xmlns:a16="http://schemas.microsoft.com/office/drawing/2014/main" xmlns="" id="{81D8D3BE-BF5D-48F7-ACF3-4DCD10AE2AB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6" name="120 CuadroTexto">
          <a:extLst>
            <a:ext uri="{FF2B5EF4-FFF2-40B4-BE49-F238E27FC236}">
              <a16:creationId xmlns:a16="http://schemas.microsoft.com/office/drawing/2014/main" xmlns="" id="{079FF52A-C1E6-4761-8070-198683B23BE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7" name="121 CuadroTexto">
          <a:extLst>
            <a:ext uri="{FF2B5EF4-FFF2-40B4-BE49-F238E27FC236}">
              <a16:creationId xmlns:a16="http://schemas.microsoft.com/office/drawing/2014/main" xmlns="" id="{934033A7-A8C1-4AC8-9EDA-DA714A60338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8" name="122 CuadroTexto">
          <a:extLst>
            <a:ext uri="{FF2B5EF4-FFF2-40B4-BE49-F238E27FC236}">
              <a16:creationId xmlns:a16="http://schemas.microsoft.com/office/drawing/2014/main" xmlns="" id="{2E0B6EE9-BE9D-4863-A240-908CC595819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9" name="123 CuadroTexto">
          <a:extLst>
            <a:ext uri="{FF2B5EF4-FFF2-40B4-BE49-F238E27FC236}">
              <a16:creationId xmlns:a16="http://schemas.microsoft.com/office/drawing/2014/main" xmlns="" id="{4F9D1992-DAF2-46DA-A8B9-69738B6062D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0" name="124 CuadroTexto">
          <a:extLst>
            <a:ext uri="{FF2B5EF4-FFF2-40B4-BE49-F238E27FC236}">
              <a16:creationId xmlns:a16="http://schemas.microsoft.com/office/drawing/2014/main" xmlns="" id="{A1991A07-FF4C-4164-BABD-E190BBF9E97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1" name="125 CuadroTexto">
          <a:extLst>
            <a:ext uri="{FF2B5EF4-FFF2-40B4-BE49-F238E27FC236}">
              <a16:creationId xmlns:a16="http://schemas.microsoft.com/office/drawing/2014/main" xmlns="" id="{840389F6-D856-4E57-838A-9C2F07AB563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2" name="143 CuadroTexto">
          <a:extLst>
            <a:ext uri="{FF2B5EF4-FFF2-40B4-BE49-F238E27FC236}">
              <a16:creationId xmlns:a16="http://schemas.microsoft.com/office/drawing/2014/main" xmlns="" id="{4650916F-0457-45A1-A67B-CB2D3BD022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3" name="144 CuadroTexto">
          <a:extLst>
            <a:ext uri="{FF2B5EF4-FFF2-40B4-BE49-F238E27FC236}">
              <a16:creationId xmlns:a16="http://schemas.microsoft.com/office/drawing/2014/main" xmlns="" id="{81004E26-37E6-4807-936F-8E7DD84FE6A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4" name="145 CuadroTexto">
          <a:extLst>
            <a:ext uri="{FF2B5EF4-FFF2-40B4-BE49-F238E27FC236}">
              <a16:creationId xmlns:a16="http://schemas.microsoft.com/office/drawing/2014/main" xmlns="" id="{DA099B04-FA19-409C-9F7A-C49C6C5C1DB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5" name="146 CuadroTexto">
          <a:extLst>
            <a:ext uri="{FF2B5EF4-FFF2-40B4-BE49-F238E27FC236}">
              <a16:creationId xmlns:a16="http://schemas.microsoft.com/office/drawing/2014/main" xmlns="" id="{C7BC3575-7EF0-4EC8-A308-332292F2A9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6" name="147 CuadroTexto">
          <a:extLst>
            <a:ext uri="{FF2B5EF4-FFF2-40B4-BE49-F238E27FC236}">
              <a16:creationId xmlns:a16="http://schemas.microsoft.com/office/drawing/2014/main" xmlns="" id="{6F6DA314-E849-4EEC-B04D-8D703E4635A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7" name="148 CuadroTexto">
          <a:extLst>
            <a:ext uri="{FF2B5EF4-FFF2-40B4-BE49-F238E27FC236}">
              <a16:creationId xmlns:a16="http://schemas.microsoft.com/office/drawing/2014/main" xmlns="" id="{D619D138-9624-491A-809A-9CEBCE6CC3A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8" name="149 CuadroTexto">
          <a:extLst>
            <a:ext uri="{FF2B5EF4-FFF2-40B4-BE49-F238E27FC236}">
              <a16:creationId xmlns:a16="http://schemas.microsoft.com/office/drawing/2014/main" xmlns="" id="{F8ED003A-3927-4F82-968F-6EB3FFB19A1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19" name="150 CuadroTexto">
          <a:extLst>
            <a:ext uri="{FF2B5EF4-FFF2-40B4-BE49-F238E27FC236}">
              <a16:creationId xmlns:a16="http://schemas.microsoft.com/office/drawing/2014/main" xmlns="" id="{3404C8F3-AFAE-4870-916A-3DB1F5EEE8D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0" name="151 CuadroTexto">
          <a:extLst>
            <a:ext uri="{FF2B5EF4-FFF2-40B4-BE49-F238E27FC236}">
              <a16:creationId xmlns:a16="http://schemas.microsoft.com/office/drawing/2014/main" xmlns="" id="{677E6B54-6914-421C-913C-BDF2B0965AF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1" name="152 CuadroTexto">
          <a:extLst>
            <a:ext uri="{FF2B5EF4-FFF2-40B4-BE49-F238E27FC236}">
              <a16:creationId xmlns:a16="http://schemas.microsoft.com/office/drawing/2014/main" xmlns="" id="{E1F46BA7-F723-4ECC-AD44-72C1AF33C58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2" name="153 CuadroTexto">
          <a:extLst>
            <a:ext uri="{FF2B5EF4-FFF2-40B4-BE49-F238E27FC236}">
              <a16:creationId xmlns:a16="http://schemas.microsoft.com/office/drawing/2014/main" xmlns="" id="{2140F398-2AA1-4546-88EC-C1E6D893673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3" name="154 CuadroTexto">
          <a:extLst>
            <a:ext uri="{FF2B5EF4-FFF2-40B4-BE49-F238E27FC236}">
              <a16:creationId xmlns:a16="http://schemas.microsoft.com/office/drawing/2014/main" xmlns="" id="{ADA70248-8530-48E2-8A4E-477FE015232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4" name="155 CuadroTexto">
          <a:extLst>
            <a:ext uri="{FF2B5EF4-FFF2-40B4-BE49-F238E27FC236}">
              <a16:creationId xmlns:a16="http://schemas.microsoft.com/office/drawing/2014/main" xmlns="" id="{A41CE32D-339E-42A8-9FAC-1BB4B150150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5" name="156 CuadroTexto">
          <a:extLst>
            <a:ext uri="{FF2B5EF4-FFF2-40B4-BE49-F238E27FC236}">
              <a16:creationId xmlns:a16="http://schemas.microsoft.com/office/drawing/2014/main" xmlns="" id="{9E5ECA5B-25FF-467A-A169-07DFF32CA2C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6" name="157 CuadroTexto">
          <a:extLst>
            <a:ext uri="{FF2B5EF4-FFF2-40B4-BE49-F238E27FC236}">
              <a16:creationId xmlns:a16="http://schemas.microsoft.com/office/drawing/2014/main" xmlns="" id="{AE4E205D-21C1-4424-BD49-1E3780F0BDD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7" name="158 CuadroTexto">
          <a:extLst>
            <a:ext uri="{FF2B5EF4-FFF2-40B4-BE49-F238E27FC236}">
              <a16:creationId xmlns:a16="http://schemas.microsoft.com/office/drawing/2014/main" xmlns="" id="{6B3091C9-E73C-4B20-BA1C-2FFC0E45689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8" name="159 CuadroTexto">
          <a:extLst>
            <a:ext uri="{FF2B5EF4-FFF2-40B4-BE49-F238E27FC236}">
              <a16:creationId xmlns:a16="http://schemas.microsoft.com/office/drawing/2014/main" xmlns="" id="{6CC20CA6-C812-4BA9-8BDF-525FDF8B576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29" name="160 CuadroTexto">
          <a:extLst>
            <a:ext uri="{FF2B5EF4-FFF2-40B4-BE49-F238E27FC236}">
              <a16:creationId xmlns:a16="http://schemas.microsoft.com/office/drawing/2014/main" xmlns="" id="{09CB1023-DC32-4D37-B346-A3B7C1878CC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0" name="161 CuadroTexto">
          <a:extLst>
            <a:ext uri="{FF2B5EF4-FFF2-40B4-BE49-F238E27FC236}">
              <a16:creationId xmlns:a16="http://schemas.microsoft.com/office/drawing/2014/main" xmlns="" id="{A9AF9E93-AA23-4DD7-A79D-4A627168144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1" name="162 CuadroTexto">
          <a:extLst>
            <a:ext uri="{FF2B5EF4-FFF2-40B4-BE49-F238E27FC236}">
              <a16:creationId xmlns:a16="http://schemas.microsoft.com/office/drawing/2014/main" xmlns="" id="{EF9B75ED-C78A-41FC-A01A-51A03F701E6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2" name="163 CuadroTexto">
          <a:extLst>
            <a:ext uri="{FF2B5EF4-FFF2-40B4-BE49-F238E27FC236}">
              <a16:creationId xmlns:a16="http://schemas.microsoft.com/office/drawing/2014/main" xmlns="" id="{BC5D7552-BB52-42EE-986C-22F79191BC0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3" name="164 CuadroTexto">
          <a:extLst>
            <a:ext uri="{FF2B5EF4-FFF2-40B4-BE49-F238E27FC236}">
              <a16:creationId xmlns:a16="http://schemas.microsoft.com/office/drawing/2014/main" xmlns="" id="{84652B18-0C29-4CFC-A22D-4BB6AC35F0E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4" name="165 CuadroTexto">
          <a:extLst>
            <a:ext uri="{FF2B5EF4-FFF2-40B4-BE49-F238E27FC236}">
              <a16:creationId xmlns:a16="http://schemas.microsoft.com/office/drawing/2014/main" xmlns="" id="{E8B4527C-D243-4E4A-B7D4-A04946426D5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5" name="166 CuadroTexto">
          <a:extLst>
            <a:ext uri="{FF2B5EF4-FFF2-40B4-BE49-F238E27FC236}">
              <a16:creationId xmlns:a16="http://schemas.microsoft.com/office/drawing/2014/main" xmlns="" id="{2DDF65CA-0BD0-46E7-AF3C-AA4854CEE18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6" name="167 CuadroTexto">
          <a:extLst>
            <a:ext uri="{FF2B5EF4-FFF2-40B4-BE49-F238E27FC236}">
              <a16:creationId xmlns:a16="http://schemas.microsoft.com/office/drawing/2014/main" xmlns="" id="{CE10A75F-4BFE-4270-B795-5EE6487F5FC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7" name="168 CuadroTexto">
          <a:extLst>
            <a:ext uri="{FF2B5EF4-FFF2-40B4-BE49-F238E27FC236}">
              <a16:creationId xmlns:a16="http://schemas.microsoft.com/office/drawing/2014/main" xmlns="" id="{92692D8E-0808-4257-8B14-61D0C9833A5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8" name="169 CuadroTexto">
          <a:extLst>
            <a:ext uri="{FF2B5EF4-FFF2-40B4-BE49-F238E27FC236}">
              <a16:creationId xmlns:a16="http://schemas.microsoft.com/office/drawing/2014/main" xmlns="" id="{847A7C9E-E15A-49E6-BE5E-0508FC18CCA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39" name="170 CuadroTexto">
          <a:extLst>
            <a:ext uri="{FF2B5EF4-FFF2-40B4-BE49-F238E27FC236}">
              <a16:creationId xmlns:a16="http://schemas.microsoft.com/office/drawing/2014/main" xmlns="" id="{D8D16DF0-994A-48FA-AF64-CB540A9BB29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0" name="171 CuadroTexto">
          <a:extLst>
            <a:ext uri="{FF2B5EF4-FFF2-40B4-BE49-F238E27FC236}">
              <a16:creationId xmlns:a16="http://schemas.microsoft.com/office/drawing/2014/main" xmlns="" id="{4C02F4FE-E994-4EBD-8F65-DCF46DE631C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1" name="172 CuadroTexto">
          <a:extLst>
            <a:ext uri="{FF2B5EF4-FFF2-40B4-BE49-F238E27FC236}">
              <a16:creationId xmlns:a16="http://schemas.microsoft.com/office/drawing/2014/main" xmlns="" id="{93A7AA58-C4B3-495B-9298-E82211516BF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2" name="173 CuadroTexto">
          <a:extLst>
            <a:ext uri="{FF2B5EF4-FFF2-40B4-BE49-F238E27FC236}">
              <a16:creationId xmlns:a16="http://schemas.microsoft.com/office/drawing/2014/main" xmlns="" id="{8D122334-27BC-4FF8-B8A7-646557A7F30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3" name="174 CuadroTexto">
          <a:extLst>
            <a:ext uri="{FF2B5EF4-FFF2-40B4-BE49-F238E27FC236}">
              <a16:creationId xmlns:a16="http://schemas.microsoft.com/office/drawing/2014/main" xmlns="" id="{EDDF4FF0-F1D8-482A-B6C9-C7CA0E967D6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4" name="175 CuadroTexto">
          <a:extLst>
            <a:ext uri="{FF2B5EF4-FFF2-40B4-BE49-F238E27FC236}">
              <a16:creationId xmlns:a16="http://schemas.microsoft.com/office/drawing/2014/main" xmlns="" id="{1FF3D823-D0DC-4EBD-8DDB-7E327E7F86C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5" name="176 CuadroTexto">
          <a:extLst>
            <a:ext uri="{FF2B5EF4-FFF2-40B4-BE49-F238E27FC236}">
              <a16:creationId xmlns:a16="http://schemas.microsoft.com/office/drawing/2014/main" xmlns="" id="{E70E1868-ADBB-43C5-88EF-2CD36D6DDB6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6" name="177 CuadroTexto">
          <a:extLst>
            <a:ext uri="{FF2B5EF4-FFF2-40B4-BE49-F238E27FC236}">
              <a16:creationId xmlns:a16="http://schemas.microsoft.com/office/drawing/2014/main" xmlns="" id="{BC4123B0-D952-4D01-9479-446029BF872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7" name="178 CuadroTexto">
          <a:extLst>
            <a:ext uri="{FF2B5EF4-FFF2-40B4-BE49-F238E27FC236}">
              <a16:creationId xmlns:a16="http://schemas.microsoft.com/office/drawing/2014/main" xmlns="" id="{68D42117-1420-4485-8D58-B351008C27C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8" name="179 CuadroTexto">
          <a:extLst>
            <a:ext uri="{FF2B5EF4-FFF2-40B4-BE49-F238E27FC236}">
              <a16:creationId xmlns:a16="http://schemas.microsoft.com/office/drawing/2014/main" xmlns="" id="{3BFF7DA9-256C-48D6-9244-B7F473996D2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49" name="180 CuadroTexto">
          <a:extLst>
            <a:ext uri="{FF2B5EF4-FFF2-40B4-BE49-F238E27FC236}">
              <a16:creationId xmlns:a16="http://schemas.microsoft.com/office/drawing/2014/main" xmlns="" id="{9E76F5F9-D7D0-42F2-A42D-D418C037E68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0" name="181 CuadroTexto">
          <a:extLst>
            <a:ext uri="{FF2B5EF4-FFF2-40B4-BE49-F238E27FC236}">
              <a16:creationId xmlns:a16="http://schemas.microsoft.com/office/drawing/2014/main" xmlns="" id="{A5EF67CC-7CF9-496A-BCAE-C5821B0E15E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1" name="182 CuadroTexto">
          <a:extLst>
            <a:ext uri="{FF2B5EF4-FFF2-40B4-BE49-F238E27FC236}">
              <a16:creationId xmlns:a16="http://schemas.microsoft.com/office/drawing/2014/main" xmlns="" id="{FA7BBAC8-94C8-41CD-97BE-A0CB3F10F7A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2" name="183 CuadroTexto">
          <a:extLst>
            <a:ext uri="{FF2B5EF4-FFF2-40B4-BE49-F238E27FC236}">
              <a16:creationId xmlns:a16="http://schemas.microsoft.com/office/drawing/2014/main" xmlns="" id="{98CE0BDC-C55D-4C9F-8469-6A531135C5C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3" name="184 CuadroTexto">
          <a:extLst>
            <a:ext uri="{FF2B5EF4-FFF2-40B4-BE49-F238E27FC236}">
              <a16:creationId xmlns:a16="http://schemas.microsoft.com/office/drawing/2014/main" xmlns="" id="{80FBAA62-54EC-4469-8FFC-55F3438D5D1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4" name="185 CuadroTexto">
          <a:extLst>
            <a:ext uri="{FF2B5EF4-FFF2-40B4-BE49-F238E27FC236}">
              <a16:creationId xmlns:a16="http://schemas.microsoft.com/office/drawing/2014/main" xmlns="" id="{87D766CD-FA5F-467E-99D8-4A063260A02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5" name="186 CuadroTexto">
          <a:extLst>
            <a:ext uri="{FF2B5EF4-FFF2-40B4-BE49-F238E27FC236}">
              <a16:creationId xmlns:a16="http://schemas.microsoft.com/office/drawing/2014/main" xmlns="" id="{9465DB15-253C-426B-B817-AED7F1221A6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6" name="187 CuadroTexto">
          <a:extLst>
            <a:ext uri="{FF2B5EF4-FFF2-40B4-BE49-F238E27FC236}">
              <a16:creationId xmlns:a16="http://schemas.microsoft.com/office/drawing/2014/main" xmlns="" id="{EC9D8C43-E4E0-4EBB-B998-AE86B965A09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7" name="188 CuadroTexto">
          <a:extLst>
            <a:ext uri="{FF2B5EF4-FFF2-40B4-BE49-F238E27FC236}">
              <a16:creationId xmlns:a16="http://schemas.microsoft.com/office/drawing/2014/main" xmlns="" id="{FAF85AF1-88AF-4CF5-B247-80BB06F2F78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8" name="189 CuadroTexto">
          <a:extLst>
            <a:ext uri="{FF2B5EF4-FFF2-40B4-BE49-F238E27FC236}">
              <a16:creationId xmlns:a16="http://schemas.microsoft.com/office/drawing/2014/main" xmlns="" id="{15A3F864-D3A8-4DAD-8DD5-8F94EE9C186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59" name="190 CuadroTexto">
          <a:extLst>
            <a:ext uri="{FF2B5EF4-FFF2-40B4-BE49-F238E27FC236}">
              <a16:creationId xmlns:a16="http://schemas.microsoft.com/office/drawing/2014/main" xmlns="" id="{ED752544-ED53-48B4-A75B-F428033A5D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0" name="191 CuadroTexto">
          <a:extLst>
            <a:ext uri="{FF2B5EF4-FFF2-40B4-BE49-F238E27FC236}">
              <a16:creationId xmlns:a16="http://schemas.microsoft.com/office/drawing/2014/main" xmlns="" id="{B8752B02-708E-4C9E-8218-5D29E669D87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1" name="192 CuadroTexto">
          <a:extLst>
            <a:ext uri="{FF2B5EF4-FFF2-40B4-BE49-F238E27FC236}">
              <a16:creationId xmlns:a16="http://schemas.microsoft.com/office/drawing/2014/main" xmlns="" id="{33B6A194-EF79-4092-9849-A245F4CA687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2" name="193 CuadroTexto">
          <a:extLst>
            <a:ext uri="{FF2B5EF4-FFF2-40B4-BE49-F238E27FC236}">
              <a16:creationId xmlns:a16="http://schemas.microsoft.com/office/drawing/2014/main" xmlns="" id="{1A1DEBED-DB5E-43E7-8EE0-96D87988B06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3" name="194 CuadroTexto">
          <a:extLst>
            <a:ext uri="{FF2B5EF4-FFF2-40B4-BE49-F238E27FC236}">
              <a16:creationId xmlns:a16="http://schemas.microsoft.com/office/drawing/2014/main" xmlns="" id="{A8CAABF1-FFC8-4C6F-8692-D2AB494A4F3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4" name="195 CuadroTexto">
          <a:extLst>
            <a:ext uri="{FF2B5EF4-FFF2-40B4-BE49-F238E27FC236}">
              <a16:creationId xmlns:a16="http://schemas.microsoft.com/office/drawing/2014/main" xmlns="" id="{6813080F-5945-485B-B8F1-420A0EB09F3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5" name="196 CuadroTexto">
          <a:extLst>
            <a:ext uri="{FF2B5EF4-FFF2-40B4-BE49-F238E27FC236}">
              <a16:creationId xmlns:a16="http://schemas.microsoft.com/office/drawing/2014/main" xmlns="" id="{FCFF4358-4FDF-4949-80FA-37301961B01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6" name="197 CuadroTexto">
          <a:extLst>
            <a:ext uri="{FF2B5EF4-FFF2-40B4-BE49-F238E27FC236}">
              <a16:creationId xmlns:a16="http://schemas.microsoft.com/office/drawing/2014/main" xmlns="" id="{7B2327FB-AEC5-4E53-BC2C-F0A669D8697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7" name="198 CuadroTexto">
          <a:extLst>
            <a:ext uri="{FF2B5EF4-FFF2-40B4-BE49-F238E27FC236}">
              <a16:creationId xmlns:a16="http://schemas.microsoft.com/office/drawing/2014/main" xmlns="" id="{BB3A4092-04F6-45B6-8D01-D144B1E1A11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8" name="199 CuadroTexto">
          <a:extLst>
            <a:ext uri="{FF2B5EF4-FFF2-40B4-BE49-F238E27FC236}">
              <a16:creationId xmlns:a16="http://schemas.microsoft.com/office/drawing/2014/main" xmlns="" id="{2716A2A2-14E1-47D2-8E69-AA600DEE916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69" name="200 CuadroTexto">
          <a:extLst>
            <a:ext uri="{FF2B5EF4-FFF2-40B4-BE49-F238E27FC236}">
              <a16:creationId xmlns:a16="http://schemas.microsoft.com/office/drawing/2014/main" xmlns="" id="{8F9BCB4D-A51C-4520-8E1F-770B28C118B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0" name="201 CuadroTexto">
          <a:extLst>
            <a:ext uri="{FF2B5EF4-FFF2-40B4-BE49-F238E27FC236}">
              <a16:creationId xmlns:a16="http://schemas.microsoft.com/office/drawing/2014/main" xmlns="" id="{E872231B-F6C0-451D-BFBC-D1C908FD114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1" name="202 CuadroTexto">
          <a:extLst>
            <a:ext uri="{FF2B5EF4-FFF2-40B4-BE49-F238E27FC236}">
              <a16:creationId xmlns:a16="http://schemas.microsoft.com/office/drawing/2014/main" xmlns="" id="{D1D89B01-1D6A-4479-B291-BA7CBAF417A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2" name="203 CuadroTexto">
          <a:extLst>
            <a:ext uri="{FF2B5EF4-FFF2-40B4-BE49-F238E27FC236}">
              <a16:creationId xmlns:a16="http://schemas.microsoft.com/office/drawing/2014/main" xmlns="" id="{1DB7DD43-F607-4A71-9D06-8DB83C21700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3" name="204 CuadroTexto">
          <a:extLst>
            <a:ext uri="{FF2B5EF4-FFF2-40B4-BE49-F238E27FC236}">
              <a16:creationId xmlns:a16="http://schemas.microsoft.com/office/drawing/2014/main" xmlns="" id="{E8B44A3D-1183-4648-B33B-3C99C850177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4" name="205 CuadroTexto">
          <a:extLst>
            <a:ext uri="{FF2B5EF4-FFF2-40B4-BE49-F238E27FC236}">
              <a16:creationId xmlns:a16="http://schemas.microsoft.com/office/drawing/2014/main" xmlns="" id="{F03078AB-75AB-4E99-B668-55F6A85DA2C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5" name="206 CuadroTexto">
          <a:extLst>
            <a:ext uri="{FF2B5EF4-FFF2-40B4-BE49-F238E27FC236}">
              <a16:creationId xmlns:a16="http://schemas.microsoft.com/office/drawing/2014/main" xmlns="" id="{44B37830-7ABD-4ABD-8B72-6A76CCD483D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6" name="207 CuadroTexto">
          <a:extLst>
            <a:ext uri="{FF2B5EF4-FFF2-40B4-BE49-F238E27FC236}">
              <a16:creationId xmlns:a16="http://schemas.microsoft.com/office/drawing/2014/main" xmlns="" id="{580B7DD0-A527-4D53-AC56-11F5A44F70D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7" name="208 CuadroTexto">
          <a:extLst>
            <a:ext uri="{FF2B5EF4-FFF2-40B4-BE49-F238E27FC236}">
              <a16:creationId xmlns:a16="http://schemas.microsoft.com/office/drawing/2014/main" xmlns="" id="{2F7D6E27-CEC9-43F8-B94B-41C66886FC9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8" name="209 CuadroTexto">
          <a:extLst>
            <a:ext uri="{FF2B5EF4-FFF2-40B4-BE49-F238E27FC236}">
              <a16:creationId xmlns:a16="http://schemas.microsoft.com/office/drawing/2014/main" xmlns="" id="{94B2D833-4733-4E12-BA3C-227D522CFD2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79" name="210 CuadroTexto">
          <a:extLst>
            <a:ext uri="{FF2B5EF4-FFF2-40B4-BE49-F238E27FC236}">
              <a16:creationId xmlns:a16="http://schemas.microsoft.com/office/drawing/2014/main" xmlns="" id="{35A36FD4-5288-45D7-94B6-1D6DE0584AD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0" name="211 CuadroTexto">
          <a:extLst>
            <a:ext uri="{FF2B5EF4-FFF2-40B4-BE49-F238E27FC236}">
              <a16:creationId xmlns:a16="http://schemas.microsoft.com/office/drawing/2014/main" xmlns="" id="{88E83C94-989C-441D-B9D5-EAFEF5FE850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1" name="212 CuadroTexto">
          <a:extLst>
            <a:ext uri="{FF2B5EF4-FFF2-40B4-BE49-F238E27FC236}">
              <a16:creationId xmlns:a16="http://schemas.microsoft.com/office/drawing/2014/main" xmlns="" id="{F8A78901-F39C-43B2-BBFC-CF64E2BED17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2" name="213 CuadroTexto">
          <a:extLst>
            <a:ext uri="{FF2B5EF4-FFF2-40B4-BE49-F238E27FC236}">
              <a16:creationId xmlns:a16="http://schemas.microsoft.com/office/drawing/2014/main" xmlns="" id="{B32FB300-1057-4766-BBD1-F584911893D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3" name="214 CuadroTexto">
          <a:extLst>
            <a:ext uri="{FF2B5EF4-FFF2-40B4-BE49-F238E27FC236}">
              <a16:creationId xmlns:a16="http://schemas.microsoft.com/office/drawing/2014/main" xmlns="" id="{B4597841-244B-4D9B-9033-9D74976C4B9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4" name="215 CuadroTexto">
          <a:extLst>
            <a:ext uri="{FF2B5EF4-FFF2-40B4-BE49-F238E27FC236}">
              <a16:creationId xmlns:a16="http://schemas.microsoft.com/office/drawing/2014/main" xmlns="" id="{C8885D22-8A06-41C2-9C81-3C468C8D02E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5" name="216 CuadroTexto">
          <a:extLst>
            <a:ext uri="{FF2B5EF4-FFF2-40B4-BE49-F238E27FC236}">
              <a16:creationId xmlns:a16="http://schemas.microsoft.com/office/drawing/2014/main" xmlns="" id="{1AE88F92-D409-49A7-8678-8616986991D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6" name="217 CuadroTexto">
          <a:extLst>
            <a:ext uri="{FF2B5EF4-FFF2-40B4-BE49-F238E27FC236}">
              <a16:creationId xmlns:a16="http://schemas.microsoft.com/office/drawing/2014/main" xmlns="" id="{8C7052AA-5DC5-4002-BEFD-BEB88982945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7" name="218 CuadroTexto">
          <a:extLst>
            <a:ext uri="{FF2B5EF4-FFF2-40B4-BE49-F238E27FC236}">
              <a16:creationId xmlns:a16="http://schemas.microsoft.com/office/drawing/2014/main" xmlns="" id="{4867B8A8-9E43-40C7-971A-4AFA42D6C9E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8" name="219 CuadroTexto">
          <a:extLst>
            <a:ext uri="{FF2B5EF4-FFF2-40B4-BE49-F238E27FC236}">
              <a16:creationId xmlns:a16="http://schemas.microsoft.com/office/drawing/2014/main" xmlns="" id="{0C36E60A-F4A3-4DF0-A3D8-F78A89B7C11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89" name="220 CuadroTexto">
          <a:extLst>
            <a:ext uri="{FF2B5EF4-FFF2-40B4-BE49-F238E27FC236}">
              <a16:creationId xmlns:a16="http://schemas.microsoft.com/office/drawing/2014/main" xmlns="" id="{D41D9AE8-41E7-40CD-839C-07164E52C86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0" name="221 CuadroTexto">
          <a:extLst>
            <a:ext uri="{FF2B5EF4-FFF2-40B4-BE49-F238E27FC236}">
              <a16:creationId xmlns:a16="http://schemas.microsoft.com/office/drawing/2014/main" xmlns="" id="{8B3D0E6F-993E-4156-936C-CE46242E0E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1" name="222 CuadroTexto">
          <a:extLst>
            <a:ext uri="{FF2B5EF4-FFF2-40B4-BE49-F238E27FC236}">
              <a16:creationId xmlns:a16="http://schemas.microsoft.com/office/drawing/2014/main" xmlns="" id="{FA84AF72-691A-49A8-B74B-970A43F0DF1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2" name="223 CuadroTexto">
          <a:extLst>
            <a:ext uri="{FF2B5EF4-FFF2-40B4-BE49-F238E27FC236}">
              <a16:creationId xmlns:a16="http://schemas.microsoft.com/office/drawing/2014/main" xmlns="" id="{25B45E06-C38F-425A-96EA-033CE7537AC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3" name="224 CuadroTexto">
          <a:extLst>
            <a:ext uri="{FF2B5EF4-FFF2-40B4-BE49-F238E27FC236}">
              <a16:creationId xmlns:a16="http://schemas.microsoft.com/office/drawing/2014/main" xmlns="" id="{784057C7-B3A1-40E9-A183-0AAFCA13502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4" name="225 CuadroTexto">
          <a:extLst>
            <a:ext uri="{FF2B5EF4-FFF2-40B4-BE49-F238E27FC236}">
              <a16:creationId xmlns:a16="http://schemas.microsoft.com/office/drawing/2014/main" xmlns="" id="{AF4D09AD-16FC-4B9B-848C-7E9F0364380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5" name="226 CuadroTexto">
          <a:extLst>
            <a:ext uri="{FF2B5EF4-FFF2-40B4-BE49-F238E27FC236}">
              <a16:creationId xmlns:a16="http://schemas.microsoft.com/office/drawing/2014/main" xmlns="" id="{32B0C9C2-A600-4270-BCD0-391FAF665C4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6" name="227 CuadroTexto">
          <a:extLst>
            <a:ext uri="{FF2B5EF4-FFF2-40B4-BE49-F238E27FC236}">
              <a16:creationId xmlns:a16="http://schemas.microsoft.com/office/drawing/2014/main" xmlns="" id="{FC0FC6AD-05EF-484E-8CE0-AA4C7C6BEE5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7" name="228 CuadroTexto">
          <a:extLst>
            <a:ext uri="{FF2B5EF4-FFF2-40B4-BE49-F238E27FC236}">
              <a16:creationId xmlns:a16="http://schemas.microsoft.com/office/drawing/2014/main" xmlns="" id="{7B690D34-A86C-435A-A736-7282E7F59BB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8" name="229 CuadroTexto">
          <a:extLst>
            <a:ext uri="{FF2B5EF4-FFF2-40B4-BE49-F238E27FC236}">
              <a16:creationId xmlns:a16="http://schemas.microsoft.com/office/drawing/2014/main" xmlns="" id="{DD92B831-747A-44D1-8C05-0593AEB6DD0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99" name="230 CuadroTexto">
          <a:extLst>
            <a:ext uri="{FF2B5EF4-FFF2-40B4-BE49-F238E27FC236}">
              <a16:creationId xmlns:a16="http://schemas.microsoft.com/office/drawing/2014/main" xmlns="" id="{6101C7BD-7157-432F-940E-F236A53AC8B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0" name="231 CuadroTexto">
          <a:extLst>
            <a:ext uri="{FF2B5EF4-FFF2-40B4-BE49-F238E27FC236}">
              <a16:creationId xmlns:a16="http://schemas.microsoft.com/office/drawing/2014/main" xmlns="" id="{EEA402E3-8F8E-4DAB-9459-32A522FE94B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1" name="232 CuadroTexto">
          <a:extLst>
            <a:ext uri="{FF2B5EF4-FFF2-40B4-BE49-F238E27FC236}">
              <a16:creationId xmlns:a16="http://schemas.microsoft.com/office/drawing/2014/main" xmlns="" id="{FD4A5C06-C3ED-4CC5-834D-11AF3A9E4D6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2" name="233 CuadroTexto">
          <a:extLst>
            <a:ext uri="{FF2B5EF4-FFF2-40B4-BE49-F238E27FC236}">
              <a16:creationId xmlns:a16="http://schemas.microsoft.com/office/drawing/2014/main" xmlns="" id="{CD23775D-701E-4C56-A14F-25AE3244BC3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3" name="234 CuadroTexto">
          <a:extLst>
            <a:ext uri="{FF2B5EF4-FFF2-40B4-BE49-F238E27FC236}">
              <a16:creationId xmlns:a16="http://schemas.microsoft.com/office/drawing/2014/main" xmlns="" id="{0BD2952D-CC5C-43F4-841A-D9E534425E9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4" name="235 CuadroTexto">
          <a:extLst>
            <a:ext uri="{FF2B5EF4-FFF2-40B4-BE49-F238E27FC236}">
              <a16:creationId xmlns:a16="http://schemas.microsoft.com/office/drawing/2014/main" xmlns="" id="{A65B2F7F-1E5E-4B2F-93B1-384F1CB8DD4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5" name="236 CuadroTexto">
          <a:extLst>
            <a:ext uri="{FF2B5EF4-FFF2-40B4-BE49-F238E27FC236}">
              <a16:creationId xmlns:a16="http://schemas.microsoft.com/office/drawing/2014/main" xmlns="" id="{491BBEBB-A7F2-4F39-8002-9EFFAEAB2F9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6" name="237 CuadroTexto">
          <a:extLst>
            <a:ext uri="{FF2B5EF4-FFF2-40B4-BE49-F238E27FC236}">
              <a16:creationId xmlns:a16="http://schemas.microsoft.com/office/drawing/2014/main" xmlns="" id="{175501C2-E00C-4BB7-8D6B-B1ECF0E86DD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7" name="238 CuadroTexto">
          <a:extLst>
            <a:ext uri="{FF2B5EF4-FFF2-40B4-BE49-F238E27FC236}">
              <a16:creationId xmlns:a16="http://schemas.microsoft.com/office/drawing/2014/main" xmlns="" id="{323A5546-F246-4065-B816-3F871ED7184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8" name="239 CuadroTexto">
          <a:extLst>
            <a:ext uri="{FF2B5EF4-FFF2-40B4-BE49-F238E27FC236}">
              <a16:creationId xmlns:a16="http://schemas.microsoft.com/office/drawing/2014/main" xmlns="" id="{AB91A8ED-46CC-48FE-A9D5-EDFDDBCD166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09" name="240 CuadroTexto">
          <a:extLst>
            <a:ext uri="{FF2B5EF4-FFF2-40B4-BE49-F238E27FC236}">
              <a16:creationId xmlns:a16="http://schemas.microsoft.com/office/drawing/2014/main" xmlns="" id="{7ED8E63F-4C30-47EC-8776-2F035B3D953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0" name="241 CuadroTexto">
          <a:extLst>
            <a:ext uri="{FF2B5EF4-FFF2-40B4-BE49-F238E27FC236}">
              <a16:creationId xmlns:a16="http://schemas.microsoft.com/office/drawing/2014/main" xmlns="" id="{EE85BF85-37AA-445F-94EA-EF333E6B43A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1" name="242 CuadroTexto">
          <a:extLst>
            <a:ext uri="{FF2B5EF4-FFF2-40B4-BE49-F238E27FC236}">
              <a16:creationId xmlns:a16="http://schemas.microsoft.com/office/drawing/2014/main" xmlns="" id="{3DE228CB-AA36-4122-86C5-B3F6C9D061F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2" name="243 CuadroTexto">
          <a:extLst>
            <a:ext uri="{FF2B5EF4-FFF2-40B4-BE49-F238E27FC236}">
              <a16:creationId xmlns:a16="http://schemas.microsoft.com/office/drawing/2014/main" xmlns="" id="{FF995AFC-1B6E-451F-B1F8-BECA8B9D2CE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3" name="244 CuadroTexto">
          <a:extLst>
            <a:ext uri="{FF2B5EF4-FFF2-40B4-BE49-F238E27FC236}">
              <a16:creationId xmlns:a16="http://schemas.microsoft.com/office/drawing/2014/main" xmlns="" id="{0C8AC2CF-1BA1-46A1-A853-CC4B5722EBA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4" name="245 CuadroTexto">
          <a:extLst>
            <a:ext uri="{FF2B5EF4-FFF2-40B4-BE49-F238E27FC236}">
              <a16:creationId xmlns:a16="http://schemas.microsoft.com/office/drawing/2014/main" xmlns="" id="{E7AEDC57-E610-4FAF-AB31-1B901EE90E1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5" name="246 CuadroTexto">
          <a:extLst>
            <a:ext uri="{FF2B5EF4-FFF2-40B4-BE49-F238E27FC236}">
              <a16:creationId xmlns:a16="http://schemas.microsoft.com/office/drawing/2014/main" xmlns="" id="{28268368-6571-4F77-B1FA-7E991586325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6" name="247 CuadroTexto">
          <a:extLst>
            <a:ext uri="{FF2B5EF4-FFF2-40B4-BE49-F238E27FC236}">
              <a16:creationId xmlns:a16="http://schemas.microsoft.com/office/drawing/2014/main" xmlns="" id="{F52D149D-9BA3-427E-BD87-9399C3C27D8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7" name="248 CuadroTexto">
          <a:extLst>
            <a:ext uri="{FF2B5EF4-FFF2-40B4-BE49-F238E27FC236}">
              <a16:creationId xmlns:a16="http://schemas.microsoft.com/office/drawing/2014/main" xmlns="" id="{F5BEA7CB-A115-4B0C-8B0C-D830F6064F6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8" name="249 CuadroTexto">
          <a:extLst>
            <a:ext uri="{FF2B5EF4-FFF2-40B4-BE49-F238E27FC236}">
              <a16:creationId xmlns:a16="http://schemas.microsoft.com/office/drawing/2014/main" xmlns="" id="{40F1243C-24F4-402A-969E-5519EDC8078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19" name="250 CuadroTexto">
          <a:extLst>
            <a:ext uri="{FF2B5EF4-FFF2-40B4-BE49-F238E27FC236}">
              <a16:creationId xmlns:a16="http://schemas.microsoft.com/office/drawing/2014/main" xmlns="" id="{F0576070-4723-47AB-A8AB-9AF170D84EB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0" name="251 CuadroTexto">
          <a:extLst>
            <a:ext uri="{FF2B5EF4-FFF2-40B4-BE49-F238E27FC236}">
              <a16:creationId xmlns:a16="http://schemas.microsoft.com/office/drawing/2014/main" xmlns="" id="{49D3F700-E261-4F1E-B1EC-211A039257E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1" name="252 CuadroTexto">
          <a:extLst>
            <a:ext uri="{FF2B5EF4-FFF2-40B4-BE49-F238E27FC236}">
              <a16:creationId xmlns:a16="http://schemas.microsoft.com/office/drawing/2014/main" xmlns="" id="{5ABB1821-E4A0-4BE1-8447-8AB9379D31C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2" name="253 CuadroTexto">
          <a:extLst>
            <a:ext uri="{FF2B5EF4-FFF2-40B4-BE49-F238E27FC236}">
              <a16:creationId xmlns:a16="http://schemas.microsoft.com/office/drawing/2014/main" xmlns="" id="{73879BD3-16E7-48A5-910E-CB02CD964E4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3" name="254 CuadroTexto">
          <a:extLst>
            <a:ext uri="{FF2B5EF4-FFF2-40B4-BE49-F238E27FC236}">
              <a16:creationId xmlns:a16="http://schemas.microsoft.com/office/drawing/2014/main" xmlns="" id="{B1883C7B-5572-401A-960B-0A4C56C1FC2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4" name="255 CuadroTexto">
          <a:extLst>
            <a:ext uri="{FF2B5EF4-FFF2-40B4-BE49-F238E27FC236}">
              <a16:creationId xmlns:a16="http://schemas.microsoft.com/office/drawing/2014/main" xmlns="" id="{D25071E4-C35C-4BB2-9974-5A1404ED858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5" name="256 CuadroTexto">
          <a:extLst>
            <a:ext uri="{FF2B5EF4-FFF2-40B4-BE49-F238E27FC236}">
              <a16:creationId xmlns:a16="http://schemas.microsoft.com/office/drawing/2014/main" xmlns="" id="{E9A19D48-33E3-4B84-9385-2124D1529D9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6" name="257 CuadroTexto">
          <a:extLst>
            <a:ext uri="{FF2B5EF4-FFF2-40B4-BE49-F238E27FC236}">
              <a16:creationId xmlns:a16="http://schemas.microsoft.com/office/drawing/2014/main" xmlns="" id="{C9F8BE10-BE85-4A8C-9713-BBD959A14B7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7" name="258 CuadroTexto">
          <a:extLst>
            <a:ext uri="{FF2B5EF4-FFF2-40B4-BE49-F238E27FC236}">
              <a16:creationId xmlns:a16="http://schemas.microsoft.com/office/drawing/2014/main" xmlns="" id="{09B9008E-1FE2-4C37-AB9A-9EC5D6FA694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8" name="259 CuadroTexto">
          <a:extLst>
            <a:ext uri="{FF2B5EF4-FFF2-40B4-BE49-F238E27FC236}">
              <a16:creationId xmlns:a16="http://schemas.microsoft.com/office/drawing/2014/main" xmlns="" id="{F853F860-36D4-408B-AD91-9EF23B3DFC5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29" name="260 CuadroTexto">
          <a:extLst>
            <a:ext uri="{FF2B5EF4-FFF2-40B4-BE49-F238E27FC236}">
              <a16:creationId xmlns:a16="http://schemas.microsoft.com/office/drawing/2014/main" xmlns="" id="{DCB73604-8722-4294-A947-E1567032052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0" name="261 CuadroTexto">
          <a:extLst>
            <a:ext uri="{FF2B5EF4-FFF2-40B4-BE49-F238E27FC236}">
              <a16:creationId xmlns:a16="http://schemas.microsoft.com/office/drawing/2014/main" xmlns="" id="{4CCBFE95-F80C-4E33-9C6D-37BC07A159A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1" name="262 CuadroTexto">
          <a:extLst>
            <a:ext uri="{FF2B5EF4-FFF2-40B4-BE49-F238E27FC236}">
              <a16:creationId xmlns:a16="http://schemas.microsoft.com/office/drawing/2014/main" xmlns="" id="{4C60A765-4752-4B4C-807B-9715BC52144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2" name="263 CuadroTexto">
          <a:extLst>
            <a:ext uri="{FF2B5EF4-FFF2-40B4-BE49-F238E27FC236}">
              <a16:creationId xmlns:a16="http://schemas.microsoft.com/office/drawing/2014/main" xmlns="" id="{1D22408D-0DAC-4569-B3DA-E8E74A3CDCA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3" name="264 CuadroTexto">
          <a:extLst>
            <a:ext uri="{FF2B5EF4-FFF2-40B4-BE49-F238E27FC236}">
              <a16:creationId xmlns:a16="http://schemas.microsoft.com/office/drawing/2014/main" xmlns="" id="{66FE09BB-069F-4FC4-A924-EF53EB5A3E7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4" name="265 CuadroTexto">
          <a:extLst>
            <a:ext uri="{FF2B5EF4-FFF2-40B4-BE49-F238E27FC236}">
              <a16:creationId xmlns:a16="http://schemas.microsoft.com/office/drawing/2014/main" xmlns="" id="{4C976FE0-E19B-4A1C-BFCE-57000D48A29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5" name="266 CuadroTexto">
          <a:extLst>
            <a:ext uri="{FF2B5EF4-FFF2-40B4-BE49-F238E27FC236}">
              <a16:creationId xmlns:a16="http://schemas.microsoft.com/office/drawing/2014/main" xmlns="" id="{2E1CDB75-7E4F-48AF-9310-7ADD39C224F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6" name="267 CuadroTexto">
          <a:extLst>
            <a:ext uri="{FF2B5EF4-FFF2-40B4-BE49-F238E27FC236}">
              <a16:creationId xmlns:a16="http://schemas.microsoft.com/office/drawing/2014/main" xmlns="" id="{0557ABBB-8334-4EA8-A189-BCE21B7C447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7" name="268 CuadroTexto">
          <a:extLst>
            <a:ext uri="{FF2B5EF4-FFF2-40B4-BE49-F238E27FC236}">
              <a16:creationId xmlns:a16="http://schemas.microsoft.com/office/drawing/2014/main" xmlns="" id="{C6ABFD9C-F638-4E0C-A45E-C7C4002776B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8" name="269 CuadroTexto">
          <a:extLst>
            <a:ext uri="{FF2B5EF4-FFF2-40B4-BE49-F238E27FC236}">
              <a16:creationId xmlns:a16="http://schemas.microsoft.com/office/drawing/2014/main" xmlns="" id="{C9A0E26A-EDC1-4D7F-A85A-02FFD4DA254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39" name="270 CuadroTexto">
          <a:extLst>
            <a:ext uri="{FF2B5EF4-FFF2-40B4-BE49-F238E27FC236}">
              <a16:creationId xmlns:a16="http://schemas.microsoft.com/office/drawing/2014/main" xmlns="" id="{CAA0F9E0-4EF9-4070-90EC-6B9FA041490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0" name="271 CuadroTexto">
          <a:extLst>
            <a:ext uri="{FF2B5EF4-FFF2-40B4-BE49-F238E27FC236}">
              <a16:creationId xmlns:a16="http://schemas.microsoft.com/office/drawing/2014/main" xmlns="" id="{7CF8DA1E-E89F-4ED6-B69A-AB5C1333DD3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1" name="272 CuadroTexto">
          <a:extLst>
            <a:ext uri="{FF2B5EF4-FFF2-40B4-BE49-F238E27FC236}">
              <a16:creationId xmlns:a16="http://schemas.microsoft.com/office/drawing/2014/main" xmlns="" id="{69253F4C-6E07-46F8-BA94-2B0B3BA9EE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2" name="273 CuadroTexto">
          <a:extLst>
            <a:ext uri="{FF2B5EF4-FFF2-40B4-BE49-F238E27FC236}">
              <a16:creationId xmlns:a16="http://schemas.microsoft.com/office/drawing/2014/main" xmlns="" id="{0ACB2E1C-C262-4543-8B8A-08BBC980F98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3" name="274 CuadroTexto">
          <a:extLst>
            <a:ext uri="{FF2B5EF4-FFF2-40B4-BE49-F238E27FC236}">
              <a16:creationId xmlns:a16="http://schemas.microsoft.com/office/drawing/2014/main" xmlns="" id="{2ACED081-D09D-4BDB-BCCF-BD1E83C1389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4" name="275 CuadroTexto">
          <a:extLst>
            <a:ext uri="{FF2B5EF4-FFF2-40B4-BE49-F238E27FC236}">
              <a16:creationId xmlns:a16="http://schemas.microsoft.com/office/drawing/2014/main" xmlns="" id="{286DD4E0-08D6-4C13-A50D-3CA05B2D4FF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5" name="276 CuadroTexto">
          <a:extLst>
            <a:ext uri="{FF2B5EF4-FFF2-40B4-BE49-F238E27FC236}">
              <a16:creationId xmlns:a16="http://schemas.microsoft.com/office/drawing/2014/main" xmlns="" id="{96437EDD-E35A-4ABA-827C-83859F040AD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6" name="277 CuadroTexto">
          <a:extLst>
            <a:ext uri="{FF2B5EF4-FFF2-40B4-BE49-F238E27FC236}">
              <a16:creationId xmlns:a16="http://schemas.microsoft.com/office/drawing/2014/main" xmlns="" id="{2C4D81A6-9DB8-4953-BEB1-3637E2F8D7C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7" name="278 CuadroTexto">
          <a:extLst>
            <a:ext uri="{FF2B5EF4-FFF2-40B4-BE49-F238E27FC236}">
              <a16:creationId xmlns:a16="http://schemas.microsoft.com/office/drawing/2014/main" xmlns="" id="{F6A956D3-FB79-4FE4-9125-1D4D8DE0343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8" name="279 CuadroTexto">
          <a:extLst>
            <a:ext uri="{FF2B5EF4-FFF2-40B4-BE49-F238E27FC236}">
              <a16:creationId xmlns:a16="http://schemas.microsoft.com/office/drawing/2014/main" xmlns="" id="{50317C2F-55CF-444E-8AB0-7FD01C295CA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49" name="280 CuadroTexto">
          <a:extLst>
            <a:ext uri="{FF2B5EF4-FFF2-40B4-BE49-F238E27FC236}">
              <a16:creationId xmlns:a16="http://schemas.microsoft.com/office/drawing/2014/main" xmlns="" id="{A4031AE8-A031-4420-8270-2F9C426C96C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0" name="281 CuadroTexto">
          <a:extLst>
            <a:ext uri="{FF2B5EF4-FFF2-40B4-BE49-F238E27FC236}">
              <a16:creationId xmlns:a16="http://schemas.microsoft.com/office/drawing/2014/main" xmlns="" id="{642DBCA1-036E-44F2-AA97-4C39CE19D45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1" name="282 CuadroTexto">
          <a:extLst>
            <a:ext uri="{FF2B5EF4-FFF2-40B4-BE49-F238E27FC236}">
              <a16:creationId xmlns:a16="http://schemas.microsoft.com/office/drawing/2014/main" xmlns="" id="{D7CB910D-E5F6-4C4F-A9A0-7686C5C05F8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2" name="283 CuadroTexto">
          <a:extLst>
            <a:ext uri="{FF2B5EF4-FFF2-40B4-BE49-F238E27FC236}">
              <a16:creationId xmlns:a16="http://schemas.microsoft.com/office/drawing/2014/main" xmlns="" id="{4DB0A7DB-39C0-467A-89F9-2460030258B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3" name="284 CuadroTexto">
          <a:extLst>
            <a:ext uri="{FF2B5EF4-FFF2-40B4-BE49-F238E27FC236}">
              <a16:creationId xmlns:a16="http://schemas.microsoft.com/office/drawing/2014/main" xmlns="" id="{0686E5C3-7EF9-4744-9523-B71A84E9D81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4" name="285 CuadroTexto">
          <a:extLst>
            <a:ext uri="{FF2B5EF4-FFF2-40B4-BE49-F238E27FC236}">
              <a16:creationId xmlns:a16="http://schemas.microsoft.com/office/drawing/2014/main" xmlns="" id="{B5626170-6E50-4EEB-93F7-27457B34CEB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5" name="286 CuadroTexto">
          <a:extLst>
            <a:ext uri="{FF2B5EF4-FFF2-40B4-BE49-F238E27FC236}">
              <a16:creationId xmlns:a16="http://schemas.microsoft.com/office/drawing/2014/main" xmlns="" id="{6E6CB15C-F35A-4DA6-9DAC-B1134AF6D65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6" name="287 CuadroTexto">
          <a:extLst>
            <a:ext uri="{FF2B5EF4-FFF2-40B4-BE49-F238E27FC236}">
              <a16:creationId xmlns:a16="http://schemas.microsoft.com/office/drawing/2014/main" xmlns="" id="{7397D435-F366-4BA9-BE96-28E06FA376F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7" name="288 CuadroTexto">
          <a:extLst>
            <a:ext uri="{FF2B5EF4-FFF2-40B4-BE49-F238E27FC236}">
              <a16:creationId xmlns:a16="http://schemas.microsoft.com/office/drawing/2014/main" xmlns="" id="{6A16F812-EBDE-4D30-BC3B-29F7E332D47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8" name="289 CuadroTexto">
          <a:extLst>
            <a:ext uri="{FF2B5EF4-FFF2-40B4-BE49-F238E27FC236}">
              <a16:creationId xmlns:a16="http://schemas.microsoft.com/office/drawing/2014/main" xmlns="" id="{608A22B1-3A7D-40D6-BBB2-1A0A0162B29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9" name="290 CuadroTexto">
          <a:extLst>
            <a:ext uri="{FF2B5EF4-FFF2-40B4-BE49-F238E27FC236}">
              <a16:creationId xmlns:a16="http://schemas.microsoft.com/office/drawing/2014/main" xmlns="" id="{E8DC6C0C-3B7F-49C7-9290-357320A7A1A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0" name="291 CuadroTexto">
          <a:extLst>
            <a:ext uri="{FF2B5EF4-FFF2-40B4-BE49-F238E27FC236}">
              <a16:creationId xmlns:a16="http://schemas.microsoft.com/office/drawing/2014/main" xmlns="" id="{27924598-1D77-422D-A9AB-2AE87935AB2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1" name="292 CuadroTexto">
          <a:extLst>
            <a:ext uri="{FF2B5EF4-FFF2-40B4-BE49-F238E27FC236}">
              <a16:creationId xmlns:a16="http://schemas.microsoft.com/office/drawing/2014/main" xmlns="" id="{61C1A0CE-9B6F-4961-826A-48478246FF7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2" name="293 CuadroTexto">
          <a:extLst>
            <a:ext uri="{FF2B5EF4-FFF2-40B4-BE49-F238E27FC236}">
              <a16:creationId xmlns:a16="http://schemas.microsoft.com/office/drawing/2014/main" xmlns="" id="{194C5394-B1F3-428E-853B-A5970925201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3" name="294 CuadroTexto">
          <a:extLst>
            <a:ext uri="{FF2B5EF4-FFF2-40B4-BE49-F238E27FC236}">
              <a16:creationId xmlns:a16="http://schemas.microsoft.com/office/drawing/2014/main" xmlns="" id="{D7B9C813-210A-4CC7-A2C3-25467C4E60B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4" name="295 CuadroTexto">
          <a:extLst>
            <a:ext uri="{FF2B5EF4-FFF2-40B4-BE49-F238E27FC236}">
              <a16:creationId xmlns:a16="http://schemas.microsoft.com/office/drawing/2014/main" xmlns="" id="{5AFD955B-C574-4A04-8012-2AAE7D9E145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5" name="296 CuadroTexto">
          <a:extLst>
            <a:ext uri="{FF2B5EF4-FFF2-40B4-BE49-F238E27FC236}">
              <a16:creationId xmlns:a16="http://schemas.microsoft.com/office/drawing/2014/main" xmlns="" id="{C976768C-E68D-48A9-A199-B40E9A6BC6C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1866" name="301 CuadroTexto">
          <a:extLst>
            <a:ext uri="{FF2B5EF4-FFF2-40B4-BE49-F238E27FC236}">
              <a16:creationId xmlns:a16="http://schemas.microsoft.com/office/drawing/2014/main" xmlns="" id="{A396ABC0-0552-41A4-9D13-6ED4F365EC9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7" name="17 CuadroTexto">
          <a:extLst>
            <a:ext uri="{FF2B5EF4-FFF2-40B4-BE49-F238E27FC236}">
              <a16:creationId xmlns:a16="http://schemas.microsoft.com/office/drawing/2014/main" xmlns="" id="{D0E451A7-471D-48B5-A4E4-44FE3AD7FB4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8" name="90 CuadroTexto">
          <a:extLst>
            <a:ext uri="{FF2B5EF4-FFF2-40B4-BE49-F238E27FC236}">
              <a16:creationId xmlns:a16="http://schemas.microsoft.com/office/drawing/2014/main" xmlns="" id="{1D4B4C97-564B-4C9A-A798-FCDD7776A5D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69" name="91 CuadroTexto">
          <a:extLst>
            <a:ext uri="{FF2B5EF4-FFF2-40B4-BE49-F238E27FC236}">
              <a16:creationId xmlns:a16="http://schemas.microsoft.com/office/drawing/2014/main" xmlns="" id="{9481B0A5-E01F-46A2-83F0-EB63291206E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0" name="92 CuadroTexto">
          <a:extLst>
            <a:ext uri="{FF2B5EF4-FFF2-40B4-BE49-F238E27FC236}">
              <a16:creationId xmlns:a16="http://schemas.microsoft.com/office/drawing/2014/main" xmlns="" id="{252D190D-584A-4696-84BC-AC521696601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1" name="93 CuadroTexto">
          <a:extLst>
            <a:ext uri="{FF2B5EF4-FFF2-40B4-BE49-F238E27FC236}">
              <a16:creationId xmlns:a16="http://schemas.microsoft.com/office/drawing/2014/main" xmlns="" id="{967DECD3-6DD2-4FE4-8575-92E4E4000C8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2" name="94 CuadroTexto">
          <a:extLst>
            <a:ext uri="{FF2B5EF4-FFF2-40B4-BE49-F238E27FC236}">
              <a16:creationId xmlns:a16="http://schemas.microsoft.com/office/drawing/2014/main" xmlns="" id="{05CF8B1D-758F-427E-BE16-3E3741E6976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3" name="95 CuadroTexto">
          <a:extLst>
            <a:ext uri="{FF2B5EF4-FFF2-40B4-BE49-F238E27FC236}">
              <a16:creationId xmlns:a16="http://schemas.microsoft.com/office/drawing/2014/main" xmlns="" id="{00E89262-B27A-4C40-9C36-F21CD212735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4" name="96 CuadroTexto">
          <a:extLst>
            <a:ext uri="{FF2B5EF4-FFF2-40B4-BE49-F238E27FC236}">
              <a16:creationId xmlns:a16="http://schemas.microsoft.com/office/drawing/2014/main" xmlns="" id="{93697A44-197D-4684-8F23-C0DA68D77ED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5" name="97 CuadroTexto">
          <a:extLst>
            <a:ext uri="{FF2B5EF4-FFF2-40B4-BE49-F238E27FC236}">
              <a16:creationId xmlns:a16="http://schemas.microsoft.com/office/drawing/2014/main" xmlns="" id="{8A14154F-6238-4EA5-8B13-C912C865CB9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6" name="98 CuadroTexto">
          <a:extLst>
            <a:ext uri="{FF2B5EF4-FFF2-40B4-BE49-F238E27FC236}">
              <a16:creationId xmlns:a16="http://schemas.microsoft.com/office/drawing/2014/main" xmlns="" id="{AD9215DF-FCB7-47B1-95D0-ED88A26F36B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7" name="99 CuadroTexto">
          <a:extLst>
            <a:ext uri="{FF2B5EF4-FFF2-40B4-BE49-F238E27FC236}">
              <a16:creationId xmlns:a16="http://schemas.microsoft.com/office/drawing/2014/main" xmlns="" id="{54FACD62-93B7-40A1-AA2B-6E9225D23C8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8" name="100 CuadroTexto">
          <a:extLst>
            <a:ext uri="{FF2B5EF4-FFF2-40B4-BE49-F238E27FC236}">
              <a16:creationId xmlns:a16="http://schemas.microsoft.com/office/drawing/2014/main" xmlns="" id="{E09E0B77-8850-4EF9-9C44-684429054B7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9" name="101 CuadroTexto">
          <a:extLst>
            <a:ext uri="{FF2B5EF4-FFF2-40B4-BE49-F238E27FC236}">
              <a16:creationId xmlns:a16="http://schemas.microsoft.com/office/drawing/2014/main" xmlns="" id="{22C89122-C8EF-4533-A075-5021C8CDD37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0" name="118 CuadroTexto">
          <a:extLst>
            <a:ext uri="{FF2B5EF4-FFF2-40B4-BE49-F238E27FC236}">
              <a16:creationId xmlns:a16="http://schemas.microsoft.com/office/drawing/2014/main" xmlns="" id="{9E847316-D09E-4422-BC4D-DE74472413C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1" name="119 CuadroTexto">
          <a:extLst>
            <a:ext uri="{FF2B5EF4-FFF2-40B4-BE49-F238E27FC236}">
              <a16:creationId xmlns:a16="http://schemas.microsoft.com/office/drawing/2014/main" xmlns="" id="{FF176DBF-335C-486C-BAEF-5BCD1B481A9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2" name="120 CuadroTexto">
          <a:extLst>
            <a:ext uri="{FF2B5EF4-FFF2-40B4-BE49-F238E27FC236}">
              <a16:creationId xmlns:a16="http://schemas.microsoft.com/office/drawing/2014/main" xmlns="" id="{740773BD-1621-49E5-AD3B-ACB9102158F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3" name="121 CuadroTexto">
          <a:extLst>
            <a:ext uri="{FF2B5EF4-FFF2-40B4-BE49-F238E27FC236}">
              <a16:creationId xmlns:a16="http://schemas.microsoft.com/office/drawing/2014/main" xmlns="" id="{B7E6A7D2-0988-41C8-A4FC-EC4898E34BF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4" name="122 CuadroTexto">
          <a:extLst>
            <a:ext uri="{FF2B5EF4-FFF2-40B4-BE49-F238E27FC236}">
              <a16:creationId xmlns:a16="http://schemas.microsoft.com/office/drawing/2014/main" xmlns="" id="{9A6C9A53-6983-4A4A-B19D-08F043E81DD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5" name="123 CuadroTexto">
          <a:extLst>
            <a:ext uri="{FF2B5EF4-FFF2-40B4-BE49-F238E27FC236}">
              <a16:creationId xmlns:a16="http://schemas.microsoft.com/office/drawing/2014/main" xmlns="" id="{3B4499F6-4E92-491C-B7B9-E7EEA6CD9D7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6" name="124 CuadroTexto">
          <a:extLst>
            <a:ext uri="{FF2B5EF4-FFF2-40B4-BE49-F238E27FC236}">
              <a16:creationId xmlns:a16="http://schemas.microsoft.com/office/drawing/2014/main" xmlns="" id="{FBFB41F8-7581-4151-9593-E890D715DD4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7" name="125 CuadroTexto">
          <a:extLst>
            <a:ext uri="{FF2B5EF4-FFF2-40B4-BE49-F238E27FC236}">
              <a16:creationId xmlns:a16="http://schemas.microsoft.com/office/drawing/2014/main" xmlns="" id="{0835479B-1033-41E2-9E22-B81A9FD8ACB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8" name="143 CuadroTexto">
          <a:extLst>
            <a:ext uri="{FF2B5EF4-FFF2-40B4-BE49-F238E27FC236}">
              <a16:creationId xmlns:a16="http://schemas.microsoft.com/office/drawing/2014/main" xmlns="" id="{ECEE738F-37EC-4835-A707-CF781053BBA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89" name="144 CuadroTexto">
          <a:extLst>
            <a:ext uri="{FF2B5EF4-FFF2-40B4-BE49-F238E27FC236}">
              <a16:creationId xmlns:a16="http://schemas.microsoft.com/office/drawing/2014/main" xmlns="" id="{EA12722A-3A10-4FF0-9101-348871ABA42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0" name="145 CuadroTexto">
          <a:extLst>
            <a:ext uri="{FF2B5EF4-FFF2-40B4-BE49-F238E27FC236}">
              <a16:creationId xmlns:a16="http://schemas.microsoft.com/office/drawing/2014/main" xmlns="" id="{8CB0AF88-58C0-41B7-9B1E-8A95D279B22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1" name="146 CuadroTexto">
          <a:extLst>
            <a:ext uri="{FF2B5EF4-FFF2-40B4-BE49-F238E27FC236}">
              <a16:creationId xmlns:a16="http://schemas.microsoft.com/office/drawing/2014/main" xmlns="" id="{69FD690A-5774-44DE-8FBD-51F1CEDB569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2" name="147 CuadroTexto">
          <a:extLst>
            <a:ext uri="{FF2B5EF4-FFF2-40B4-BE49-F238E27FC236}">
              <a16:creationId xmlns:a16="http://schemas.microsoft.com/office/drawing/2014/main" xmlns="" id="{C877FBE8-3E57-428F-99AA-FA034A2E9D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3" name="148 CuadroTexto">
          <a:extLst>
            <a:ext uri="{FF2B5EF4-FFF2-40B4-BE49-F238E27FC236}">
              <a16:creationId xmlns:a16="http://schemas.microsoft.com/office/drawing/2014/main" xmlns="" id="{AEC4DF76-88D2-49AD-BE38-8009F926334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4" name="149 CuadroTexto">
          <a:extLst>
            <a:ext uri="{FF2B5EF4-FFF2-40B4-BE49-F238E27FC236}">
              <a16:creationId xmlns:a16="http://schemas.microsoft.com/office/drawing/2014/main" xmlns="" id="{C754D405-4A47-483B-ABF7-1B2F508D993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5" name="150 CuadroTexto">
          <a:extLst>
            <a:ext uri="{FF2B5EF4-FFF2-40B4-BE49-F238E27FC236}">
              <a16:creationId xmlns:a16="http://schemas.microsoft.com/office/drawing/2014/main" xmlns="" id="{257D9E0B-83E4-4EDB-BF34-6C46E36C12A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6" name="151 CuadroTexto">
          <a:extLst>
            <a:ext uri="{FF2B5EF4-FFF2-40B4-BE49-F238E27FC236}">
              <a16:creationId xmlns:a16="http://schemas.microsoft.com/office/drawing/2014/main" xmlns="" id="{896A0264-01D5-467A-862B-8A64E4407A2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7" name="152 CuadroTexto">
          <a:extLst>
            <a:ext uri="{FF2B5EF4-FFF2-40B4-BE49-F238E27FC236}">
              <a16:creationId xmlns:a16="http://schemas.microsoft.com/office/drawing/2014/main" xmlns="" id="{458F7DBE-4F7B-4FF5-80AA-5A56D22CE98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8" name="153 CuadroTexto">
          <a:extLst>
            <a:ext uri="{FF2B5EF4-FFF2-40B4-BE49-F238E27FC236}">
              <a16:creationId xmlns:a16="http://schemas.microsoft.com/office/drawing/2014/main" xmlns="" id="{EECE5A88-B4D1-47DA-81DD-450D2884CA5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99" name="154 CuadroTexto">
          <a:extLst>
            <a:ext uri="{FF2B5EF4-FFF2-40B4-BE49-F238E27FC236}">
              <a16:creationId xmlns:a16="http://schemas.microsoft.com/office/drawing/2014/main" xmlns="" id="{82E6D78F-7ADF-47D1-83F7-84C6911E441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0" name="155 CuadroTexto">
          <a:extLst>
            <a:ext uri="{FF2B5EF4-FFF2-40B4-BE49-F238E27FC236}">
              <a16:creationId xmlns:a16="http://schemas.microsoft.com/office/drawing/2014/main" xmlns="" id="{54382E9B-6986-4D56-95D3-F37558CD3B5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1" name="156 CuadroTexto">
          <a:extLst>
            <a:ext uri="{FF2B5EF4-FFF2-40B4-BE49-F238E27FC236}">
              <a16:creationId xmlns:a16="http://schemas.microsoft.com/office/drawing/2014/main" xmlns="" id="{65ADBEEB-7F1B-4E80-BDB9-0023B6F2E74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2" name="157 CuadroTexto">
          <a:extLst>
            <a:ext uri="{FF2B5EF4-FFF2-40B4-BE49-F238E27FC236}">
              <a16:creationId xmlns:a16="http://schemas.microsoft.com/office/drawing/2014/main" xmlns="" id="{94627AF7-02E1-4420-B098-99379BE0169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3" name="158 CuadroTexto">
          <a:extLst>
            <a:ext uri="{FF2B5EF4-FFF2-40B4-BE49-F238E27FC236}">
              <a16:creationId xmlns:a16="http://schemas.microsoft.com/office/drawing/2014/main" xmlns="" id="{2977405B-A1CF-4F84-9824-7B33C815F3C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4" name="159 CuadroTexto">
          <a:extLst>
            <a:ext uri="{FF2B5EF4-FFF2-40B4-BE49-F238E27FC236}">
              <a16:creationId xmlns:a16="http://schemas.microsoft.com/office/drawing/2014/main" xmlns="" id="{8639A299-F5B6-4147-B22C-756B95FFB7A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5" name="160 CuadroTexto">
          <a:extLst>
            <a:ext uri="{FF2B5EF4-FFF2-40B4-BE49-F238E27FC236}">
              <a16:creationId xmlns:a16="http://schemas.microsoft.com/office/drawing/2014/main" xmlns="" id="{766A382F-1BBC-4AA2-AA95-4F9C54FF480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6" name="161 CuadroTexto">
          <a:extLst>
            <a:ext uri="{FF2B5EF4-FFF2-40B4-BE49-F238E27FC236}">
              <a16:creationId xmlns:a16="http://schemas.microsoft.com/office/drawing/2014/main" xmlns="" id="{6A940BBA-451A-4CA3-873B-C884F96CDEA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7" name="162 CuadroTexto">
          <a:extLst>
            <a:ext uri="{FF2B5EF4-FFF2-40B4-BE49-F238E27FC236}">
              <a16:creationId xmlns:a16="http://schemas.microsoft.com/office/drawing/2014/main" xmlns="" id="{AAE30A63-41A1-4CB5-939E-1DABB6F39A8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8" name="163 CuadroTexto">
          <a:extLst>
            <a:ext uri="{FF2B5EF4-FFF2-40B4-BE49-F238E27FC236}">
              <a16:creationId xmlns:a16="http://schemas.microsoft.com/office/drawing/2014/main" xmlns="" id="{D9849FF6-C6D6-40AC-9162-4A5B12C27CF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09" name="164 CuadroTexto">
          <a:extLst>
            <a:ext uri="{FF2B5EF4-FFF2-40B4-BE49-F238E27FC236}">
              <a16:creationId xmlns:a16="http://schemas.microsoft.com/office/drawing/2014/main" xmlns="" id="{A81679C3-A83E-4BDF-86ED-F1599E8C7A6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0" name="165 CuadroTexto">
          <a:extLst>
            <a:ext uri="{FF2B5EF4-FFF2-40B4-BE49-F238E27FC236}">
              <a16:creationId xmlns:a16="http://schemas.microsoft.com/office/drawing/2014/main" xmlns="" id="{C1C55A65-2F8F-4C0B-B018-74BE02CD3C4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1" name="166 CuadroTexto">
          <a:extLst>
            <a:ext uri="{FF2B5EF4-FFF2-40B4-BE49-F238E27FC236}">
              <a16:creationId xmlns:a16="http://schemas.microsoft.com/office/drawing/2014/main" xmlns="" id="{A655B552-AB5A-42CF-8B0E-4956C6D8C7F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2" name="167 CuadroTexto">
          <a:extLst>
            <a:ext uri="{FF2B5EF4-FFF2-40B4-BE49-F238E27FC236}">
              <a16:creationId xmlns:a16="http://schemas.microsoft.com/office/drawing/2014/main" xmlns="" id="{21957FA5-C7C3-4238-9F5D-0909ACC69DD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3" name="168 CuadroTexto">
          <a:extLst>
            <a:ext uri="{FF2B5EF4-FFF2-40B4-BE49-F238E27FC236}">
              <a16:creationId xmlns:a16="http://schemas.microsoft.com/office/drawing/2014/main" xmlns="" id="{48DC787D-FA8A-48F3-A408-8145B428B0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4" name="169 CuadroTexto">
          <a:extLst>
            <a:ext uri="{FF2B5EF4-FFF2-40B4-BE49-F238E27FC236}">
              <a16:creationId xmlns:a16="http://schemas.microsoft.com/office/drawing/2014/main" xmlns="" id="{7A3177C7-33CD-4B53-B636-020E7F69455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5" name="170 CuadroTexto">
          <a:extLst>
            <a:ext uri="{FF2B5EF4-FFF2-40B4-BE49-F238E27FC236}">
              <a16:creationId xmlns:a16="http://schemas.microsoft.com/office/drawing/2014/main" xmlns="" id="{69DB77BC-3733-43CA-BB3D-36AFDDF703E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6" name="171 CuadroTexto">
          <a:extLst>
            <a:ext uri="{FF2B5EF4-FFF2-40B4-BE49-F238E27FC236}">
              <a16:creationId xmlns:a16="http://schemas.microsoft.com/office/drawing/2014/main" xmlns="" id="{F8CA525D-FCAD-4642-9858-EE78F78A5B5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7" name="172 CuadroTexto">
          <a:extLst>
            <a:ext uri="{FF2B5EF4-FFF2-40B4-BE49-F238E27FC236}">
              <a16:creationId xmlns:a16="http://schemas.microsoft.com/office/drawing/2014/main" xmlns="" id="{B2ACBD0C-1DE4-410B-8448-9081CBBA144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8" name="173 CuadroTexto">
          <a:extLst>
            <a:ext uri="{FF2B5EF4-FFF2-40B4-BE49-F238E27FC236}">
              <a16:creationId xmlns:a16="http://schemas.microsoft.com/office/drawing/2014/main" xmlns="" id="{4F5A16EC-8BF7-4851-BB68-856F2E7D8EB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19" name="174 CuadroTexto">
          <a:extLst>
            <a:ext uri="{FF2B5EF4-FFF2-40B4-BE49-F238E27FC236}">
              <a16:creationId xmlns:a16="http://schemas.microsoft.com/office/drawing/2014/main" xmlns="" id="{885457B7-C684-4E3D-846A-033BC4E5A61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0" name="175 CuadroTexto">
          <a:extLst>
            <a:ext uri="{FF2B5EF4-FFF2-40B4-BE49-F238E27FC236}">
              <a16:creationId xmlns:a16="http://schemas.microsoft.com/office/drawing/2014/main" xmlns="" id="{49948B43-996D-4574-8ED3-77DD4D3EBB0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1" name="176 CuadroTexto">
          <a:extLst>
            <a:ext uri="{FF2B5EF4-FFF2-40B4-BE49-F238E27FC236}">
              <a16:creationId xmlns:a16="http://schemas.microsoft.com/office/drawing/2014/main" xmlns="" id="{566C5327-FBA3-4853-AB67-542A47B9921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2" name="177 CuadroTexto">
          <a:extLst>
            <a:ext uri="{FF2B5EF4-FFF2-40B4-BE49-F238E27FC236}">
              <a16:creationId xmlns:a16="http://schemas.microsoft.com/office/drawing/2014/main" xmlns="" id="{442DA4AA-429D-4C7E-BE91-9FC21F09A9F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3" name="178 CuadroTexto">
          <a:extLst>
            <a:ext uri="{FF2B5EF4-FFF2-40B4-BE49-F238E27FC236}">
              <a16:creationId xmlns:a16="http://schemas.microsoft.com/office/drawing/2014/main" xmlns="" id="{147FE824-87B1-4F5D-8482-6F873ADD920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4" name="179 CuadroTexto">
          <a:extLst>
            <a:ext uri="{FF2B5EF4-FFF2-40B4-BE49-F238E27FC236}">
              <a16:creationId xmlns:a16="http://schemas.microsoft.com/office/drawing/2014/main" xmlns="" id="{611C69AD-167C-4971-B834-6C2F61B017E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5" name="180 CuadroTexto">
          <a:extLst>
            <a:ext uri="{FF2B5EF4-FFF2-40B4-BE49-F238E27FC236}">
              <a16:creationId xmlns:a16="http://schemas.microsoft.com/office/drawing/2014/main" xmlns="" id="{41700A6B-51CA-464D-8577-6A04A48278C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6" name="181 CuadroTexto">
          <a:extLst>
            <a:ext uri="{FF2B5EF4-FFF2-40B4-BE49-F238E27FC236}">
              <a16:creationId xmlns:a16="http://schemas.microsoft.com/office/drawing/2014/main" xmlns="" id="{629631AF-5956-40E5-8059-61EC6530F9D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7" name="182 CuadroTexto">
          <a:extLst>
            <a:ext uri="{FF2B5EF4-FFF2-40B4-BE49-F238E27FC236}">
              <a16:creationId xmlns:a16="http://schemas.microsoft.com/office/drawing/2014/main" xmlns="" id="{64272043-40DE-44E7-AEDC-67FCA6222EC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8" name="183 CuadroTexto">
          <a:extLst>
            <a:ext uri="{FF2B5EF4-FFF2-40B4-BE49-F238E27FC236}">
              <a16:creationId xmlns:a16="http://schemas.microsoft.com/office/drawing/2014/main" xmlns="" id="{4A91EEC2-0AC4-4923-9F38-3F8F4052B6E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29" name="184 CuadroTexto">
          <a:extLst>
            <a:ext uri="{FF2B5EF4-FFF2-40B4-BE49-F238E27FC236}">
              <a16:creationId xmlns:a16="http://schemas.microsoft.com/office/drawing/2014/main" xmlns="" id="{42630FDF-65EA-4F3A-A9C8-8CAC96CA7F6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0" name="185 CuadroTexto">
          <a:extLst>
            <a:ext uri="{FF2B5EF4-FFF2-40B4-BE49-F238E27FC236}">
              <a16:creationId xmlns:a16="http://schemas.microsoft.com/office/drawing/2014/main" xmlns="" id="{5F5BBD2F-4791-4810-8F6B-25C979913C5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1" name="186 CuadroTexto">
          <a:extLst>
            <a:ext uri="{FF2B5EF4-FFF2-40B4-BE49-F238E27FC236}">
              <a16:creationId xmlns:a16="http://schemas.microsoft.com/office/drawing/2014/main" xmlns="" id="{297DE7FA-0051-4E41-8C08-F5C3C9174A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2" name="187 CuadroTexto">
          <a:extLst>
            <a:ext uri="{FF2B5EF4-FFF2-40B4-BE49-F238E27FC236}">
              <a16:creationId xmlns:a16="http://schemas.microsoft.com/office/drawing/2014/main" xmlns="" id="{41FD53AE-75F6-4EF6-BBE0-A42A96AB002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3" name="188 CuadroTexto">
          <a:extLst>
            <a:ext uri="{FF2B5EF4-FFF2-40B4-BE49-F238E27FC236}">
              <a16:creationId xmlns:a16="http://schemas.microsoft.com/office/drawing/2014/main" xmlns="" id="{DB23EAAF-57B9-4CAD-8D80-86363A874F7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4" name="189 CuadroTexto">
          <a:extLst>
            <a:ext uri="{FF2B5EF4-FFF2-40B4-BE49-F238E27FC236}">
              <a16:creationId xmlns:a16="http://schemas.microsoft.com/office/drawing/2014/main" xmlns="" id="{3B6CFA48-4941-4595-93D1-0C7BCD7360D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5" name="190 CuadroTexto">
          <a:extLst>
            <a:ext uri="{FF2B5EF4-FFF2-40B4-BE49-F238E27FC236}">
              <a16:creationId xmlns:a16="http://schemas.microsoft.com/office/drawing/2014/main" xmlns="" id="{C967A4D6-22C9-4311-BD98-D1E1D00B21B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6" name="191 CuadroTexto">
          <a:extLst>
            <a:ext uri="{FF2B5EF4-FFF2-40B4-BE49-F238E27FC236}">
              <a16:creationId xmlns:a16="http://schemas.microsoft.com/office/drawing/2014/main" xmlns="" id="{757E2B09-E668-4A67-AB4B-68BAB2B037B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7" name="192 CuadroTexto">
          <a:extLst>
            <a:ext uri="{FF2B5EF4-FFF2-40B4-BE49-F238E27FC236}">
              <a16:creationId xmlns:a16="http://schemas.microsoft.com/office/drawing/2014/main" xmlns="" id="{F4D612A8-E7D0-4017-848D-00F4B0DFE62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8" name="193 CuadroTexto">
          <a:extLst>
            <a:ext uri="{FF2B5EF4-FFF2-40B4-BE49-F238E27FC236}">
              <a16:creationId xmlns:a16="http://schemas.microsoft.com/office/drawing/2014/main" xmlns="" id="{8ACD4D54-B10B-46A7-917B-CCA78F349D7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39" name="194 CuadroTexto">
          <a:extLst>
            <a:ext uri="{FF2B5EF4-FFF2-40B4-BE49-F238E27FC236}">
              <a16:creationId xmlns:a16="http://schemas.microsoft.com/office/drawing/2014/main" xmlns="" id="{92273758-3771-409A-B95A-927BA29473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0" name="195 CuadroTexto">
          <a:extLst>
            <a:ext uri="{FF2B5EF4-FFF2-40B4-BE49-F238E27FC236}">
              <a16:creationId xmlns:a16="http://schemas.microsoft.com/office/drawing/2014/main" xmlns="" id="{6CCB55AB-6255-4AE6-A7F5-9D3AA696AA6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1" name="196 CuadroTexto">
          <a:extLst>
            <a:ext uri="{FF2B5EF4-FFF2-40B4-BE49-F238E27FC236}">
              <a16:creationId xmlns:a16="http://schemas.microsoft.com/office/drawing/2014/main" xmlns="" id="{EF546181-3173-464E-B590-450DB4994E1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2" name="197 CuadroTexto">
          <a:extLst>
            <a:ext uri="{FF2B5EF4-FFF2-40B4-BE49-F238E27FC236}">
              <a16:creationId xmlns:a16="http://schemas.microsoft.com/office/drawing/2014/main" xmlns="" id="{F860541B-27CE-40CB-A956-B7CE07C6707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3" name="198 CuadroTexto">
          <a:extLst>
            <a:ext uri="{FF2B5EF4-FFF2-40B4-BE49-F238E27FC236}">
              <a16:creationId xmlns:a16="http://schemas.microsoft.com/office/drawing/2014/main" xmlns="" id="{8F8AA6F6-935F-4506-A6C2-F4B12A70783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4" name="199 CuadroTexto">
          <a:extLst>
            <a:ext uri="{FF2B5EF4-FFF2-40B4-BE49-F238E27FC236}">
              <a16:creationId xmlns:a16="http://schemas.microsoft.com/office/drawing/2014/main" xmlns="" id="{8554ECC6-B1E2-4722-8863-12B307D7264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5" name="200 CuadroTexto">
          <a:extLst>
            <a:ext uri="{FF2B5EF4-FFF2-40B4-BE49-F238E27FC236}">
              <a16:creationId xmlns:a16="http://schemas.microsoft.com/office/drawing/2014/main" xmlns="" id="{CCB9EE1B-3DAE-462F-9296-977BB7CE733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6" name="201 CuadroTexto">
          <a:extLst>
            <a:ext uri="{FF2B5EF4-FFF2-40B4-BE49-F238E27FC236}">
              <a16:creationId xmlns:a16="http://schemas.microsoft.com/office/drawing/2014/main" xmlns="" id="{EE3C2C9A-83BA-4340-9FD9-2C139CAEC3C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7" name="202 CuadroTexto">
          <a:extLst>
            <a:ext uri="{FF2B5EF4-FFF2-40B4-BE49-F238E27FC236}">
              <a16:creationId xmlns:a16="http://schemas.microsoft.com/office/drawing/2014/main" xmlns="" id="{0F40CD17-2AF1-4314-B7CC-8F4AFB8E20A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8" name="203 CuadroTexto">
          <a:extLst>
            <a:ext uri="{FF2B5EF4-FFF2-40B4-BE49-F238E27FC236}">
              <a16:creationId xmlns:a16="http://schemas.microsoft.com/office/drawing/2014/main" xmlns="" id="{FFE298FC-38AE-4C0B-9D22-D6512B6A66D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49" name="204 CuadroTexto">
          <a:extLst>
            <a:ext uri="{FF2B5EF4-FFF2-40B4-BE49-F238E27FC236}">
              <a16:creationId xmlns:a16="http://schemas.microsoft.com/office/drawing/2014/main" xmlns="" id="{988DE311-4885-4786-A94C-F8C9818FDD3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0" name="205 CuadroTexto">
          <a:extLst>
            <a:ext uri="{FF2B5EF4-FFF2-40B4-BE49-F238E27FC236}">
              <a16:creationId xmlns:a16="http://schemas.microsoft.com/office/drawing/2014/main" xmlns="" id="{A68553C2-8C06-41CC-9E39-D1628E279E9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1" name="206 CuadroTexto">
          <a:extLst>
            <a:ext uri="{FF2B5EF4-FFF2-40B4-BE49-F238E27FC236}">
              <a16:creationId xmlns:a16="http://schemas.microsoft.com/office/drawing/2014/main" xmlns="" id="{0E4939E3-F8C0-4AD2-B7D3-CF6565794A0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2" name="207 CuadroTexto">
          <a:extLst>
            <a:ext uri="{FF2B5EF4-FFF2-40B4-BE49-F238E27FC236}">
              <a16:creationId xmlns:a16="http://schemas.microsoft.com/office/drawing/2014/main" xmlns="" id="{3E554C41-5A35-4919-BEF9-A823E958C66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3" name="208 CuadroTexto">
          <a:extLst>
            <a:ext uri="{FF2B5EF4-FFF2-40B4-BE49-F238E27FC236}">
              <a16:creationId xmlns:a16="http://schemas.microsoft.com/office/drawing/2014/main" xmlns="" id="{C7A9F0CE-DFE0-42F0-B7FF-02A8F0A3FB6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4" name="209 CuadroTexto">
          <a:extLst>
            <a:ext uri="{FF2B5EF4-FFF2-40B4-BE49-F238E27FC236}">
              <a16:creationId xmlns:a16="http://schemas.microsoft.com/office/drawing/2014/main" xmlns="" id="{7A18C2F0-A38F-4FF0-A354-CEFBFA52110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5" name="210 CuadroTexto">
          <a:extLst>
            <a:ext uri="{FF2B5EF4-FFF2-40B4-BE49-F238E27FC236}">
              <a16:creationId xmlns:a16="http://schemas.microsoft.com/office/drawing/2014/main" xmlns="" id="{840BF6E8-5C00-40AE-A708-F1F63ADBD2E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6" name="211 CuadroTexto">
          <a:extLst>
            <a:ext uri="{FF2B5EF4-FFF2-40B4-BE49-F238E27FC236}">
              <a16:creationId xmlns:a16="http://schemas.microsoft.com/office/drawing/2014/main" xmlns="" id="{839A4D03-5161-4C08-9699-158B4BAD51F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7" name="212 CuadroTexto">
          <a:extLst>
            <a:ext uri="{FF2B5EF4-FFF2-40B4-BE49-F238E27FC236}">
              <a16:creationId xmlns:a16="http://schemas.microsoft.com/office/drawing/2014/main" xmlns="" id="{EA213185-F942-4855-BC60-A509926C412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8" name="213 CuadroTexto">
          <a:extLst>
            <a:ext uri="{FF2B5EF4-FFF2-40B4-BE49-F238E27FC236}">
              <a16:creationId xmlns:a16="http://schemas.microsoft.com/office/drawing/2014/main" xmlns="" id="{8C1E4EE5-5A45-4245-B0C0-137D60EE48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59" name="214 CuadroTexto">
          <a:extLst>
            <a:ext uri="{FF2B5EF4-FFF2-40B4-BE49-F238E27FC236}">
              <a16:creationId xmlns:a16="http://schemas.microsoft.com/office/drawing/2014/main" xmlns="" id="{98A6F819-6A6C-40A1-A240-3B208448872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0" name="215 CuadroTexto">
          <a:extLst>
            <a:ext uri="{FF2B5EF4-FFF2-40B4-BE49-F238E27FC236}">
              <a16:creationId xmlns:a16="http://schemas.microsoft.com/office/drawing/2014/main" xmlns="" id="{11505972-DC8B-426A-94F9-18E6A325985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1" name="216 CuadroTexto">
          <a:extLst>
            <a:ext uri="{FF2B5EF4-FFF2-40B4-BE49-F238E27FC236}">
              <a16:creationId xmlns:a16="http://schemas.microsoft.com/office/drawing/2014/main" xmlns="" id="{66A0AA41-056D-4059-8DDB-57728B6459B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2" name="217 CuadroTexto">
          <a:extLst>
            <a:ext uri="{FF2B5EF4-FFF2-40B4-BE49-F238E27FC236}">
              <a16:creationId xmlns:a16="http://schemas.microsoft.com/office/drawing/2014/main" xmlns="" id="{81831D39-764E-4E50-8268-6F96B69823C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3" name="218 CuadroTexto">
          <a:extLst>
            <a:ext uri="{FF2B5EF4-FFF2-40B4-BE49-F238E27FC236}">
              <a16:creationId xmlns:a16="http://schemas.microsoft.com/office/drawing/2014/main" xmlns="" id="{EAE2E902-E692-49AF-802E-6713B9C10F9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4" name="219 CuadroTexto">
          <a:extLst>
            <a:ext uri="{FF2B5EF4-FFF2-40B4-BE49-F238E27FC236}">
              <a16:creationId xmlns:a16="http://schemas.microsoft.com/office/drawing/2014/main" xmlns="" id="{1EF6A55D-4164-4B4F-A6FD-4F24A3921EC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5" name="220 CuadroTexto">
          <a:extLst>
            <a:ext uri="{FF2B5EF4-FFF2-40B4-BE49-F238E27FC236}">
              <a16:creationId xmlns:a16="http://schemas.microsoft.com/office/drawing/2014/main" xmlns="" id="{55F7B199-69E1-4AB5-BBE1-67AA5658882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6" name="221 CuadroTexto">
          <a:extLst>
            <a:ext uri="{FF2B5EF4-FFF2-40B4-BE49-F238E27FC236}">
              <a16:creationId xmlns:a16="http://schemas.microsoft.com/office/drawing/2014/main" xmlns="" id="{786500EC-439D-41DE-ACCE-34C05978450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7" name="222 CuadroTexto">
          <a:extLst>
            <a:ext uri="{FF2B5EF4-FFF2-40B4-BE49-F238E27FC236}">
              <a16:creationId xmlns:a16="http://schemas.microsoft.com/office/drawing/2014/main" xmlns="" id="{BA995DD1-E206-45AD-8CCB-069F6E0D69B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8" name="223 CuadroTexto">
          <a:extLst>
            <a:ext uri="{FF2B5EF4-FFF2-40B4-BE49-F238E27FC236}">
              <a16:creationId xmlns:a16="http://schemas.microsoft.com/office/drawing/2014/main" xmlns="" id="{9CC2A216-AB02-421B-95E6-8C67D7898F5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69" name="224 CuadroTexto">
          <a:extLst>
            <a:ext uri="{FF2B5EF4-FFF2-40B4-BE49-F238E27FC236}">
              <a16:creationId xmlns:a16="http://schemas.microsoft.com/office/drawing/2014/main" xmlns="" id="{912C6FE5-F1A2-4708-845A-936F72295A7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0" name="225 CuadroTexto">
          <a:extLst>
            <a:ext uri="{FF2B5EF4-FFF2-40B4-BE49-F238E27FC236}">
              <a16:creationId xmlns:a16="http://schemas.microsoft.com/office/drawing/2014/main" xmlns="" id="{68E42C52-1F00-4E8E-83D0-B3286490306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1" name="226 CuadroTexto">
          <a:extLst>
            <a:ext uri="{FF2B5EF4-FFF2-40B4-BE49-F238E27FC236}">
              <a16:creationId xmlns:a16="http://schemas.microsoft.com/office/drawing/2014/main" xmlns="" id="{A347B817-9E98-4893-95B2-09935E754B0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2" name="227 CuadroTexto">
          <a:extLst>
            <a:ext uri="{FF2B5EF4-FFF2-40B4-BE49-F238E27FC236}">
              <a16:creationId xmlns:a16="http://schemas.microsoft.com/office/drawing/2014/main" xmlns="" id="{FAE1D70A-E010-4623-9022-DF2C28A964E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3" name="228 CuadroTexto">
          <a:extLst>
            <a:ext uri="{FF2B5EF4-FFF2-40B4-BE49-F238E27FC236}">
              <a16:creationId xmlns:a16="http://schemas.microsoft.com/office/drawing/2014/main" xmlns="" id="{49693A44-67B1-4709-AE5F-363E36E4464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4" name="229 CuadroTexto">
          <a:extLst>
            <a:ext uri="{FF2B5EF4-FFF2-40B4-BE49-F238E27FC236}">
              <a16:creationId xmlns:a16="http://schemas.microsoft.com/office/drawing/2014/main" xmlns="" id="{09CF019A-C47D-4E34-881C-B5E54A63D90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5" name="230 CuadroTexto">
          <a:extLst>
            <a:ext uri="{FF2B5EF4-FFF2-40B4-BE49-F238E27FC236}">
              <a16:creationId xmlns:a16="http://schemas.microsoft.com/office/drawing/2014/main" xmlns="" id="{CA2232D0-68DE-4B18-B9BE-F80C6D693D1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6" name="231 CuadroTexto">
          <a:extLst>
            <a:ext uri="{FF2B5EF4-FFF2-40B4-BE49-F238E27FC236}">
              <a16:creationId xmlns:a16="http://schemas.microsoft.com/office/drawing/2014/main" xmlns="" id="{6BF3F69C-073B-4603-BB64-97D8F062AC1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7" name="232 CuadroTexto">
          <a:extLst>
            <a:ext uri="{FF2B5EF4-FFF2-40B4-BE49-F238E27FC236}">
              <a16:creationId xmlns:a16="http://schemas.microsoft.com/office/drawing/2014/main" xmlns="" id="{70F6112A-2232-4A76-9052-DB80B5003E2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8" name="233 CuadroTexto">
          <a:extLst>
            <a:ext uri="{FF2B5EF4-FFF2-40B4-BE49-F238E27FC236}">
              <a16:creationId xmlns:a16="http://schemas.microsoft.com/office/drawing/2014/main" xmlns="" id="{7840CBE4-8D57-4B24-A5EB-11F78429E34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79" name="234 CuadroTexto">
          <a:extLst>
            <a:ext uri="{FF2B5EF4-FFF2-40B4-BE49-F238E27FC236}">
              <a16:creationId xmlns:a16="http://schemas.microsoft.com/office/drawing/2014/main" xmlns="" id="{ABFD321F-4BAF-47A7-A3F3-C91DC42A0B9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0" name="235 CuadroTexto">
          <a:extLst>
            <a:ext uri="{FF2B5EF4-FFF2-40B4-BE49-F238E27FC236}">
              <a16:creationId xmlns:a16="http://schemas.microsoft.com/office/drawing/2014/main" xmlns="" id="{CEFD9B26-B213-4228-BF9B-61597FF4D31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1" name="236 CuadroTexto">
          <a:extLst>
            <a:ext uri="{FF2B5EF4-FFF2-40B4-BE49-F238E27FC236}">
              <a16:creationId xmlns:a16="http://schemas.microsoft.com/office/drawing/2014/main" xmlns="" id="{53067EED-0AA8-41B0-8848-ADD2CBCF277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2" name="237 CuadroTexto">
          <a:extLst>
            <a:ext uri="{FF2B5EF4-FFF2-40B4-BE49-F238E27FC236}">
              <a16:creationId xmlns:a16="http://schemas.microsoft.com/office/drawing/2014/main" xmlns="" id="{057A5983-578F-4517-967B-66DE9CC449C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3" name="238 CuadroTexto">
          <a:extLst>
            <a:ext uri="{FF2B5EF4-FFF2-40B4-BE49-F238E27FC236}">
              <a16:creationId xmlns:a16="http://schemas.microsoft.com/office/drawing/2014/main" xmlns="" id="{1755C76A-0B06-4191-BF24-DC99C22B63C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4" name="239 CuadroTexto">
          <a:extLst>
            <a:ext uri="{FF2B5EF4-FFF2-40B4-BE49-F238E27FC236}">
              <a16:creationId xmlns:a16="http://schemas.microsoft.com/office/drawing/2014/main" xmlns="" id="{FF7E4B14-B098-495F-96E7-8131F6C1CCC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5" name="240 CuadroTexto">
          <a:extLst>
            <a:ext uri="{FF2B5EF4-FFF2-40B4-BE49-F238E27FC236}">
              <a16:creationId xmlns:a16="http://schemas.microsoft.com/office/drawing/2014/main" xmlns="" id="{2739EBC4-EE5B-43EF-B049-B26ECEE39B2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6" name="241 CuadroTexto">
          <a:extLst>
            <a:ext uri="{FF2B5EF4-FFF2-40B4-BE49-F238E27FC236}">
              <a16:creationId xmlns:a16="http://schemas.microsoft.com/office/drawing/2014/main" xmlns="" id="{0EA0CFA1-5116-45A8-9DC5-ADCEC56BE38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7" name="242 CuadroTexto">
          <a:extLst>
            <a:ext uri="{FF2B5EF4-FFF2-40B4-BE49-F238E27FC236}">
              <a16:creationId xmlns:a16="http://schemas.microsoft.com/office/drawing/2014/main" xmlns="" id="{9BA5BF9B-969D-4B78-B0CD-74B0721DE4F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8" name="243 CuadroTexto">
          <a:extLst>
            <a:ext uri="{FF2B5EF4-FFF2-40B4-BE49-F238E27FC236}">
              <a16:creationId xmlns:a16="http://schemas.microsoft.com/office/drawing/2014/main" xmlns="" id="{A2113D2B-C492-4295-B6A2-D22F13D0035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89" name="244 CuadroTexto">
          <a:extLst>
            <a:ext uri="{FF2B5EF4-FFF2-40B4-BE49-F238E27FC236}">
              <a16:creationId xmlns:a16="http://schemas.microsoft.com/office/drawing/2014/main" xmlns="" id="{BB608AFC-16B6-46A7-B554-8C1FA684824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0" name="245 CuadroTexto">
          <a:extLst>
            <a:ext uri="{FF2B5EF4-FFF2-40B4-BE49-F238E27FC236}">
              <a16:creationId xmlns:a16="http://schemas.microsoft.com/office/drawing/2014/main" xmlns="" id="{BF1FCE05-CF3C-4B8F-8CB9-80FB9C90A98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1" name="246 CuadroTexto">
          <a:extLst>
            <a:ext uri="{FF2B5EF4-FFF2-40B4-BE49-F238E27FC236}">
              <a16:creationId xmlns:a16="http://schemas.microsoft.com/office/drawing/2014/main" xmlns="" id="{7914DA68-430A-4CC5-AF48-493E4762751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2" name="247 CuadroTexto">
          <a:extLst>
            <a:ext uri="{FF2B5EF4-FFF2-40B4-BE49-F238E27FC236}">
              <a16:creationId xmlns:a16="http://schemas.microsoft.com/office/drawing/2014/main" xmlns="" id="{02215562-764C-4D4E-A246-0329D3E47EE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3" name="248 CuadroTexto">
          <a:extLst>
            <a:ext uri="{FF2B5EF4-FFF2-40B4-BE49-F238E27FC236}">
              <a16:creationId xmlns:a16="http://schemas.microsoft.com/office/drawing/2014/main" xmlns="" id="{35CB78DC-3198-4D0F-94E3-C67F51DF8F6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4" name="249 CuadroTexto">
          <a:extLst>
            <a:ext uri="{FF2B5EF4-FFF2-40B4-BE49-F238E27FC236}">
              <a16:creationId xmlns:a16="http://schemas.microsoft.com/office/drawing/2014/main" xmlns="" id="{4D93BC6F-FCB9-41BD-97B0-519D07752B9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5" name="250 CuadroTexto">
          <a:extLst>
            <a:ext uri="{FF2B5EF4-FFF2-40B4-BE49-F238E27FC236}">
              <a16:creationId xmlns:a16="http://schemas.microsoft.com/office/drawing/2014/main" xmlns="" id="{B807D8B4-D56A-4DC1-A0CE-D2EA0FF6A5B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6" name="251 CuadroTexto">
          <a:extLst>
            <a:ext uri="{FF2B5EF4-FFF2-40B4-BE49-F238E27FC236}">
              <a16:creationId xmlns:a16="http://schemas.microsoft.com/office/drawing/2014/main" xmlns="" id="{CB61CC8E-1180-4353-9E7A-A9817680C9C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7" name="252 CuadroTexto">
          <a:extLst>
            <a:ext uri="{FF2B5EF4-FFF2-40B4-BE49-F238E27FC236}">
              <a16:creationId xmlns:a16="http://schemas.microsoft.com/office/drawing/2014/main" xmlns="" id="{815F5DD4-EB52-4285-9F8C-DD13B4FFD79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8" name="253 CuadroTexto">
          <a:extLst>
            <a:ext uri="{FF2B5EF4-FFF2-40B4-BE49-F238E27FC236}">
              <a16:creationId xmlns:a16="http://schemas.microsoft.com/office/drawing/2014/main" xmlns="" id="{32CBE599-3CCB-4A5C-81DF-DB5378B0B9C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999" name="254 CuadroTexto">
          <a:extLst>
            <a:ext uri="{FF2B5EF4-FFF2-40B4-BE49-F238E27FC236}">
              <a16:creationId xmlns:a16="http://schemas.microsoft.com/office/drawing/2014/main" xmlns="" id="{B49A7143-9AB0-4BED-9C52-ABEFF185958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0" name="255 CuadroTexto">
          <a:extLst>
            <a:ext uri="{FF2B5EF4-FFF2-40B4-BE49-F238E27FC236}">
              <a16:creationId xmlns:a16="http://schemas.microsoft.com/office/drawing/2014/main" xmlns="" id="{A633D0ED-3628-483C-BE7B-A034AEF8E5B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1" name="256 CuadroTexto">
          <a:extLst>
            <a:ext uri="{FF2B5EF4-FFF2-40B4-BE49-F238E27FC236}">
              <a16:creationId xmlns:a16="http://schemas.microsoft.com/office/drawing/2014/main" xmlns="" id="{B07ACBA1-05E5-4488-90CB-7A0C1A88146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2" name="257 CuadroTexto">
          <a:extLst>
            <a:ext uri="{FF2B5EF4-FFF2-40B4-BE49-F238E27FC236}">
              <a16:creationId xmlns:a16="http://schemas.microsoft.com/office/drawing/2014/main" xmlns="" id="{E0A88867-93FB-4065-90EC-35BA7823DAF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3" name="258 CuadroTexto">
          <a:extLst>
            <a:ext uri="{FF2B5EF4-FFF2-40B4-BE49-F238E27FC236}">
              <a16:creationId xmlns:a16="http://schemas.microsoft.com/office/drawing/2014/main" xmlns="" id="{838BF52A-2B94-4BBB-AA2D-C5B51A5469D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4" name="259 CuadroTexto">
          <a:extLst>
            <a:ext uri="{FF2B5EF4-FFF2-40B4-BE49-F238E27FC236}">
              <a16:creationId xmlns:a16="http://schemas.microsoft.com/office/drawing/2014/main" xmlns="" id="{D2261028-97E1-48CC-8663-F068357A0F9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5" name="260 CuadroTexto">
          <a:extLst>
            <a:ext uri="{FF2B5EF4-FFF2-40B4-BE49-F238E27FC236}">
              <a16:creationId xmlns:a16="http://schemas.microsoft.com/office/drawing/2014/main" xmlns="" id="{EDCEA75B-66AB-4B11-8604-E96380E90A5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6" name="261 CuadroTexto">
          <a:extLst>
            <a:ext uri="{FF2B5EF4-FFF2-40B4-BE49-F238E27FC236}">
              <a16:creationId xmlns:a16="http://schemas.microsoft.com/office/drawing/2014/main" xmlns="" id="{68D07BF9-9E0F-41CD-9AAA-3CA4A2902D2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7" name="262 CuadroTexto">
          <a:extLst>
            <a:ext uri="{FF2B5EF4-FFF2-40B4-BE49-F238E27FC236}">
              <a16:creationId xmlns:a16="http://schemas.microsoft.com/office/drawing/2014/main" xmlns="" id="{AA5C5969-CE38-4637-BD44-DAEB9952C8B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8" name="263 CuadroTexto">
          <a:extLst>
            <a:ext uri="{FF2B5EF4-FFF2-40B4-BE49-F238E27FC236}">
              <a16:creationId xmlns:a16="http://schemas.microsoft.com/office/drawing/2014/main" xmlns="" id="{3C5D2096-7714-4D4A-AE2B-15E312E2D34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09" name="264 CuadroTexto">
          <a:extLst>
            <a:ext uri="{FF2B5EF4-FFF2-40B4-BE49-F238E27FC236}">
              <a16:creationId xmlns:a16="http://schemas.microsoft.com/office/drawing/2014/main" xmlns="" id="{1197C859-E56E-4EB7-9BB7-E940D0EBE11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0" name="265 CuadroTexto">
          <a:extLst>
            <a:ext uri="{FF2B5EF4-FFF2-40B4-BE49-F238E27FC236}">
              <a16:creationId xmlns:a16="http://schemas.microsoft.com/office/drawing/2014/main" xmlns="" id="{1C72C4FD-1E21-44BB-8AB5-E46DC12F6D6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1" name="266 CuadroTexto">
          <a:extLst>
            <a:ext uri="{FF2B5EF4-FFF2-40B4-BE49-F238E27FC236}">
              <a16:creationId xmlns:a16="http://schemas.microsoft.com/office/drawing/2014/main" xmlns="" id="{C107D77D-0F69-456A-B235-E0208D72414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2" name="267 CuadroTexto">
          <a:extLst>
            <a:ext uri="{FF2B5EF4-FFF2-40B4-BE49-F238E27FC236}">
              <a16:creationId xmlns:a16="http://schemas.microsoft.com/office/drawing/2014/main" xmlns="" id="{0847DE61-7B76-4EE2-8A85-BD6165EBF7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3" name="268 CuadroTexto">
          <a:extLst>
            <a:ext uri="{FF2B5EF4-FFF2-40B4-BE49-F238E27FC236}">
              <a16:creationId xmlns:a16="http://schemas.microsoft.com/office/drawing/2014/main" xmlns="" id="{04C4EFC8-E4AF-46EC-9BC8-4024D267737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4" name="269 CuadroTexto">
          <a:extLst>
            <a:ext uri="{FF2B5EF4-FFF2-40B4-BE49-F238E27FC236}">
              <a16:creationId xmlns:a16="http://schemas.microsoft.com/office/drawing/2014/main" xmlns="" id="{370312A3-844E-44B5-B214-7BDD707F934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5" name="270 CuadroTexto">
          <a:extLst>
            <a:ext uri="{FF2B5EF4-FFF2-40B4-BE49-F238E27FC236}">
              <a16:creationId xmlns:a16="http://schemas.microsoft.com/office/drawing/2014/main" xmlns="" id="{269BD87C-66B4-4797-8D7A-21F4B362B0B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6" name="271 CuadroTexto">
          <a:extLst>
            <a:ext uri="{FF2B5EF4-FFF2-40B4-BE49-F238E27FC236}">
              <a16:creationId xmlns:a16="http://schemas.microsoft.com/office/drawing/2014/main" xmlns="" id="{5CE9B705-F1AD-49CE-980D-94E9B7B35CE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7" name="272 CuadroTexto">
          <a:extLst>
            <a:ext uri="{FF2B5EF4-FFF2-40B4-BE49-F238E27FC236}">
              <a16:creationId xmlns:a16="http://schemas.microsoft.com/office/drawing/2014/main" xmlns="" id="{517ACBDB-F4ED-43F1-83D4-FFF02ECBAB5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8" name="273 CuadroTexto">
          <a:extLst>
            <a:ext uri="{FF2B5EF4-FFF2-40B4-BE49-F238E27FC236}">
              <a16:creationId xmlns:a16="http://schemas.microsoft.com/office/drawing/2014/main" xmlns="" id="{20233E1C-914B-4179-B07A-CDAC09F8606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19" name="274 CuadroTexto">
          <a:extLst>
            <a:ext uri="{FF2B5EF4-FFF2-40B4-BE49-F238E27FC236}">
              <a16:creationId xmlns:a16="http://schemas.microsoft.com/office/drawing/2014/main" xmlns="" id="{6116ED27-C5C5-46F4-93DC-37DAA97ECAC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0" name="275 CuadroTexto">
          <a:extLst>
            <a:ext uri="{FF2B5EF4-FFF2-40B4-BE49-F238E27FC236}">
              <a16:creationId xmlns:a16="http://schemas.microsoft.com/office/drawing/2014/main" xmlns="" id="{A9C1C6BD-BF84-4529-94EC-5D3FDC1E575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1" name="276 CuadroTexto">
          <a:extLst>
            <a:ext uri="{FF2B5EF4-FFF2-40B4-BE49-F238E27FC236}">
              <a16:creationId xmlns:a16="http://schemas.microsoft.com/office/drawing/2014/main" xmlns="" id="{1C9E8D8D-67A3-4076-8E33-4EDA042A23D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2" name="277 CuadroTexto">
          <a:extLst>
            <a:ext uri="{FF2B5EF4-FFF2-40B4-BE49-F238E27FC236}">
              <a16:creationId xmlns:a16="http://schemas.microsoft.com/office/drawing/2014/main" xmlns="" id="{8F276C0C-ABB4-438F-B87E-B97D7808418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3" name="278 CuadroTexto">
          <a:extLst>
            <a:ext uri="{FF2B5EF4-FFF2-40B4-BE49-F238E27FC236}">
              <a16:creationId xmlns:a16="http://schemas.microsoft.com/office/drawing/2014/main" xmlns="" id="{033BA71B-FDA8-44FC-9EF9-00F6F42A2F1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4" name="279 CuadroTexto">
          <a:extLst>
            <a:ext uri="{FF2B5EF4-FFF2-40B4-BE49-F238E27FC236}">
              <a16:creationId xmlns:a16="http://schemas.microsoft.com/office/drawing/2014/main" xmlns="" id="{E44D8155-CFBB-41B5-872F-9BA8DC1CE27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5" name="280 CuadroTexto">
          <a:extLst>
            <a:ext uri="{FF2B5EF4-FFF2-40B4-BE49-F238E27FC236}">
              <a16:creationId xmlns:a16="http://schemas.microsoft.com/office/drawing/2014/main" xmlns="" id="{54FAD54C-3687-42AA-8B22-A3F4DECD9FC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6" name="281 CuadroTexto">
          <a:extLst>
            <a:ext uri="{FF2B5EF4-FFF2-40B4-BE49-F238E27FC236}">
              <a16:creationId xmlns:a16="http://schemas.microsoft.com/office/drawing/2014/main" xmlns="" id="{14AB5307-0B44-4741-912B-F3BE8B51763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7" name="282 CuadroTexto">
          <a:extLst>
            <a:ext uri="{FF2B5EF4-FFF2-40B4-BE49-F238E27FC236}">
              <a16:creationId xmlns:a16="http://schemas.microsoft.com/office/drawing/2014/main" xmlns="" id="{7EA28E0F-AB21-4243-98C1-CAB60E77ECD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8" name="283 CuadroTexto">
          <a:extLst>
            <a:ext uri="{FF2B5EF4-FFF2-40B4-BE49-F238E27FC236}">
              <a16:creationId xmlns:a16="http://schemas.microsoft.com/office/drawing/2014/main" xmlns="" id="{40727284-E8E9-4AA2-88A7-1F5C5A884AB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9" name="284 CuadroTexto">
          <a:extLst>
            <a:ext uri="{FF2B5EF4-FFF2-40B4-BE49-F238E27FC236}">
              <a16:creationId xmlns:a16="http://schemas.microsoft.com/office/drawing/2014/main" xmlns="" id="{7F4830CE-E225-44C7-BD52-6CDE25C2D3A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0" name="285 CuadroTexto">
          <a:extLst>
            <a:ext uri="{FF2B5EF4-FFF2-40B4-BE49-F238E27FC236}">
              <a16:creationId xmlns:a16="http://schemas.microsoft.com/office/drawing/2014/main" xmlns="" id="{EEF16A8C-A914-4C18-B13A-CD6BE2774D6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1" name="286 CuadroTexto">
          <a:extLst>
            <a:ext uri="{FF2B5EF4-FFF2-40B4-BE49-F238E27FC236}">
              <a16:creationId xmlns:a16="http://schemas.microsoft.com/office/drawing/2014/main" xmlns="" id="{98C5D707-EE5D-4719-A7A2-9D9D1F1B3A4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2" name="287 CuadroTexto">
          <a:extLst>
            <a:ext uri="{FF2B5EF4-FFF2-40B4-BE49-F238E27FC236}">
              <a16:creationId xmlns:a16="http://schemas.microsoft.com/office/drawing/2014/main" xmlns="" id="{4E5D2CBB-F1D5-40EE-A414-5844804F990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3" name="288 CuadroTexto">
          <a:extLst>
            <a:ext uri="{FF2B5EF4-FFF2-40B4-BE49-F238E27FC236}">
              <a16:creationId xmlns:a16="http://schemas.microsoft.com/office/drawing/2014/main" xmlns="" id="{06ECB1F5-7F50-4AF8-832E-F95ED107B93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4" name="289 CuadroTexto">
          <a:extLst>
            <a:ext uri="{FF2B5EF4-FFF2-40B4-BE49-F238E27FC236}">
              <a16:creationId xmlns:a16="http://schemas.microsoft.com/office/drawing/2014/main" xmlns="" id="{7AA8829D-93CF-4408-9E05-C6ED501A399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5" name="290 CuadroTexto">
          <a:extLst>
            <a:ext uri="{FF2B5EF4-FFF2-40B4-BE49-F238E27FC236}">
              <a16:creationId xmlns:a16="http://schemas.microsoft.com/office/drawing/2014/main" xmlns="" id="{37D5182B-DBA9-4ABC-AF9F-4FA7E3D7C45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6" name="291 CuadroTexto">
          <a:extLst>
            <a:ext uri="{FF2B5EF4-FFF2-40B4-BE49-F238E27FC236}">
              <a16:creationId xmlns:a16="http://schemas.microsoft.com/office/drawing/2014/main" xmlns="" id="{35F7B01E-2772-4F49-ACE6-617DF299707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7" name="292 CuadroTexto">
          <a:extLst>
            <a:ext uri="{FF2B5EF4-FFF2-40B4-BE49-F238E27FC236}">
              <a16:creationId xmlns:a16="http://schemas.microsoft.com/office/drawing/2014/main" xmlns="" id="{6B0E8CBF-9290-44F4-8221-B635FC8D484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8" name="293 CuadroTexto">
          <a:extLst>
            <a:ext uri="{FF2B5EF4-FFF2-40B4-BE49-F238E27FC236}">
              <a16:creationId xmlns:a16="http://schemas.microsoft.com/office/drawing/2014/main" xmlns="" id="{D7481FE1-CD8A-4280-9A7B-C2473BE1D17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39" name="294 CuadroTexto">
          <a:extLst>
            <a:ext uri="{FF2B5EF4-FFF2-40B4-BE49-F238E27FC236}">
              <a16:creationId xmlns:a16="http://schemas.microsoft.com/office/drawing/2014/main" xmlns="" id="{DB1D5519-7C15-4364-9BD4-2E4699DD01B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40" name="295 CuadroTexto">
          <a:extLst>
            <a:ext uri="{FF2B5EF4-FFF2-40B4-BE49-F238E27FC236}">
              <a16:creationId xmlns:a16="http://schemas.microsoft.com/office/drawing/2014/main" xmlns="" id="{BE67EAC1-93C0-4E8B-BE2E-043D533014E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41" name="296 CuadroTexto">
          <a:extLst>
            <a:ext uri="{FF2B5EF4-FFF2-40B4-BE49-F238E27FC236}">
              <a16:creationId xmlns:a16="http://schemas.microsoft.com/office/drawing/2014/main" xmlns="" id="{3A9EE9F5-BE6D-4BFC-9A64-BE16AB96747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42" name="17 CuadroTexto">
          <a:extLst>
            <a:ext uri="{FF2B5EF4-FFF2-40B4-BE49-F238E27FC236}">
              <a16:creationId xmlns:a16="http://schemas.microsoft.com/office/drawing/2014/main" xmlns="" id="{3D33A557-0C43-4084-A421-D78EF407D42E}"/>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43" name="90 CuadroTexto">
          <a:extLst>
            <a:ext uri="{FF2B5EF4-FFF2-40B4-BE49-F238E27FC236}">
              <a16:creationId xmlns:a16="http://schemas.microsoft.com/office/drawing/2014/main" xmlns="" id="{D87B272B-87DC-496A-88D8-8E9607CE6479}"/>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44" name="91 CuadroTexto">
          <a:extLst>
            <a:ext uri="{FF2B5EF4-FFF2-40B4-BE49-F238E27FC236}">
              <a16:creationId xmlns:a16="http://schemas.microsoft.com/office/drawing/2014/main" xmlns="" id="{C40D2539-41BE-4417-945B-BBFFA3F43CA2}"/>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45" name="92 CuadroTexto">
          <a:extLst>
            <a:ext uri="{FF2B5EF4-FFF2-40B4-BE49-F238E27FC236}">
              <a16:creationId xmlns:a16="http://schemas.microsoft.com/office/drawing/2014/main" xmlns="" id="{AD271B43-5441-4A8C-BE9E-CBAA11A79F84}"/>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46" name="93 CuadroTexto">
          <a:extLst>
            <a:ext uri="{FF2B5EF4-FFF2-40B4-BE49-F238E27FC236}">
              <a16:creationId xmlns:a16="http://schemas.microsoft.com/office/drawing/2014/main" xmlns="" id="{D78B5552-5461-4184-B571-06F9858CF4BE}"/>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47" name="94 CuadroTexto">
          <a:extLst>
            <a:ext uri="{FF2B5EF4-FFF2-40B4-BE49-F238E27FC236}">
              <a16:creationId xmlns:a16="http://schemas.microsoft.com/office/drawing/2014/main" xmlns="" id="{40890AFA-2079-43B9-B37E-AB117431187A}"/>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48" name="95 CuadroTexto">
          <a:extLst>
            <a:ext uri="{FF2B5EF4-FFF2-40B4-BE49-F238E27FC236}">
              <a16:creationId xmlns:a16="http://schemas.microsoft.com/office/drawing/2014/main" xmlns="" id="{514DB608-4D70-4E6D-95EB-30FCE966A51B}"/>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49" name="96 CuadroTexto">
          <a:extLst>
            <a:ext uri="{FF2B5EF4-FFF2-40B4-BE49-F238E27FC236}">
              <a16:creationId xmlns:a16="http://schemas.microsoft.com/office/drawing/2014/main" xmlns="" id="{D9058EED-5560-41C5-B4EB-B3242EF0B3C7}"/>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0" name="97 CuadroTexto">
          <a:extLst>
            <a:ext uri="{FF2B5EF4-FFF2-40B4-BE49-F238E27FC236}">
              <a16:creationId xmlns:a16="http://schemas.microsoft.com/office/drawing/2014/main" xmlns="" id="{08B656DB-CE2C-4BFE-94C0-05B78F710D22}"/>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1" name="98 CuadroTexto">
          <a:extLst>
            <a:ext uri="{FF2B5EF4-FFF2-40B4-BE49-F238E27FC236}">
              <a16:creationId xmlns:a16="http://schemas.microsoft.com/office/drawing/2014/main" xmlns="" id="{582E6C6D-7B44-41BD-9AEF-D1E047D37503}"/>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2" name="99 CuadroTexto">
          <a:extLst>
            <a:ext uri="{FF2B5EF4-FFF2-40B4-BE49-F238E27FC236}">
              <a16:creationId xmlns:a16="http://schemas.microsoft.com/office/drawing/2014/main" xmlns="" id="{437DD71C-7185-488E-A9D2-45C75A1D990C}"/>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3" name="100 CuadroTexto">
          <a:extLst>
            <a:ext uri="{FF2B5EF4-FFF2-40B4-BE49-F238E27FC236}">
              <a16:creationId xmlns:a16="http://schemas.microsoft.com/office/drawing/2014/main" xmlns="" id="{98CACEF5-6EFD-4D1D-8815-67055B6DA257}"/>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4" name="101 CuadroTexto">
          <a:extLst>
            <a:ext uri="{FF2B5EF4-FFF2-40B4-BE49-F238E27FC236}">
              <a16:creationId xmlns:a16="http://schemas.microsoft.com/office/drawing/2014/main" xmlns="" id="{81453D68-810F-4778-B41A-D2E8FDF36E1F}"/>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5" name="118 CuadroTexto">
          <a:extLst>
            <a:ext uri="{FF2B5EF4-FFF2-40B4-BE49-F238E27FC236}">
              <a16:creationId xmlns:a16="http://schemas.microsoft.com/office/drawing/2014/main" xmlns="" id="{0A86C7E0-5223-4F1B-9CAC-13D65EF20845}"/>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6" name="119 CuadroTexto">
          <a:extLst>
            <a:ext uri="{FF2B5EF4-FFF2-40B4-BE49-F238E27FC236}">
              <a16:creationId xmlns:a16="http://schemas.microsoft.com/office/drawing/2014/main" xmlns="" id="{6816ACDD-0816-47CB-877B-80270582303E}"/>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7" name="120 CuadroTexto">
          <a:extLst>
            <a:ext uri="{FF2B5EF4-FFF2-40B4-BE49-F238E27FC236}">
              <a16:creationId xmlns:a16="http://schemas.microsoft.com/office/drawing/2014/main" xmlns="" id="{9F8A3CC6-C735-474B-87CF-9C36C168E62E}"/>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8" name="121 CuadroTexto">
          <a:extLst>
            <a:ext uri="{FF2B5EF4-FFF2-40B4-BE49-F238E27FC236}">
              <a16:creationId xmlns:a16="http://schemas.microsoft.com/office/drawing/2014/main" xmlns="" id="{A0364407-5F9B-458A-802D-331D2A154575}"/>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9" name="122 CuadroTexto">
          <a:extLst>
            <a:ext uri="{FF2B5EF4-FFF2-40B4-BE49-F238E27FC236}">
              <a16:creationId xmlns:a16="http://schemas.microsoft.com/office/drawing/2014/main" xmlns="" id="{B54A6633-D986-4AE9-96CF-76FA7317050E}"/>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0" name="123 CuadroTexto">
          <a:extLst>
            <a:ext uri="{FF2B5EF4-FFF2-40B4-BE49-F238E27FC236}">
              <a16:creationId xmlns:a16="http://schemas.microsoft.com/office/drawing/2014/main" xmlns="" id="{425EB7D5-A988-46C2-ACBA-4767DEF95ACB}"/>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1" name="124 CuadroTexto">
          <a:extLst>
            <a:ext uri="{FF2B5EF4-FFF2-40B4-BE49-F238E27FC236}">
              <a16:creationId xmlns:a16="http://schemas.microsoft.com/office/drawing/2014/main" xmlns="" id="{21D14666-CC54-4E36-9C23-D2A615770EA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2" name="125 CuadroTexto">
          <a:extLst>
            <a:ext uri="{FF2B5EF4-FFF2-40B4-BE49-F238E27FC236}">
              <a16:creationId xmlns:a16="http://schemas.microsoft.com/office/drawing/2014/main" xmlns="" id="{F9C3985C-8162-4569-83A6-76E5B25B0921}"/>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3" name="143 CuadroTexto">
          <a:extLst>
            <a:ext uri="{FF2B5EF4-FFF2-40B4-BE49-F238E27FC236}">
              <a16:creationId xmlns:a16="http://schemas.microsoft.com/office/drawing/2014/main" xmlns="" id="{06B79B66-B96D-4B0F-9A07-BE49A25405F1}"/>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4" name="144 CuadroTexto">
          <a:extLst>
            <a:ext uri="{FF2B5EF4-FFF2-40B4-BE49-F238E27FC236}">
              <a16:creationId xmlns:a16="http://schemas.microsoft.com/office/drawing/2014/main" xmlns="" id="{9346E915-5A61-422E-B48B-F229C09F9C1C}"/>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5" name="145 CuadroTexto">
          <a:extLst>
            <a:ext uri="{FF2B5EF4-FFF2-40B4-BE49-F238E27FC236}">
              <a16:creationId xmlns:a16="http://schemas.microsoft.com/office/drawing/2014/main" xmlns="" id="{2A34D520-8A57-407F-A246-9ABF6066184B}"/>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6" name="146 CuadroTexto">
          <a:extLst>
            <a:ext uri="{FF2B5EF4-FFF2-40B4-BE49-F238E27FC236}">
              <a16:creationId xmlns:a16="http://schemas.microsoft.com/office/drawing/2014/main" xmlns="" id="{CD29B329-93B8-446A-A4ED-FD868D6B8FA6}"/>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7" name="147 CuadroTexto">
          <a:extLst>
            <a:ext uri="{FF2B5EF4-FFF2-40B4-BE49-F238E27FC236}">
              <a16:creationId xmlns:a16="http://schemas.microsoft.com/office/drawing/2014/main" xmlns="" id="{C8EA1007-4A67-4FFB-92BB-AEC8877FD6FA}"/>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8" name="148 CuadroTexto">
          <a:extLst>
            <a:ext uri="{FF2B5EF4-FFF2-40B4-BE49-F238E27FC236}">
              <a16:creationId xmlns:a16="http://schemas.microsoft.com/office/drawing/2014/main" xmlns="" id="{A4086533-D533-4694-902C-DF7A8A6D40AE}"/>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69" name="149 CuadroTexto">
          <a:extLst>
            <a:ext uri="{FF2B5EF4-FFF2-40B4-BE49-F238E27FC236}">
              <a16:creationId xmlns:a16="http://schemas.microsoft.com/office/drawing/2014/main" xmlns="" id="{B8DD1809-6D08-42EC-8544-0095606655DD}"/>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0" name="150 CuadroTexto">
          <a:extLst>
            <a:ext uri="{FF2B5EF4-FFF2-40B4-BE49-F238E27FC236}">
              <a16:creationId xmlns:a16="http://schemas.microsoft.com/office/drawing/2014/main" xmlns="" id="{5C64B4D1-D26B-4A4E-B005-762C03BD1755}"/>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1" name="151 CuadroTexto">
          <a:extLst>
            <a:ext uri="{FF2B5EF4-FFF2-40B4-BE49-F238E27FC236}">
              <a16:creationId xmlns:a16="http://schemas.microsoft.com/office/drawing/2014/main" xmlns="" id="{72250DFF-BE3B-4EB2-A0BC-D648FFF04F72}"/>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2" name="152 CuadroTexto">
          <a:extLst>
            <a:ext uri="{FF2B5EF4-FFF2-40B4-BE49-F238E27FC236}">
              <a16:creationId xmlns:a16="http://schemas.microsoft.com/office/drawing/2014/main" xmlns="" id="{B7382005-4576-46C9-BF12-2CED1069D809}"/>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3" name="153 CuadroTexto">
          <a:extLst>
            <a:ext uri="{FF2B5EF4-FFF2-40B4-BE49-F238E27FC236}">
              <a16:creationId xmlns:a16="http://schemas.microsoft.com/office/drawing/2014/main" xmlns="" id="{4A7DDC3E-3FEC-4D1D-BE80-98A7537B7F04}"/>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4" name="154 CuadroTexto">
          <a:extLst>
            <a:ext uri="{FF2B5EF4-FFF2-40B4-BE49-F238E27FC236}">
              <a16:creationId xmlns:a16="http://schemas.microsoft.com/office/drawing/2014/main" xmlns="" id="{9E5DE881-11E7-4642-B522-BA36F84577AD}"/>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5" name="155 CuadroTexto">
          <a:extLst>
            <a:ext uri="{FF2B5EF4-FFF2-40B4-BE49-F238E27FC236}">
              <a16:creationId xmlns:a16="http://schemas.microsoft.com/office/drawing/2014/main" xmlns="" id="{6593B5B8-6D0F-4BC2-9A35-302C7075291B}"/>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6" name="156 CuadroTexto">
          <a:extLst>
            <a:ext uri="{FF2B5EF4-FFF2-40B4-BE49-F238E27FC236}">
              <a16:creationId xmlns:a16="http://schemas.microsoft.com/office/drawing/2014/main" xmlns="" id="{FF8D891B-4DE3-448B-9D7B-3DF3EE68A60A}"/>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7" name="157 CuadroTexto">
          <a:extLst>
            <a:ext uri="{FF2B5EF4-FFF2-40B4-BE49-F238E27FC236}">
              <a16:creationId xmlns:a16="http://schemas.microsoft.com/office/drawing/2014/main" xmlns="" id="{5D8DD1A0-3E8D-4C4B-87C5-AC75FCF60648}"/>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8" name="158 CuadroTexto">
          <a:extLst>
            <a:ext uri="{FF2B5EF4-FFF2-40B4-BE49-F238E27FC236}">
              <a16:creationId xmlns:a16="http://schemas.microsoft.com/office/drawing/2014/main" xmlns="" id="{8F9389B2-9B81-4A78-B5BB-252206BB82FE}"/>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79" name="159 CuadroTexto">
          <a:extLst>
            <a:ext uri="{FF2B5EF4-FFF2-40B4-BE49-F238E27FC236}">
              <a16:creationId xmlns:a16="http://schemas.microsoft.com/office/drawing/2014/main" xmlns="" id="{5CA11CA0-7F34-4B0A-9346-0F7447C78AC6}"/>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0" name="160 CuadroTexto">
          <a:extLst>
            <a:ext uri="{FF2B5EF4-FFF2-40B4-BE49-F238E27FC236}">
              <a16:creationId xmlns:a16="http://schemas.microsoft.com/office/drawing/2014/main" xmlns="" id="{E1C81A0F-30A1-4FB8-93EB-40306A407FFA}"/>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1" name="161 CuadroTexto">
          <a:extLst>
            <a:ext uri="{FF2B5EF4-FFF2-40B4-BE49-F238E27FC236}">
              <a16:creationId xmlns:a16="http://schemas.microsoft.com/office/drawing/2014/main" xmlns="" id="{43E35E29-C946-4FA6-B838-2F783A4F375F}"/>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2" name="162 CuadroTexto">
          <a:extLst>
            <a:ext uri="{FF2B5EF4-FFF2-40B4-BE49-F238E27FC236}">
              <a16:creationId xmlns:a16="http://schemas.microsoft.com/office/drawing/2014/main" xmlns="" id="{19CB2BB8-05B3-4B1A-AA48-5CB043ADE0B9}"/>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3" name="163 CuadroTexto">
          <a:extLst>
            <a:ext uri="{FF2B5EF4-FFF2-40B4-BE49-F238E27FC236}">
              <a16:creationId xmlns:a16="http://schemas.microsoft.com/office/drawing/2014/main" xmlns="" id="{1C09A4D4-1DBF-4383-BAA1-EBCC83615335}"/>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4" name="164 CuadroTexto">
          <a:extLst>
            <a:ext uri="{FF2B5EF4-FFF2-40B4-BE49-F238E27FC236}">
              <a16:creationId xmlns:a16="http://schemas.microsoft.com/office/drawing/2014/main" xmlns="" id="{9D452B64-5524-4D8D-B2DB-8843EDB64D56}"/>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5" name="165 CuadroTexto">
          <a:extLst>
            <a:ext uri="{FF2B5EF4-FFF2-40B4-BE49-F238E27FC236}">
              <a16:creationId xmlns:a16="http://schemas.microsoft.com/office/drawing/2014/main" xmlns="" id="{6AE59665-804E-4196-8FCE-931DBA195CA2}"/>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6" name="166 CuadroTexto">
          <a:extLst>
            <a:ext uri="{FF2B5EF4-FFF2-40B4-BE49-F238E27FC236}">
              <a16:creationId xmlns:a16="http://schemas.microsoft.com/office/drawing/2014/main" xmlns="" id="{64F50D7F-1942-418C-9B9C-E26BCCDFCD76}"/>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7" name="167 CuadroTexto">
          <a:extLst>
            <a:ext uri="{FF2B5EF4-FFF2-40B4-BE49-F238E27FC236}">
              <a16:creationId xmlns:a16="http://schemas.microsoft.com/office/drawing/2014/main" xmlns="" id="{7EB9EBF2-869A-44F5-9FC2-B01F68470F56}"/>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8" name="168 CuadroTexto">
          <a:extLst>
            <a:ext uri="{FF2B5EF4-FFF2-40B4-BE49-F238E27FC236}">
              <a16:creationId xmlns:a16="http://schemas.microsoft.com/office/drawing/2014/main" xmlns="" id="{1ABA523A-6D97-40CD-A848-5EC67F27BE3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89" name="169 CuadroTexto">
          <a:extLst>
            <a:ext uri="{FF2B5EF4-FFF2-40B4-BE49-F238E27FC236}">
              <a16:creationId xmlns:a16="http://schemas.microsoft.com/office/drawing/2014/main" xmlns="" id="{B7C83060-C38C-4444-B0CC-8120EB01BF03}"/>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0" name="170 CuadroTexto">
          <a:extLst>
            <a:ext uri="{FF2B5EF4-FFF2-40B4-BE49-F238E27FC236}">
              <a16:creationId xmlns:a16="http://schemas.microsoft.com/office/drawing/2014/main" xmlns="" id="{08AAE109-A49D-4449-81BC-B08AC4CE9DDA}"/>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1" name="171 CuadroTexto">
          <a:extLst>
            <a:ext uri="{FF2B5EF4-FFF2-40B4-BE49-F238E27FC236}">
              <a16:creationId xmlns:a16="http://schemas.microsoft.com/office/drawing/2014/main" xmlns="" id="{A3C94C7A-9CD6-4CA2-B361-863A4DF0F0CC}"/>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2" name="172 CuadroTexto">
          <a:extLst>
            <a:ext uri="{FF2B5EF4-FFF2-40B4-BE49-F238E27FC236}">
              <a16:creationId xmlns:a16="http://schemas.microsoft.com/office/drawing/2014/main" xmlns="" id="{6B240DD4-7BD9-43A2-A15E-130A2715CBA7}"/>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3" name="173 CuadroTexto">
          <a:extLst>
            <a:ext uri="{FF2B5EF4-FFF2-40B4-BE49-F238E27FC236}">
              <a16:creationId xmlns:a16="http://schemas.microsoft.com/office/drawing/2014/main" xmlns="" id="{5AFBB8FE-7AF5-4793-B98F-FEB256F55EA8}"/>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4" name="174 CuadroTexto">
          <a:extLst>
            <a:ext uri="{FF2B5EF4-FFF2-40B4-BE49-F238E27FC236}">
              <a16:creationId xmlns:a16="http://schemas.microsoft.com/office/drawing/2014/main" xmlns="" id="{76BDBF7F-7F7C-4EF3-B932-E5BCE2E35E8E}"/>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5" name="175 CuadroTexto">
          <a:extLst>
            <a:ext uri="{FF2B5EF4-FFF2-40B4-BE49-F238E27FC236}">
              <a16:creationId xmlns:a16="http://schemas.microsoft.com/office/drawing/2014/main" xmlns="" id="{8A6DF389-97B3-4566-AE54-7C4FC1C2E1CC}"/>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6" name="176 CuadroTexto">
          <a:extLst>
            <a:ext uri="{FF2B5EF4-FFF2-40B4-BE49-F238E27FC236}">
              <a16:creationId xmlns:a16="http://schemas.microsoft.com/office/drawing/2014/main" xmlns="" id="{6311697A-E03C-4598-AB05-A5443C31CB83}"/>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7" name="177 CuadroTexto">
          <a:extLst>
            <a:ext uri="{FF2B5EF4-FFF2-40B4-BE49-F238E27FC236}">
              <a16:creationId xmlns:a16="http://schemas.microsoft.com/office/drawing/2014/main" xmlns="" id="{DD777433-6877-4BE7-9D3D-6546029265C8}"/>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8" name="178 CuadroTexto">
          <a:extLst>
            <a:ext uri="{FF2B5EF4-FFF2-40B4-BE49-F238E27FC236}">
              <a16:creationId xmlns:a16="http://schemas.microsoft.com/office/drawing/2014/main" xmlns="" id="{DCA77605-D95A-4423-83D2-164166E3E918}"/>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99" name="179 CuadroTexto">
          <a:extLst>
            <a:ext uri="{FF2B5EF4-FFF2-40B4-BE49-F238E27FC236}">
              <a16:creationId xmlns:a16="http://schemas.microsoft.com/office/drawing/2014/main" xmlns="" id="{3ADD37E3-CBA3-4D02-BD34-545A356C4289}"/>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0" name="180 CuadroTexto">
          <a:extLst>
            <a:ext uri="{FF2B5EF4-FFF2-40B4-BE49-F238E27FC236}">
              <a16:creationId xmlns:a16="http://schemas.microsoft.com/office/drawing/2014/main" xmlns="" id="{72D04B74-641C-439A-AF6E-887C2E1C433B}"/>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1" name="181 CuadroTexto">
          <a:extLst>
            <a:ext uri="{FF2B5EF4-FFF2-40B4-BE49-F238E27FC236}">
              <a16:creationId xmlns:a16="http://schemas.microsoft.com/office/drawing/2014/main" xmlns="" id="{9ADDAA2E-229C-4AAA-80C7-7573D37B8995}"/>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2" name="182 CuadroTexto">
          <a:extLst>
            <a:ext uri="{FF2B5EF4-FFF2-40B4-BE49-F238E27FC236}">
              <a16:creationId xmlns:a16="http://schemas.microsoft.com/office/drawing/2014/main" xmlns="" id="{29806DF7-7A94-404E-828D-42E959CEB646}"/>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3" name="183 CuadroTexto">
          <a:extLst>
            <a:ext uri="{FF2B5EF4-FFF2-40B4-BE49-F238E27FC236}">
              <a16:creationId xmlns:a16="http://schemas.microsoft.com/office/drawing/2014/main" xmlns="" id="{B5569205-80FF-4C5C-9DFF-BACE86D7B967}"/>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4" name="184 CuadroTexto">
          <a:extLst>
            <a:ext uri="{FF2B5EF4-FFF2-40B4-BE49-F238E27FC236}">
              <a16:creationId xmlns:a16="http://schemas.microsoft.com/office/drawing/2014/main" xmlns="" id="{CBC1B0B3-8045-428A-AA43-EEA5F8B5B742}"/>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5" name="185 CuadroTexto">
          <a:extLst>
            <a:ext uri="{FF2B5EF4-FFF2-40B4-BE49-F238E27FC236}">
              <a16:creationId xmlns:a16="http://schemas.microsoft.com/office/drawing/2014/main" xmlns="" id="{D10AA3E1-B49A-4218-85E2-202C97C97EF5}"/>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6" name="186 CuadroTexto">
          <a:extLst>
            <a:ext uri="{FF2B5EF4-FFF2-40B4-BE49-F238E27FC236}">
              <a16:creationId xmlns:a16="http://schemas.microsoft.com/office/drawing/2014/main" xmlns="" id="{39D0F34B-F2A8-40A6-B280-44849A480DB1}"/>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7" name="187 CuadroTexto">
          <a:extLst>
            <a:ext uri="{FF2B5EF4-FFF2-40B4-BE49-F238E27FC236}">
              <a16:creationId xmlns:a16="http://schemas.microsoft.com/office/drawing/2014/main" xmlns="" id="{29413BAA-E32D-418B-A924-415A4E3DE512}"/>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8" name="188 CuadroTexto">
          <a:extLst>
            <a:ext uri="{FF2B5EF4-FFF2-40B4-BE49-F238E27FC236}">
              <a16:creationId xmlns:a16="http://schemas.microsoft.com/office/drawing/2014/main" xmlns="" id="{CCE523A0-B41F-4489-B316-1CCF0B74A8AA}"/>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09" name="189 CuadroTexto">
          <a:extLst>
            <a:ext uri="{FF2B5EF4-FFF2-40B4-BE49-F238E27FC236}">
              <a16:creationId xmlns:a16="http://schemas.microsoft.com/office/drawing/2014/main" xmlns="" id="{0706DFC1-89B2-4B47-99FA-4C36F630BF9D}"/>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0" name="190 CuadroTexto">
          <a:extLst>
            <a:ext uri="{FF2B5EF4-FFF2-40B4-BE49-F238E27FC236}">
              <a16:creationId xmlns:a16="http://schemas.microsoft.com/office/drawing/2014/main" xmlns="" id="{19569932-1515-412B-8043-F15370643B23}"/>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1" name="191 CuadroTexto">
          <a:extLst>
            <a:ext uri="{FF2B5EF4-FFF2-40B4-BE49-F238E27FC236}">
              <a16:creationId xmlns:a16="http://schemas.microsoft.com/office/drawing/2014/main" xmlns="" id="{76A2E265-5610-4F24-9164-6CDDAD7B9EAE}"/>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2" name="192 CuadroTexto">
          <a:extLst>
            <a:ext uri="{FF2B5EF4-FFF2-40B4-BE49-F238E27FC236}">
              <a16:creationId xmlns:a16="http://schemas.microsoft.com/office/drawing/2014/main" xmlns="" id="{6D8E401F-B708-4D9A-BF1A-B0686AF11138}"/>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3" name="193 CuadroTexto">
          <a:extLst>
            <a:ext uri="{FF2B5EF4-FFF2-40B4-BE49-F238E27FC236}">
              <a16:creationId xmlns:a16="http://schemas.microsoft.com/office/drawing/2014/main" xmlns="" id="{74C96553-07FF-4644-BE26-DA4666723415}"/>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4" name="194 CuadroTexto">
          <a:extLst>
            <a:ext uri="{FF2B5EF4-FFF2-40B4-BE49-F238E27FC236}">
              <a16:creationId xmlns:a16="http://schemas.microsoft.com/office/drawing/2014/main" xmlns="" id="{39E4FEC1-BC69-43E8-BABD-6216F2465AA5}"/>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5" name="195 CuadroTexto">
          <a:extLst>
            <a:ext uri="{FF2B5EF4-FFF2-40B4-BE49-F238E27FC236}">
              <a16:creationId xmlns:a16="http://schemas.microsoft.com/office/drawing/2014/main" xmlns="" id="{BA46F3E4-F277-4A42-811E-F4DE43A56A87}"/>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6" name="196 CuadroTexto">
          <a:extLst>
            <a:ext uri="{FF2B5EF4-FFF2-40B4-BE49-F238E27FC236}">
              <a16:creationId xmlns:a16="http://schemas.microsoft.com/office/drawing/2014/main" xmlns="" id="{02C16CF9-634E-4F06-861B-30E89E12CC35}"/>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7" name="197 CuadroTexto">
          <a:extLst>
            <a:ext uri="{FF2B5EF4-FFF2-40B4-BE49-F238E27FC236}">
              <a16:creationId xmlns:a16="http://schemas.microsoft.com/office/drawing/2014/main" xmlns="" id="{EA6625C9-1ECF-4322-B99C-DD942403A3BB}"/>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8" name="198 CuadroTexto">
          <a:extLst>
            <a:ext uri="{FF2B5EF4-FFF2-40B4-BE49-F238E27FC236}">
              <a16:creationId xmlns:a16="http://schemas.microsoft.com/office/drawing/2014/main" xmlns="" id="{4CEE43CE-DDE0-464E-AD51-64C59AB06019}"/>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19" name="199 CuadroTexto">
          <a:extLst>
            <a:ext uri="{FF2B5EF4-FFF2-40B4-BE49-F238E27FC236}">
              <a16:creationId xmlns:a16="http://schemas.microsoft.com/office/drawing/2014/main" xmlns="" id="{867FEA43-4971-4547-A9E0-2FC9DC8E0126}"/>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0" name="200 CuadroTexto">
          <a:extLst>
            <a:ext uri="{FF2B5EF4-FFF2-40B4-BE49-F238E27FC236}">
              <a16:creationId xmlns:a16="http://schemas.microsoft.com/office/drawing/2014/main" xmlns="" id="{4B146564-90C6-4210-B11E-EBDCB9BA376D}"/>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1" name="201 CuadroTexto">
          <a:extLst>
            <a:ext uri="{FF2B5EF4-FFF2-40B4-BE49-F238E27FC236}">
              <a16:creationId xmlns:a16="http://schemas.microsoft.com/office/drawing/2014/main" xmlns="" id="{3629B7AA-3D00-4BA1-B5C6-1CC9C768D9B3}"/>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2" name="202 CuadroTexto">
          <a:extLst>
            <a:ext uri="{FF2B5EF4-FFF2-40B4-BE49-F238E27FC236}">
              <a16:creationId xmlns:a16="http://schemas.microsoft.com/office/drawing/2014/main" xmlns="" id="{73124D02-E43F-443F-8ECB-B515E63D7183}"/>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3" name="203 CuadroTexto">
          <a:extLst>
            <a:ext uri="{FF2B5EF4-FFF2-40B4-BE49-F238E27FC236}">
              <a16:creationId xmlns:a16="http://schemas.microsoft.com/office/drawing/2014/main" xmlns="" id="{77E4551B-AF12-4433-925F-73EBD1DB4AA7}"/>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4" name="204 CuadroTexto">
          <a:extLst>
            <a:ext uri="{FF2B5EF4-FFF2-40B4-BE49-F238E27FC236}">
              <a16:creationId xmlns:a16="http://schemas.microsoft.com/office/drawing/2014/main" xmlns="" id="{04048C92-0804-4EEE-9B40-8A2605F6B57A}"/>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5" name="205 CuadroTexto">
          <a:extLst>
            <a:ext uri="{FF2B5EF4-FFF2-40B4-BE49-F238E27FC236}">
              <a16:creationId xmlns:a16="http://schemas.microsoft.com/office/drawing/2014/main" xmlns="" id="{385F4034-4907-4F56-8F71-9CD32E2C0433}"/>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6" name="206 CuadroTexto">
          <a:extLst>
            <a:ext uri="{FF2B5EF4-FFF2-40B4-BE49-F238E27FC236}">
              <a16:creationId xmlns:a16="http://schemas.microsoft.com/office/drawing/2014/main" xmlns="" id="{9090A0EC-77F7-4D4B-BB6A-D8E36A719493}"/>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7" name="207 CuadroTexto">
          <a:extLst>
            <a:ext uri="{FF2B5EF4-FFF2-40B4-BE49-F238E27FC236}">
              <a16:creationId xmlns:a16="http://schemas.microsoft.com/office/drawing/2014/main" xmlns="" id="{0FB14BC2-6F91-450F-9B4C-AE4BBC472F19}"/>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8" name="208 CuadroTexto">
          <a:extLst>
            <a:ext uri="{FF2B5EF4-FFF2-40B4-BE49-F238E27FC236}">
              <a16:creationId xmlns:a16="http://schemas.microsoft.com/office/drawing/2014/main" xmlns="" id="{959F7896-751F-4323-955B-9FAA3D9C8786}"/>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29" name="209 CuadroTexto">
          <a:extLst>
            <a:ext uri="{FF2B5EF4-FFF2-40B4-BE49-F238E27FC236}">
              <a16:creationId xmlns:a16="http://schemas.microsoft.com/office/drawing/2014/main" xmlns="" id="{E6FE3C0F-E685-4FB1-B609-FA012FCD8D81}"/>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0" name="210 CuadroTexto">
          <a:extLst>
            <a:ext uri="{FF2B5EF4-FFF2-40B4-BE49-F238E27FC236}">
              <a16:creationId xmlns:a16="http://schemas.microsoft.com/office/drawing/2014/main" xmlns="" id="{7428105B-B1BF-4E06-9B69-A776CE98C6FD}"/>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1" name="211 CuadroTexto">
          <a:extLst>
            <a:ext uri="{FF2B5EF4-FFF2-40B4-BE49-F238E27FC236}">
              <a16:creationId xmlns:a16="http://schemas.microsoft.com/office/drawing/2014/main" xmlns="" id="{DDC357D3-5B90-4FDB-BBA0-2CBDAEC2FE44}"/>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2" name="212 CuadroTexto">
          <a:extLst>
            <a:ext uri="{FF2B5EF4-FFF2-40B4-BE49-F238E27FC236}">
              <a16:creationId xmlns:a16="http://schemas.microsoft.com/office/drawing/2014/main" xmlns="" id="{19F905D3-7091-4649-975C-215B26999F4D}"/>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3" name="213 CuadroTexto">
          <a:extLst>
            <a:ext uri="{FF2B5EF4-FFF2-40B4-BE49-F238E27FC236}">
              <a16:creationId xmlns:a16="http://schemas.microsoft.com/office/drawing/2014/main" xmlns="" id="{BA98F52A-1141-49D0-AB90-CDEA83FB6E83}"/>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4" name="214 CuadroTexto">
          <a:extLst>
            <a:ext uri="{FF2B5EF4-FFF2-40B4-BE49-F238E27FC236}">
              <a16:creationId xmlns:a16="http://schemas.microsoft.com/office/drawing/2014/main" xmlns="" id="{52C39FA3-9B7D-43A1-8B57-C1340D97F24E}"/>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5" name="215 CuadroTexto">
          <a:extLst>
            <a:ext uri="{FF2B5EF4-FFF2-40B4-BE49-F238E27FC236}">
              <a16:creationId xmlns:a16="http://schemas.microsoft.com/office/drawing/2014/main" xmlns="" id="{AA82E5EE-DA10-4ABF-B908-167AE9480CD5}"/>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6" name="216 CuadroTexto">
          <a:extLst>
            <a:ext uri="{FF2B5EF4-FFF2-40B4-BE49-F238E27FC236}">
              <a16:creationId xmlns:a16="http://schemas.microsoft.com/office/drawing/2014/main" xmlns="" id="{3D576C76-400C-4491-9081-F5F1F4A5BCC4}"/>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7" name="217 CuadroTexto">
          <a:extLst>
            <a:ext uri="{FF2B5EF4-FFF2-40B4-BE49-F238E27FC236}">
              <a16:creationId xmlns:a16="http://schemas.microsoft.com/office/drawing/2014/main" xmlns="" id="{A6E8E80E-92D9-44F7-A1C4-A4C2B1062A7F}"/>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8" name="218 CuadroTexto">
          <a:extLst>
            <a:ext uri="{FF2B5EF4-FFF2-40B4-BE49-F238E27FC236}">
              <a16:creationId xmlns:a16="http://schemas.microsoft.com/office/drawing/2014/main" xmlns="" id="{911F9545-0F82-48E9-8439-99A997CE90E1}"/>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39" name="219 CuadroTexto">
          <a:extLst>
            <a:ext uri="{FF2B5EF4-FFF2-40B4-BE49-F238E27FC236}">
              <a16:creationId xmlns:a16="http://schemas.microsoft.com/office/drawing/2014/main" xmlns="" id="{D3D0C0BA-2D96-4BEA-B324-1A4A84F484CF}"/>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0" name="220 CuadroTexto">
          <a:extLst>
            <a:ext uri="{FF2B5EF4-FFF2-40B4-BE49-F238E27FC236}">
              <a16:creationId xmlns:a16="http://schemas.microsoft.com/office/drawing/2014/main" xmlns="" id="{5F3EC713-ACE5-4673-B245-4AE42B915AA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1" name="221 CuadroTexto">
          <a:extLst>
            <a:ext uri="{FF2B5EF4-FFF2-40B4-BE49-F238E27FC236}">
              <a16:creationId xmlns:a16="http://schemas.microsoft.com/office/drawing/2014/main" xmlns="" id="{D1A0BE8E-C937-4533-8144-ACC0343BBABC}"/>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2" name="222 CuadroTexto">
          <a:extLst>
            <a:ext uri="{FF2B5EF4-FFF2-40B4-BE49-F238E27FC236}">
              <a16:creationId xmlns:a16="http://schemas.microsoft.com/office/drawing/2014/main" xmlns="" id="{FDD040F7-C896-4530-B142-633C76E32B87}"/>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3" name="223 CuadroTexto">
          <a:extLst>
            <a:ext uri="{FF2B5EF4-FFF2-40B4-BE49-F238E27FC236}">
              <a16:creationId xmlns:a16="http://schemas.microsoft.com/office/drawing/2014/main" xmlns="" id="{78183C3A-0705-4CD3-8F58-90D1C55E242F}"/>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4" name="224 CuadroTexto">
          <a:extLst>
            <a:ext uri="{FF2B5EF4-FFF2-40B4-BE49-F238E27FC236}">
              <a16:creationId xmlns:a16="http://schemas.microsoft.com/office/drawing/2014/main" xmlns="" id="{FEDCFFBA-6458-4EF4-9EFD-A48D10375752}"/>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5" name="225 CuadroTexto">
          <a:extLst>
            <a:ext uri="{FF2B5EF4-FFF2-40B4-BE49-F238E27FC236}">
              <a16:creationId xmlns:a16="http://schemas.microsoft.com/office/drawing/2014/main" xmlns="" id="{BB5901A9-E9A2-49A0-8346-979E4C4B1018}"/>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6" name="226 CuadroTexto">
          <a:extLst>
            <a:ext uri="{FF2B5EF4-FFF2-40B4-BE49-F238E27FC236}">
              <a16:creationId xmlns:a16="http://schemas.microsoft.com/office/drawing/2014/main" xmlns="" id="{EC1846D0-8B59-448B-B182-F2A356AFBB3F}"/>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7" name="227 CuadroTexto">
          <a:extLst>
            <a:ext uri="{FF2B5EF4-FFF2-40B4-BE49-F238E27FC236}">
              <a16:creationId xmlns:a16="http://schemas.microsoft.com/office/drawing/2014/main" xmlns="" id="{75BEBC72-6194-421A-BDE2-216ADCBA3485}"/>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8" name="228 CuadroTexto">
          <a:extLst>
            <a:ext uri="{FF2B5EF4-FFF2-40B4-BE49-F238E27FC236}">
              <a16:creationId xmlns:a16="http://schemas.microsoft.com/office/drawing/2014/main" xmlns="" id="{FFF70CB7-3490-40CE-85AC-57A8D04A1999}"/>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49" name="229 CuadroTexto">
          <a:extLst>
            <a:ext uri="{FF2B5EF4-FFF2-40B4-BE49-F238E27FC236}">
              <a16:creationId xmlns:a16="http://schemas.microsoft.com/office/drawing/2014/main" xmlns="" id="{A429AFA8-50BB-47AC-801E-8F55220E54CF}"/>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0" name="230 CuadroTexto">
          <a:extLst>
            <a:ext uri="{FF2B5EF4-FFF2-40B4-BE49-F238E27FC236}">
              <a16:creationId xmlns:a16="http://schemas.microsoft.com/office/drawing/2014/main" xmlns="" id="{6053263D-75D3-40AC-A640-7C8EDE67A5E7}"/>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1" name="231 CuadroTexto">
          <a:extLst>
            <a:ext uri="{FF2B5EF4-FFF2-40B4-BE49-F238E27FC236}">
              <a16:creationId xmlns:a16="http://schemas.microsoft.com/office/drawing/2014/main" xmlns="" id="{DC74A05F-6217-482F-90C2-DA2CB8A81AD3}"/>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2" name="232 CuadroTexto">
          <a:extLst>
            <a:ext uri="{FF2B5EF4-FFF2-40B4-BE49-F238E27FC236}">
              <a16:creationId xmlns:a16="http://schemas.microsoft.com/office/drawing/2014/main" xmlns="" id="{B804E2DA-AFAD-434C-8060-080F018E3B58}"/>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3" name="233 CuadroTexto">
          <a:extLst>
            <a:ext uri="{FF2B5EF4-FFF2-40B4-BE49-F238E27FC236}">
              <a16:creationId xmlns:a16="http://schemas.microsoft.com/office/drawing/2014/main" xmlns="" id="{C9EF236C-89DA-449E-BB68-9FD171A0F167}"/>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4" name="234 CuadroTexto">
          <a:extLst>
            <a:ext uri="{FF2B5EF4-FFF2-40B4-BE49-F238E27FC236}">
              <a16:creationId xmlns:a16="http://schemas.microsoft.com/office/drawing/2014/main" xmlns="" id="{52750E38-BF40-42D3-97C7-CE94BE0505F2}"/>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5" name="235 CuadroTexto">
          <a:extLst>
            <a:ext uri="{FF2B5EF4-FFF2-40B4-BE49-F238E27FC236}">
              <a16:creationId xmlns:a16="http://schemas.microsoft.com/office/drawing/2014/main" xmlns="" id="{2B778317-F127-4701-824A-AD439200D1F7}"/>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6" name="236 CuadroTexto">
          <a:extLst>
            <a:ext uri="{FF2B5EF4-FFF2-40B4-BE49-F238E27FC236}">
              <a16:creationId xmlns:a16="http://schemas.microsoft.com/office/drawing/2014/main" xmlns="" id="{E48B1B92-42E7-44DF-9078-E6B6A747EABD}"/>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7" name="237 CuadroTexto">
          <a:extLst>
            <a:ext uri="{FF2B5EF4-FFF2-40B4-BE49-F238E27FC236}">
              <a16:creationId xmlns:a16="http://schemas.microsoft.com/office/drawing/2014/main" xmlns="" id="{402B1DFE-A67C-4FFE-84F8-840A8539F562}"/>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8" name="238 CuadroTexto">
          <a:extLst>
            <a:ext uri="{FF2B5EF4-FFF2-40B4-BE49-F238E27FC236}">
              <a16:creationId xmlns:a16="http://schemas.microsoft.com/office/drawing/2014/main" xmlns="" id="{E8CB1760-9772-4838-8A12-DBCC50E4AB38}"/>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59" name="239 CuadroTexto">
          <a:extLst>
            <a:ext uri="{FF2B5EF4-FFF2-40B4-BE49-F238E27FC236}">
              <a16:creationId xmlns:a16="http://schemas.microsoft.com/office/drawing/2014/main" xmlns="" id="{4E4AD537-C9D3-4BEA-9010-8880BE4ED63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0" name="240 CuadroTexto">
          <a:extLst>
            <a:ext uri="{FF2B5EF4-FFF2-40B4-BE49-F238E27FC236}">
              <a16:creationId xmlns:a16="http://schemas.microsoft.com/office/drawing/2014/main" xmlns="" id="{BBB4D169-E798-46F4-A73B-CED9C6534BF8}"/>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1" name="241 CuadroTexto">
          <a:extLst>
            <a:ext uri="{FF2B5EF4-FFF2-40B4-BE49-F238E27FC236}">
              <a16:creationId xmlns:a16="http://schemas.microsoft.com/office/drawing/2014/main" xmlns="" id="{1C0CC432-9189-4435-85AB-D7CB21E6D7C9}"/>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2" name="242 CuadroTexto">
          <a:extLst>
            <a:ext uri="{FF2B5EF4-FFF2-40B4-BE49-F238E27FC236}">
              <a16:creationId xmlns:a16="http://schemas.microsoft.com/office/drawing/2014/main" xmlns="" id="{B857F191-DE0F-496B-9BDE-48A0C03C97A2}"/>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3" name="243 CuadroTexto">
          <a:extLst>
            <a:ext uri="{FF2B5EF4-FFF2-40B4-BE49-F238E27FC236}">
              <a16:creationId xmlns:a16="http://schemas.microsoft.com/office/drawing/2014/main" xmlns="" id="{A9238AB2-CA2C-45B3-9AE6-BDD568A6BB0E}"/>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4" name="244 CuadroTexto">
          <a:extLst>
            <a:ext uri="{FF2B5EF4-FFF2-40B4-BE49-F238E27FC236}">
              <a16:creationId xmlns:a16="http://schemas.microsoft.com/office/drawing/2014/main" xmlns="" id="{A8A42820-E1B5-4D2A-BC06-72E78DB703C1}"/>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5" name="245 CuadroTexto">
          <a:extLst>
            <a:ext uri="{FF2B5EF4-FFF2-40B4-BE49-F238E27FC236}">
              <a16:creationId xmlns:a16="http://schemas.microsoft.com/office/drawing/2014/main" xmlns="" id="{793DAD81-9233-4791-B6B1-202C08467B1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6" name="246 CuadroTexto">
          <a:extLst>
            <a:ext uri="{FF2B5EF4-FFF2-40B4-BE49-F238E27FC236}">
              <a16:creationId xmlns:a16="http://schemas.microsoft.com/office/drawing/2014/main" xmlns="" id="{480B343A-A779-47D5-A044-4D20F2B93C9A}"/>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7" name="247 CuadroTexto">
          <a:extLst>
            <a:ext uri="{FF2B5EF4-FFF2-40B4-BE49-F238E27FC236}">
              <a16:creationId xmlns:a16="http://schemas.microsoft.com/office/drawing/2014/main" xmlns="" id="{E66FCDA7-96AA-47C3-B0CC-A3D4B12BBBA7}"/>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8" name="248 CuadroTexto">
          <a:extLst>
            <a:ext uri="{FF2B5EF4-FFF2-40B4-BE49-F238E27FC236}">
              <a16:creationId xmlns:a16="http://schemas.microsoft.com/office/drawing/2014/main" xmlns="" id="{F0713C56-3DA2-4785-8459-52CD59371D74}"/>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69" name="249 CuadroTexto">
          <a:extLst>
            <a:ext uri="{FF2B5EF4-FFF2-40B4-BE49-F238E27FC236}">
              <a16:creationId xmlns:a16="http://schemas.microsoft.com/office/drawing/2014/main" xmlns="" id="{344E1934-3643-4CE5-A740-B1A2DC69E451}"/>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0" name="250 CuadroTexto">
          <a:extLst>
            <a:ext uri="{FF2B5EF4-FFF2-40B4-BE49-F238E27FC236}">
              <a16:creationId xmlns:a16="http://schemas.microsoft.com/office/drawing/2014/main" xmlns="" id="{B848C737-6534-4027-9DD3-BE67F833A7D2}"/>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1" name="251 CuadroTexto">
          <a:extLst>
            <a:ext uri="{FF2B5EF4-FFF2-40B4-BE49-F238E27FC236}">
              <a16:creationId xmlns:a16="http://schemas.microsoft.com/office/drawing/2014/main" xmlns="" id="{2AAC9C8B-DC9D-4B70-A770-F3FEF4B54EF3}"/>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2" name="252 CuadroTexto">
          <a:extLst>
            <a:ext uri="{FF2B5EF4-FFF2-40B4-BE49-F238E27FC236}">
              <a16:creationId xmlns:a16="http://schemas.microsoft.com/office/drawing/2014/main" xmlns="" id="{C932EBCD-7DAE-4E4D-945E-512156E6BB7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3" name="253 CuadroTexto">
          <a:extLst>
            <a:ext uri="{FF2B5EF4-FFF2-40B4-BE49-F238E27FC236}">
              <a16:creationId xmlns:a16="http://schemas.microsoft.com/office/drawing/2014/main" xmlns="" id="{B0B1DEBD-F758-4922-AB64-A842DFA4EA32}"/>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4" name="254 CuadroTexto">
          <a:extLst>
            <a:ext uri="{FF2B5EF4-FFF2-40B4-BE49-F238E27FC236}">
              <a16:creationId xmlns:a16="http://schemas.microsoft.com/office/drawing/2014/main" xmlns="" id="{B06E07EF-B144-4DAE-AA4B-0122F31C8C05}"/>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5" name="255 CuadroTexto">
          <a:extLst>
            <a:ext uri="{FF2B5EF4-FFF2-40B4-BE49-F238E27FC236}">
              <a16:creationId xmlns:a16="http://schemas.microsoft.com/office/drawing/2014/main" xmlns="" id="{207B8F02-6261-44F4-A229-9862A9C328E9}"/>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6" name="256 CuadroTexto">
          <a:extLst>
            <a:ext uri="{FF2B5EF4-FFF2-40B4-BE49-F238E27FC236}">
              <a16:creationId xmlns:a16="http://schemas.microsoft.com/office/drawing/2014/main" xmlns="" id="{8999F6D2-0EA0-4C05-9894-EC6223DFD1CC}"/>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7" name="257 CuadroTexto">
          <a:extLst>
            <a:ext uri="{FF2B5EF4-FFF2-40B4-BE49-F238E27FC236}">
              <a16:creationId xmlns:a16="http://schemas.microsoft.com/office/drawing/2014/main" xmlns="" id="{04C1DED3-621D-42A0-930A-8917C3D6A1AC}"/>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8" name="258 CuadroTexto">
          <a:extLst>
            <a:ext uri="{FF2B5EF4-FFF2-40B4-BE49-F238E27FC236}">
              <a16:creationId xmlns:a16="http://schemas.microsoft.com/office/drawing/2014/main" xmlns="" id="{BB4701B0-5CC2-4D7A-8C72-5FF0F8C72CE6}"/>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79" name="259 CuadroTexto">
          <a:extLst>
            <a:ext uri="{FF2B5EF4-FFF2-40B4-BE49-F238E27FC236}">
              <a16:creationId xmlns:a16="http://schemas.microsoft.com/office/drawing/2014/main" xmlns="" id="{BA04013D-0057-414B-9669-DEA4B60AA08D}"/>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0" name="260 CuadroTexto">
          <a:extLst>
            <a:ext uri="{FF2B5EF4-FFF2-40B4-BE49-F238E27FC236}">
              <a16:creationId xmlns:a16="http://schemas.microsoft.com/office/drawing/2014/main" xmlns="" id="{7A0C7773-4FCB-4135-AE29-D0CB8F26E9E9}"/>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1" name="261 CuadroTexto">
          <a:extLst>
            <a:ext uri="{FF2B5EF4-FFF2-40B4-BE49-F238E27FC236}">
              <a16:creationId xmlns:a16="http://schemas.microsoft.com/office/drawing/2014/main" xmlns="" id="{250BDAD1-3DB2-48A6-A6B5-6EB0D767512D}"/>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2" name="262 CuadroTexto">
          <a:extLst>
            <a:ext uri="{FF2B5EF4-FFF2-40B4-BE49-F238E27FC236}">
              <a16:creationId xmlns:a16="http://schemas.microsoft.com/office/drawing/2014/main" xmlns="" id="{59036C41-C43A-4C0F-A4E4-96215F076EE4}"/>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3" name="263 CuadroTexto">
          <a:extLst>
            <a:ext uri="{FF2B5EF4-FFF2-40B4-BE49-F238E27FC236}">
              <a16:creationId xmlns:a16="http://schemas.microsoft.com/office/drawing/2014/main" xmlns="" id="{F5112A6D-DEED-4CDA-9FF6-F4D217B03DBE}"/>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4" name="264 CuadroTexto">
          <a:extLst>
            <a:ext uri="{FF2B5EF4-FFF2-40B4-BE49-F238E27FC236}">
              <a16:creationId xmlns:a16="http://schemas.microsoft.com/office/drawing/2014/main" xmlns="" id="{3C115A9E-4F86-4C56-B51D-216CECF048CF}"/>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5" name="265 CuadroTexto">
          <a:extLst>
            <a:ext uri="{FF2B5EF4-FFF2-40B4-BE49-F238E27FC236}">
              <a16:creationId xmlns:a16="http://schemas.microsoft.com/office/drawing/2014/main" xmlns="" id="{0F2AB7DD-9246-488A-BB00-80A79BA00484}"/>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6" name="266 CuadroTexto">
          <a:extLst>
            <a:ext uri="{FF2B5EF4-FFF2-40B4-BE49-F238E27FC236}">
              <a16:creationId xmlns:a16="http://schemas.microsoft.com/office/drawing/2014/main" xmlns="" id="{3D76635A-2B72-4157-845E-618F232ABFB2}"/>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7" name="267 CuadroTexto">
          <a:extLst>
            <a:ext uri="{FF2B5EF4-FFF2-40B4-BE49-F238E27FC236}">
              <a16:creationId xmlns:a16="http://schemas.microsoft.com/office/drawing/2014/main" xmlns="" id="{9A336CA2-825D-43D1-ABEA-06930E578EC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8" name="268 CuadroTexto">
          <a:extLst>
            <a:ext uri="{FF2B5EF4-FFF2-40B4-BE49-F238E27FC236}">
              <a16:creationId xmlns:a16="http://schemas.microsoft.com/office/drawing/2014/main" xmlns="" id="{3E4C1F5E-0422-4B22-B668-927C191A7DFD}"/>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89" name="269 CuadroTexto">
          <a:extLst>
            <a:ext uri="{FF2B5EF4-FFF2-40B4-BE49-F238E27FC236}">
              <a16:creationId xmlns:a16="http://schemas.microsoft.com/office/drawing/2014/main" xmlns="" id="{A479E0FE-C313-4AC3-906A-DE47E239ABC8}"/>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0" name="270 CuadroTexto">
          <a:extLst>
            <a:ext uri="{FF2B5EF4-FFF2-40B4-BE49-F238E27FC236}">
              <a16:creationId xmlns:a16="http://schemas.microsoft.com/office/drawing/2014/main" xmlns="" id="{3B13AD5E-E00D-472A-9E82-D0D3FD7FE632}"/>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1" name="271 CuadroTexto">
          <a:extLst>
            <a:ext uri="{FF2B5EF4-FFF2-40B4-BE49-F238E27FC236}">
              <a16:creationId xmlns:a16="http://schemas.microsoft.com/office/drawing/2014/main" xmlns="" id="{58F0BCFE-CC97-4B02-8F67-05B376E817B9}"/>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2" name="272 CuadroTexto">
          <a:extLst>
            <a:ext uri="{FF2B5EF4-FFF2-40B4-BE49-F238E27FC236}">
              <a16:creationId xmlns:a16="http://schemas.microsoft.com/office/drawing/2014/main" xmlns="" id="{1051D3F8-C6D6-46EE-995B-096A6FF6112F}"/>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3" name="273 CuadroTexto">
          <a:extLst>
            <a:ext uri="{FF2B5EF4-FFF2-40B4-BE49-F238E27FC236}">
              <a16:creationId xmlns:a16="http://schemas.microsoft.com/office/drawing/2014/main" xmlns="" id="{BB8316C0-DE2B-4EAE-ADDE-B2CB1BE6ACA9}"/>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4" name="274 CuadroTexto">
          <a:extLst>
            <a:ext uri="{FF2B5EF4-FFF2-40B4-BE49-F238E27FC236}">
              <a16:creationId xmlns:a16="http://schemas.microsoft.com/office/drawing/2014/main" xmlns="" id="{D728E800-7230-46D5-8866-4DA45FF0645E}"/>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5" name="275 CuadroTexto">
          <a:extLst>
            <a:ext uri="{FF2B5EF4-FFF2-40B4-BE49-F238E27FC236}">
              <a16:creationId xmlns:a16="http://schemas.microsoft.com/office/drawing/2014/main" xmlns="" id="{C9189AB8-B65A-47A3-9629-27838535FB2C}"/>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6" name="276 CuadroTexto">
          <a:extLst>
            <a:ext uri="{FF2B5EF4-FFF2-40B4-BE49-F238E27FC236}">
              <a16:creationId xmlns:a16="http://schemas.microsoft.com/office/drawing/2014/main" xmlns="" id="{796D77A1-AF71-41AD-8B87-AE830931875B}"/>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7" name="277 CuadroTexto">
          <a:extLst>
            <a:ext uri="{FF2B5EF4-FFF2-40B4-BE49-F238E27FC236}">
              <a16:creationId xmlns:a16="http://schemas.microsoft.com/office/drawing/2014/main" xmlns="" id="{1D5E3556-9AD4-4B61-AF39-AB083926F513}"/>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8" name="278 CuadroTexto">
          <a:extLst>
            <a:ext uri="{FF2B5EF4-FFF2-40B4-BE49-F238E27FC236}">
              <a16:creationId xmlns:a16="http://schemas.microsoft.com/office/drawing/2014/main" xmlns="" id="{16EF3903-50C9-4F0C-9905-D1147A4247A9}"/>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199" name="279 CuadroTexto">
          <a:extLst>
            <a:ext uri="{FF2B5EF4-FFF2-40B4-BE49-F238E27FC236}">
              <a16:creationId xmlns:a16="http://schemas.microsoft.com/office/drawing/2014/main" xmlns="" id="{7955D861-D8E9-4E75-99DB-DDF3F6922571}"/>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0" name="280 CuadroTexto">
          <a:extLst>
            <a:ext uri="{FF2B5EF4-FFF2-40B4-BE49-F238E27FC236}">
              <a16:creationId xmlns:a16="http://schemas.microsoft.com/office/drawing/2014/main" xmlns="" id="{2EC4ED5D-CAA8-4463-A2A9-FE3C71383A28}"/>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1" name="281 CuadroTexto">
          <a:extLst>
            <a:ext uri="{FF2B5EF4-FFF2-40B4-BE49-F238E27FC236}">
              <a16:creationId xmlns:a16="http://schemas.microsoft.com/office/drawing/2014/main" xmlns="" id="{8405B3B4-9C18-48A5-BF1A-FC22A5A6109C}"/>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2" name="282 CuadroTexto">
          <a:extLst>
            <a:ext uri="{FF2B5EF4-FFF2-40B4-BE49-F238E27FC236}">
              <a16:creationId xmlns:a16="http://schemas.microsoft.com/office/drawing/2014/main" xmlns="" id="{B89406C4-ED01-47FA-96D8-EFCE3666E10D}"/>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3" name="283 CuadroTexto">
          <a:extLst>
            <a:ext uri="{FF2B5EF4-FFF2-40B4-BE49-F238E27FC236}">
              <a16:creationId xmlns:a16="http://schemas.microsoft.com/office/drawing/2014/main" xmlns="" id="{C03954C2-248B-46DE-A55F-736039A259F7}"/>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4" name="284 CuadroTexto">
          <a:extLst>
            <a:ext uri="{FF2B5EF4-FFF2-40B4-BE49-F238E27FC236}">
              <a16:creationId xmlns:a16="http://schemas.microsoft.com/office/drawing/2014/main" xmlns="" id="{F91EB20A-BBFE-47A9-9064-11D88BF3F6A0}"/>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5" name="285 CuadroTexto">
          <a:extLst>
            <a:ext uri="{FF2B5EF4-FFF2-40B4-BE49-F238E27FC236}">
              <a16:creationId xmlns:a16="http://schemas.microsoft.com/office/drawing/2014/main" xmlns="" id="{A3CA5CFB-9D02-47FF-8004-7BCAD6C09282}"/>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6" name="286 CuadroTexto">
          <a:extLst>
            <a:ext uri="{FF2B5EF4-FFF2-40B4-BE49-F238E27FC236}">
              <a16:creationId xmlns:a16="http://schemas.microsoft.com/office/drawing/2014/main" xmlns="" id="{B2E44B7A-14B8-4119-A2BE-44976CF82D53}"/>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7" name="287 CuadroTexto">
          <a:extLst>
            <a:ext uri="{FF2B5EF4-FFF2-40B4-BE49-F238E27FC236}">
              <a16:creationId xmlns:a16="http://schemas.microsoft.com/office/drawing/2014/main" xmlns="" id="{CD96F2E0-B9CD-424B-851D-484519C3D617}"/>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8" name="288 CuadroTexto">
          <a:extLst>
            <a:ext uri="{FF2B5EF4-FFF2-40B4-BE49-F238E27FC236}">
              <a16:creationId xmlns:a16="http://schemas.microsoft.com/office/drawing/2014/main" xmlns="" id="{C9DF810C-5494-445A-9295-D5B543FBE2FA}"/>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9" name="289 CuadroTexto">
          <a:extLst>
            <a:ext uri="{FF2B5EF4-FFF2-40B4-BE49-F238E27FC236}">
              <a16:creationId xmlns:a16="http://schemas.microsoft.com/office/drawing/2014/main" xmlns="" id="{B0C264B3-FF9B-406F-8230-FCFED407D1C2}"/>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10" name="290 CuadroTexto">
          <a:extLst>
            <a:ext uri="{FF2B5EF4-FFF2-40B4-BE49-F238E27FC236}">
              <a16:creationId xmlns:a16="http://schemas.microsoft.com/office/drawing/2014/main" xmlns="" id="{5D27BAC3-4A07-4424-8142-8FF6952C63F4}"/>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11" name="291 CuadroTexto">
          <a:extLst>
            <a:ext uri="{FF2B5EF4-FFF2-40B4-BE49-F238E27FC236}">
              <a16:creationId xmlns:a16="http://schemas.microsoft.com/office/drawing/2014/main" xmlns="" id="{37493CCA-E9B3-4D2C-9EC8-7EBAD896799E}"/>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12" name="292 CuadroTexto">
          <a:extLst>
            <a:ext uri="{FF2B5EF4-FFF2-40B4-BE49-F238E27FC236}">
              <a16:creationId xmlns:a16="http://schemas.microsoft.com/office/drawing/2014/main" xmlns="" id="{43905AAD-C3DE-4B20-8577-7196D97899C7}"/>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13" name="293 CuadroTexto">
          <a:extLst>
            <a:ext uri="{FF2B5EF4-FFF2-40B4-BE49-F238E27FC236}">
              <a16:creationId xmlns:a16="http://schemas.microsoft.com/office/drawing/2014/main" xmlns="" id="{BE4EA0B0-838D-43DA-9151-24D7FAF5AC84}"/>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14" name="294 CuadroTexto">
          <a:extLst>
            <a:ext uri="{FF2B5EF4-FFF2-40B4-BE49-F238E27FC236}">
              <a16:creationId xmlns:a16="http://schemas.microsoft.com/office/drawing/2014/main" xmlns="" id="{F278F8B5-7609-4CEC-90EF-622980881BAF}"/>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15" name="295 CuadroTexto">
          <a:extLst>
            <a:ext uri="{FF2B5EF4-FFF2-40B4-BE49-F238E27FC236}">
              <a16:creationId xmlns:a16="http://schemas.microsoft.com/office/drawing/2014/main" xmlns="" id="{D70F00E6-DCF5-4045-A6F6-FA68C2313C96}"/>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16" name="296 CuadroTexto">
          <a:extLst>
            <a:ext uri="{FF2B5EF4-FFF2-40B4-BE49-F238E27FC236}">
              <a16:creationId xmlns:a16="http://schemas.microsoft.com/office/drawing/2014/main" xmlns="" id="{8B745A87-E641-4E84-BD99-D4C2CCB13563}"/>
            </a:ext>
          </a:extLst>
        </xdr:cNvPr>
        <xdr:cNvSpPr txBox="1"/>
      </xdr:nvSpPr>
      <xdr:spPr>
        <a:xfrm>
          <a:off x="0"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17" name="17 CuadroTexto">
          <a:extLst>
            <a:ext uri="{FF2B5EF4-FFF2-40B4-BE49-F238E27FC236}">
              <a16:creationId xmlns:a16="http://schemas.microsoft.com/office/drawing/2014/main" xmlns="" id="{F5ED45D8-A1E3-4062-9CE6-5F0A3C38F70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18" name="90 CuadroTexto">
          <a:extLst>
            <a:ext uri="{FF2B5EF4-FFF2-40B4-BE49-F238E27FC236}">
              <a16:creationId xmlns:a16="http://schemas.microsoft.com/office/drawing/2014/main" xmlns="" id="{D1072D39-CF98-4275-8B3A-38FF3394E5C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19" name="91 CuadroTexto">
          <a:extLst>
            <a:ext uri="{FF2B5EF4-FFF2-40B4-BE49-F238E27FC236}">
              <a16:creationId xmlns:a16="http://schemas.microsoft.com/office/drawing/2014/main" xmlns="" id="{606DE782-0830-4E25-9FFE-F565501FA9B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0" name="92 CuadroTexto">
          <a:extLst>
            <a:ext uri="{FF2B5EF4-FFF2-40B4-BE49-F238E27FC236}">
              <a16:creationId xmlns:a16="http://schemas.microsoft.com/office/drawing/2014/main" xmlns="" id="{9126030E-DB3A-4054-AE7E-0B1106E5926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1" name="93 CuadroTexto">
          <a:extLst>
            <a:ext uri="{FF2B5EF4-FFF2-40B4-BE49-F238E27FC236}">
              <a16:creationId xmlns:a16="http://schemas.microsoft.com/office/drawing/2014/main" xmlns="" id="{1AA8B591-24F3-4056-B7AE-F476BF62E3F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2" name="94 CuadroTexto">
          <a:extLst>
            <a:ext uri="{FF2B5EF4-FFF2-40B4-BE49-F238E27FC236}">
              <a16:creationId xmlns:a16="http://schemas.microsoft.com/office/drawing/2014/main" xmlns="" id="{4C268A2A-CF4B-41BF-9442-EFA73BA96EC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3" name="95 CuadroTexto">
          <a:extLst>
            <a:ext uri="{FF2B5EF4-FFF2-40B4-BE49-F238E27FC236}">
              <a16:creationId xmlns:a16="http://schemas.microsoft.com/office/drawing/2014/main" xmlns="" id="{8AD6DEED-56B8-4938-8A6A-9C97F182117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4" name="96 CuadroTexto">
          <a:extLst>
            <a:ext uri="{FF2B5EF4-FFF2-40B4-BE49-F238E27FC236}">
              <a16:creationId xmlns:a16="http://schemas.microsoft.com/office/drawing/2014/main" xmlns="" id="{02EF112E-0FF2-4DF8-A379-A7C61A60004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5" name="97 CuadroTexto">
          <a:extLst>
            <a:ext uri="{FF2B5EF4-FFF2-40B4-BE49-F238E27FC236}">
              <a16:creationId xmlns:a16="http://schemas.microsoft.com/office/drawing/2014/main" xmlns="" id="{A9028EA3-F7E4-4662-82CF-A3358AD3CD0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6" name="98 CuadroTexto">
          <a:extLst>
            <a:ext uri="{FF2B5EF4-FFF2-40B4-BE49-F238E27FC236}">
              <a16:creationId xmlns:a16="http://schemas.microsoft.com/office/drawing/2014/main" xmlns="" id="{8744F26F-8E00-46DD-9C25-590227D1984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7" name="99 CuadroTexto">
          <a:extLst>
            <a:ext uri="{FF2B5EF4-FFF2-40B4-BE49-F238E27FC236}">
              <a16:creationId xmlns:a16="http://schemas.microsoft.com/office/drawing/2014/main" xmlns="" id="{514D5D17-AB84-4CA2-B079-4875615C9BC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8" name="100 CuadroTexto">
          <a:extLst>
            <a:ext uri="{FF2B5EF4-FFF2-40B4-BE49-F238E27FC236}">
              <a16:creationId xmlns:a16="http://schemas.microsoft.com/office/drawing/2014/main" xmlns="" id="{54B6A1C5-955B-4488-B459-A0888A818B3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9" name="101 CuadroTexto">
          <a:extLst>
            <a:ext uri="{FF2B5EF4-FFF2-40B4-BE49-F238E27FC236}">
              <a16:creationId xmlns:a16="http://schemas.microsoft.com/office/drawing/2014/main" xmlns="" id="{12D6388E-6C3B-46E0-A6B9-2B7DA02B14D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0" name="118 CuadroTexto">
          <a:extLst>
            <a:ext uri="{FF2B5EF4-FFF2-40B4-BE49-F238E27FC236}">
              <a16:creationId xmlns:a16="http://schemas.microsoft.com/office/drawing/2014/main" xmlns="" id="{5B04BB4E-2533-447D-BFC7-752E7DE7A09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1" name="119 CuadroTexto">
          <a:extLst>
            <a:ext uri="{FF2B5EF4-FFF2-40B4-BE49-F238E27FC236}">
              <a16:creationId xmlns:a16="http://schemas.microsoft.com/office/drawing/2014/main" xmlns="" id="{CFC5D183-D102-4953-BF57-8740508133E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2" name="120 CuadroTexto">
          <a:extLst>
            <a:ext uri="{FF2B5EF4-FFF2-40B4-BE49-F238E27FC236}">
              <a16:creationId xmlns:a16="http://schemas.microsoft.com/office/drawing/2014/main" xmlns="" id="{1BCB8F48-B74C-42C3-902F-F2BC4DF24ED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3" name="121 CuadroTexto">
          <a:extLst>
            <a:ext uri="{FF2B5EF4-FFF2-40B4-BE49-F238E27FC236}">
              <a16:creationId xmlns:a16="http://schemas.microsoft.com/office/drawing/2014/main" xmlns="" id="{10912249-772C-4774-9315-CEE569DF33B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4" name="122 CuadroTexto">
          <a:extLst>
            <a:ext uri="{FF2B5EF4-FFF2-40B4-BE49-F238E27FC236}">
              <a16:creationId xmlns:a16="http://schemas.microsoft.com/office/drawing/2014/main" xmlns="" id="{AD319EAA-24AC-4313-9A2E-DA90AF656CF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5" name="123 CuadroTexto">
          <a:extLst>
            <a:ext uri="{FF2B5EF4-FFF2-40B4-BE49-F238E27FC236}">
              <a16:creationId xmlns:a16="http://schemas.microsoft.com/office/drawing/2014/main" xmlns="" id="{DFE65190-AFE7-4AD3-9460-DCCE7C5FFC4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6" name="124 CuadroTexto">
          <a:extLst>
            <a:ext uri="{FF2B5EF4-FFF2-40B4-BE49-F238E27FC236}">
              <a16:creationId xmlns:a16="http://schemas.microsoft.com/office/drawing/2014/main" xmlns="" id="{7831DFDA-C2F6-44A6-AB16-47A8612D63B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7" name="125 CuadroTexto">
          <a:extLst>
            <a:ext uri="{FF2B5EF4-FFF2-40B4-BE49-F238E27FC236}">
              <a16:creationId xmlns:a16="http://schemas.microsoft.com/office/drawing/2014/main" xmlns="" id="{B6FF13DA-7925-4511-BDB8-A60BE080AF5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8" name="143 CuadroTexto">
          <a:extLst>
            <a:ext uri="{FF2B5EF4-FFF2-40B4-BE49-F238E27FC236}">
              <a16:creationId xmlns:a16="http://schemas.microsoft.com/office/drawing/2014/main" xmlns="" id="{7E19B9F3-8152-48BA-A592-0011446B2BB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39" name="144 CuadroTexto">
          <a:extLst>
            <a:ext uri="{FF2B5EF4-FFF2-40B4-BE49-F238E27FC236}">
              <a16:creationId xmlns:a16="http://schemas.microsoft.com/office/drawing/2014/main" xmlns="" id="{64427543-2760-40CF-AF68-840F30E528A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0" name="145 CuadroTexto">
          <a:extLst>
            <a:ext uri="{FF2B5EF4-FFF2-40B4-BE49-F238E27FC236}">
              <a16:creationId xmlns:a16="http://schemas.microsoft.com/office/drawing/2014/main" xmlns="" id="{9AAC52FF-D844-410F-A74C-A9CE88AB7C0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1" name="146 CuadroTexto">
          <a:extLst>
            <a:ext uri="{FF2B5EF4-FFF2-40B4-BE49-F238E27FC236}">
              <a16:creationId xmlns:a16="http://schemas.microsoft.com/office/drawing/2014/main" xmlns="" id="{1F220E4E-1275-490A-9DE1-71A74F3B5C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2" name="147 CuadroTexto">
          <a:extLst>
            <a:ext uri="{FF2B5EF4-FFF2-40B4-BE49-F238E27FC236}">
              <a16:creationId xmlns:a16="http://schemas.microsoft.com/office/drawing/2014/main" xmlns="" id="{EFA8310C-A0BB-44F2-850E-97CAB0F5F00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3" name="148 CuadroTexto">
          <a:extLst>
            <a:ext uri="{FF2B5EF4-FFF2-40B4-BE49-F238E27FC236}">
              <a16:creationId xmlns:a16="http://schemas.microsoft.com/office/drawing/2014/main" xmlns="" id="{A94B5C83-67D0-41A7-9FD8-67E33159CB5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4" name="149 CuadroTexto">
          <a:extLst>
            <a:ext uri="{FF2B5EF4-FFF2-40B4-BE49-F238E27FC236}">
              <a16:creationId xmlns:a16="http://schemas.microsoft.com/office/drawing/2014/main" xmlns="" id="{204EB6BD-4744-435B-BE21-0F6FCCE71E5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5" name="150 CuadroTexto">
          <a:extLst>
            <a:ext uri="{FF2B5EF4-FFF2-40B4-BE49-F238E27FC236}">
              <a16:creationId xmlns:a16="http://schemas.microsoft.com/office/drawing/2014/main" xmlns="" id="{14B9D3B8-2879-40BE-9328-85F448D7088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6" name="151 CuadroTexto">
          <a:extLst>
            <a:ext uri="{FF2B5EF4-FFF2-40B4-BE49-F238E27FC236}">
              <a16:creationId xmlns:a16="http://schemas.microsoft.com/office/drawing/2014/main" xmlns="" id="{CCAA4C34-3BF1-4237-AB1E-7F303563335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7" name="152 CuadroTexto">
          <a:extLst>
            <a:ext uri="{FF2B5EF4-FFF2-40B4-BE49-F238E27FC236}">
              <a16:creationId xmlns:a16="http://schemas.microsoft.com/office/drawing/2014/main" xmlns="" id="{2E4C4FA4-C1FC-4E01-8C6A-CB080707629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8" name="153 CuadroTexto">
          <a:extLst>
            <a:ext uri="{FF2B5EF4-FFF2-40B4-BE49-F238E27FC236}">
              <a16:creationId xmlns:a16="http://schemas.microsoft.com/office/drawing/2014/main" xmlns="" id="{3B65EF54-C469-4C5C-B1E5-08689B2933A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49" name="154 CuadroTexto">
          <a:extLst>
            <a:ext uri="{FF2B5EF4-FFF2-40B4-BE49-F238E27FC236}">
              <a16:creationId xmlns:a16="http://schemas.microsoft.com/office/drawing/2014/main" xmlns="" id="{9B409F8A-1BA9-4BDE-B7E2-B7E561D537B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0" name="155 CuadroTexto">
          <a:extLst>
            <a:ext uri="{FF2B5EF4-FFF2-40B4-BE49-F238E27FC236}">
              <a16:creationId xmlns:a16="http://schemas.microsoft.com/office/drawing/2014/main" xmlns="" id="{7E34F274-5D08-4D6F-B2D7-F712A86E63D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1" name="156 CuadroTexto">
          <a:extLst>
            <a:ext uri="{FF2B5EF4-FFF2-40B4-BE49-F238E27FC236}">
              <a16:creationId xmlns:a16="http://schemas.microsoft.com/office/drawing/2014/main" xmlns="" id="{1E5595E3-9BB7-4188-8D81-368354FC4A1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2" name="157 CuadroTexto">
          <a:extLst>
            <a:ext uri="{FF2B5EF4-FFF2-40B4-BE49-F238E27FC236}">
              <a16:creationId xmlns:a16="http://schemas.microsoft.com/office/drawing/2014/main" xmlns="" id="{DB207778-1502-4A0D-A127-C6F67378020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3" name="158 CuadroTexto">
          <a:extLst>
            <a:ext uri="{FF2B5EF4-FFF2-40B4-BE49-F238E27FC236}">
              <a16:creationId xmlns:a16="http://schemas.microsoft.com/office/drawing/2014/main" xmlns="" id="{FB9B68EB-24A8-4619-B91E-1F2A0651A83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4" name="159 CuadroTexto">
          <a:extLst>
            <a:ext uri="{FF2B5EF4-FFF2-40B4-BE49-F238E27FC236}">
              <a16:creationId xmlns:a16="http://schemas.microsoft.com/office/drawing/2014/main" xmlns="" id="{FC0627D1-E038-472A-88DF-5FCE7254470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5" name="160 CuadroTexto">
          <a:extLst>
            <a:ext uri="{FF2B5EF4-FFF2-40B4-BE49-F238E27FC236}">
              <a16:creationId xmlns:a16="http://schemas.microsoft.com/office/drawing/2014/main" xmlns="" id="{A080E75C-7847-4292-8253-336BAD50929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6" name="161 CuadroTexto">
          <a:extLst>
            <a:ext uri="{FF2B5EF4-FFF2-40B4-BE49-F238E27FC236}">
              <a16:creationId xmlns:a16="http://schemas.microsoft.com/office/drawing/2014/main" xmlns="" id="{F1D11195-A0C4-4716-BF46-C17EDA08442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7" name="162 CuadroTexto">
          <a:extLst>
            <a:ext uri="{FF2B5EF4-FFF2-40B4-BE49-F238E27FC236}">
              <a16:creationId xmlns:a16="http://schemas.microsoft.com/office/drawing/2014/main" xmlns="" id="{1140FBFC-EFB0-4F31-8275-EB8439BF38F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8" name="163 CuadroTexto">
          <a:extLst>
            <a:ext uri="{FF2B5EF4-FFF2-40B4-BE49-F238E27FC236}">
              <a16:creationId xmlns:a16="http://schemas.microsoft.com/office/drawing/2014/main" xmlns="" id="{DF86E830-CE8A-42BC-AD8F-6B256E7A3E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59" name="164 CuadroTexto">
          <a:extLst>
            <a:ext uri="{FF2B5EF4-FFF2-40B4-BE49-F238E27FC236}">
              <a16:creationId xmlns:a16="http://schemas.microsoft.com/office/drawing/2014/main" xmlns="" id="{3967B346-8DD9-40B6-BC00-1E2BEE2A3F7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0" name="165 CuadroTexto">
          <a:extLst>
            <a:ext uri="{FF2B5EF4-FFF2-40B4-BE49-F238E27FC236}">
              <a16:creationId xmlns:a16="http://schemas.microsoft.com/office/drawing/2014/main" xmlns="" id="{B3B6059E-6CB1-4845-9339-79598AF6CF5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1" name="166 CuadroTexto">
          <a:extLst>
            <a:ext uri="{FF2B5EF4-FFF2-40B4-BE49-F238E27FC236}">
              <a16:creationId xmlns:a16="http://schemas.microsoft.com/office/drawing/2014/main" xmlns="" id="{6020022B-B78A-4B0B-891C-1988CC8529D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2" name="167 CuadroTexto">
          <a:extLst>
            <a:ext uri="{FF2B5EF4-FFF2-40B4-BE49-F238E27FC236}">
              <a16:creationId xmlns:a16="http://schemas.microsoft.com/office/drawing/2014/main" xmlns="" id="{D2A10093-8464-4BF2-91EA-F80A0CA036D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3" name="168 CuadroTexto">
          <a:extLst>
            <a:ext uri="{FF2B5EF4-FFF2-40B4-BE49-F238E27FC236}">
              <a16:creationId xmlns:a16="http://schemas.microsoft.com/office/drawing/2014/main" xmlns="" id="{65250454-DA08-4A6B-970D-C5E743EDB48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4" name="169 CuadroTexto">
          <a:extLst>
            <a:ext uri="{FF2B5EF4-FFF2-40B4-BE49-F238E27FC236}">
              <a16:creationId xmlns:a16="http://schemas.microsoft.com/office/drawing/2014/main" xmlns="" id="{62B9D769-37F3-478B-BED8-94E01E7F839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5" name="170 CuadroTexto">
          <a:extLst>
            <a:ext uri="{FF2B5EF4-FFF2-40B4-BE49-F238E27FC236}">
              <a16:creationId xmlns:a16="http://schemas.microsoft.com/office/drawing/2014/main" xmlns="" id="{4334A139-7477-4FC7-ACE4-53CECFC1A26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6" name="171 CuadroTexto">
          <a:extLst>
            <a:ext uri="{FF2B5EF4-FFF2-40B4-BE49-F238E27FC236}">
              <a16:creationId xmlns:a16="http://schemas.microsoft.com/office/drawing/2014/main" xmlns="" id="{C3039587-E003-4818-B1D6-9DA2C62F57D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7" name="172 CuadroTexto">
          <a:extLst>
            <a:ext uri="{FF2B5EF4-FFF2-40B4-BE49-F238E27FC236}">
              <a16:creationId xmlns:a16="http://schemas.microsoft.com/office/drawing/2014/main" xmlns="" id="{C95198E6-2BED-4596-B483-FA4A138977F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8" name="173 CuadroTexto">
          <a:extLst>
            <a:ext uri="{FF2B5EF4-FFF2-40B4-BE49-F238E27FC236}">
              <a16:creationId xmlns:a16="http://schemas.microsoft.com/office/drawing/2014/main" xmlns="" id="{179FC4E0-9FFD-49C7-A7E1-315DC4DA438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69" name="174 CuadroTexto">
          <a:extLst>
            <a:ext uri="{FF2B5EF4-FFF2-40B4-BE49-F238E27FC236}">
              <a16:creationId xmlns:a16="http://schemas.microsoft.com/office/drawing/2014/main" xmlns="" id="{9ED85DC0-9520-4D8E-8DE4-2BD0A77030B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0" name="175 CuadroTexto">
          <a:extLst>
            <a:ext uri="{FF2B5EF4-FFF2-40B4-BE49-F238E27FC236}">
              <a16:creationId xmlns:a16="http://schemas.microsoft.com/office/drawing/2014/main" xmlns="" id="{597931A4-E20E-4358-90F7-A474907FE0C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1" name="176 CuadroTexto">
          <a:extLst>
            <a:ext uri="{FF2B5EF4-FFF2-40B4-BE49-F238E27FC236}">
              <a16:creationId xmlns:a16="http://schemas.microsoft.com/office/drawing/2014/main" xmlns="" id="{8284E324-B476-4EAB-BCE3-86FA4CD21F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2" name="177 CuadroTexto">
          <a:extLst>
            <a:ext uri="{FF2B5EF4-FFF2-40B4-BE49-F238E27FC236}">
              <a16:creationId xmlns:a16="http://schemas.microsoft.com/office/drawing/2014/main" xmlns="" id="{9D660938-A68F-4FA7-AFEE-12A35E925E2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3" name="178 CuadroTexto">
          <a:extLst>
            <a:ext uri="{FF2B5EF4-FFF2-40B4-BE49-F238E27FC236}">
              <a16:creationId xmlns:a16="http://schemas.microsoft.com/office/drawing/2014/main" xmlns="" id="{E4F6D1EF-73F3-4D0C-9798-5F5DECBA83B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4" name="179 CuadroTexto">
          <a:extLst>
            <a:ext uri="{FF2B5EF4-FFF2-40B4-BE49-F238E27FC236}">
              <a16:creationId xmlns:a16="http://schemas.microsoft.com/office/drawing/2014/main" xmlns="" id="{38E1A633-0665-41A1-BD0E-6E897B314CC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5" name="180 CuadroTexto">
          <a:extLst>
            <a:ext uri="{FF2B5EF4-FFF2-40B4-BE49-F238E27FC236}">
              <a16:creationId xmlns:a16="http://schemas.microsoft.com/office/drawing/2014/main" xmlns="" id="{C7A07EDE-00B8-4FC1-92AB-DB6EA9AC49F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6" name="181 CuadroTexto">
          <a:extLst>
            <a:ext uri="{FF2B5EF4-FFF2-40B4-BE49-F238E27FC236}">
              <a16:creationId xmlns:a16="http://schemas.microsoft.com/office/drawing/2014/main" xmlns="" id="{E807538F-C91D-41C4-BD02-F526FC8A661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7" name="182 CuadroTexto">
          <a:extLst>
            <a:ext uri="{FF2B5EF4-FFF2-40B4-BE49-F238E27FC236}">
              <a16:creationId xmlns:a16="http://schemas.microsoft.com/office/drawing/2014/main" xmlns="" id="{42ACCD13-A116-4735-A736-C57E3CDA734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8" name="183 CuadroTexto">
          <a:extLst>
            <a:ext uri="{FF2B5EF4-FFF2-40B4-BE49-F238E27FC236}">
              <a16:creationId xmlns:a16="http://schemas.microsoft.com/office/drawing/2014/main" xmlns="" id="{4B616F74-C5D1-4A9D-BC9C-F654CEE7ED5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79" name="184 CuadroTexto">
          <a:extLst>
            <a:ext uri="{FF2B5EF4-FFF2-40B4-BE49-F238E27FC236}">
              <a16:creationId xmlns:a16="http://schemas.microsoft.com/office/drawing/2014/main" xmlns="" id="{06265A11-EB59-4885-9414-37DF9D8E8F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0" name="185 CuadroTexto">
          <a:extLst>
            <a:ext uri="{FF2B5EF4-FFF2-40B4-BE49-F238E27FC236}">
              <a16:creationId xmlns:a16="http://schemas.microsoft.com/office/drawing/2014/main" xmlns="" id="{CD2F70B8-3425-4415-8D26-5F359F266C0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1" name="186 CuadroTexto">
          <a:extLst>
            <a:ext uri="{FF2B5EF4-FFF2-40B4-BE49-F238E27FC236}">
              <a16:creationId xmlns:a16="http://schemas.microsoft.com/office/drawing/2014/main" xmlns="" id="{C8356D01-0D79-4C5B-AE88-D50E41D81BC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2" name="187 CuadroTexto">
          <a:extLst>
            <a:ext uri="{FF2B5EF4-FFF2-40B4-BE49-F238E27FC236}">
              <a16:creationId xmlns:a16="http://schemas.microsoft.com/office/drawing/2014/main" xmlns="" id="{10DCDF58-E6A3-40F9-B7D8-05506EBD0FE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3" name="188 CuadroTexto">
          <a:extLst>
            <a:ext uri="{FF2B5EF4-FFF2-40B4-BE49-F238E27FC236}">
              <a16:creationId xmlns:a16="http://schemas.microsoft.com/office/drawing/2014/main" xmlns="" id="{AC04175A-12F7-4EF3-A54B-E406E99CDB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4" name="189 CuadroTexto">
          <a:extLst>
            <a:ext uri="{FF2B5EF4-FFF2-40B4-BE49-F238E27FC236}">
              <a16:creationId xmlns:a16="http://schemas.microsoft.com/office/drawing/2014/main" xmlns="" id="{71C187CC-1DE3-44E2-8EC1-635D34A45D2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5" name="190 CuadroTexto">
          <a:extLst>
            <a:ext uri="{FF2B5EF4-FFF2-40B4-BE49-F238E27FC236}">
              <a16:creationId xmlns:a16="http://schemas.microsoft.com/office/drawing/2014/main" xmlns="" id="{0C216EF9-05D3-4204-BFA6-ACCBF05C955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6" name="191 CuadroTexto">
          <a:extLst>
            <a:ext uri="{FF2B5EF4-FFF2-40B4-BE49-F238E27FC236}">
              <a16:creationId xmlns:a16="http://schemas.microsoft.com/office/drawing/2014/main" xmlns="" id="{6835FDD5-ADE3-4F5A-94C0-6238FCC30C8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7" name="192 CuadroTexto">
          <a:extLst>
            <a:ext uri="{FF2B5EF4-FFF2-40B4-BE49-F238E27FC236}">
              <a16:creationId xmlns:a16="http://schemas.microsoft.com/office/drawing/2014/main" xmlns="" id="{9E516F7E-14DB-4A4F-9589-0F5D88ABCA6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8" name="193 CuadroTexto">
          <a:extLst>
            <a:ext uri="{FF2B5EF4-FFF2-40B4-BE49-F238E27FC236}">
              <a16:creationId xmlns:a16="http://schemas.microsoft.com/office/drawing/2014/main" xmlns="" id="{3A1471E3-CC77-4F4E-A672-FF8F8D2C248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89" name="194 CuadroTexto">
          <a:extLst>
            <a:ext uri="{FF2B5EF4-FFF2-40B4-BE49-F238E27FC236}">
              <a16:creationId xmlns:a16="http://schemas.microsoft.com/office/drawing/2014/main" xmlns="" id="{8E457BAB-154D-4DC0-8D16-253885F961D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0" name="195 CuadroTexto">
          <a:extLst>
            <a:ext uri="{FF2B5EF4-FFF2-40B4-BE49-F238E27FC236}">
              <a16:creationId xmlns:a16="http://schemas.microsoft.com/office/drawing/2014/main" xmlns="" id="{48FB056A-73BF-4C15-B9E6-CA2EBABA727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1" name="196 CuadroTexto">
          <a:extLst>
            <a:ext uri="{FF2B5EF4-FFF2-40B4-BE49-F238E27FC236}">
              <a16:creationId xmlns:a16="http://schemas.microsoft.com/office/drawing/2014/main" xmlns="" id="{E91C5832-1B72-469A-92F6-2D538FA2E26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2" name="197 CuadroTexto">
          <a:extLst>
            <a:ext uri="{FF2B5EF4-FFF2-40B4-BE49-F238E27FC236}">
              <a16:creationId xmlns:a16="http://schemas.microsoft.com/office/drawing/2014/main" xmlns="" id="{E7787075-8965-4B33-A523-69C79471367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3" name="198 CuadroTexto">
          <a:extLst>
            <a:ext uri="{FF2B5EF4-FFF2-40B4-BE49-F238E27FC236}">
              <a16:creationId xmlns:a16="http://schemas.microsoft.com/office/drawing/2014/main" xmlns="" id="{26C0E3A0-A7E4-461E-985F-BF0B5C73FE0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4" name="199 CuadroTexto">
          <a:extLst>
            <a:ext uri="{FF2B5EF4-FFF2-40B4-BE49-F238E27FC236}">
              <a16:creationId xmlns:a16="http://schemas.microsoft.com/office/drawing/2014/main" xmlns="" id="{3AD15F55-1AA8-4DD9-A961-A9B0BFF1984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5" name="200 CuadroTexto">
          <a:extLst>
            <a:ext uri="{FF2B5EF4-FFF2-40B4-BE49-F238E27FC236}">
              <a16:creationId xmlns:a16="http://schemas.microsoft.com/office/drawing/2014/main" xmlns="" id="{BC93ACAE-8F8D-4FF1-A344-BB66CA3961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6" name="201 CuadroTexto">
          <a:extLst>
            <a:ext uri="{FF2B5EF4-FFF2-40B4-BE49-F238E27FC236}">
              <a16:creationId xmlns:a16="http://schemas.microsoft.com/office/drawing/2014/main" xmlns="" id="{8BD7384D-39DD-4F15-A354-1826EC8D3B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7" name="202 CuadroTexto">
          <a:extLst>
            <a:ext uri="{FF2B5EF4-FFF2-40B4-BE49-F238E27FC236}">
              <a16:creationId xmlns:a16="http://schemas.microsoft.com/office/drawing/2014/main" xmlns="" id="{31175B68-0961-422C-8C58-46551C92B8C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8" name="203 CuadroTexto">
          <a:extLst>
            <a:ext uri="{FF2B5EF4-FFF2-40B4-BE49-F238E27FC236}">
              <a16:creationId xmlns:a16="http://schemas.microsoft.com/office/drawing/2014/main" xmlns="" id="{D162FA98-A895-442E-B202-5698D3E7FF1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99" name="204 CuadroTexto">
          <a:extLst>
            <a:ext uri="{FF2B5EF4-FFF2-40B4-BE49-F238E27FC236}">
              <a16:creationId xmlns:a16="http://schemas.microsoft.com/office/drawing/2014/main" xmlns="" id="{807E1CCC-9205-46EE-A661-22305575A88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0" name="205 CuadroTexto">
          <a:extLst>
            <a:ext uri="{FF2B5EF4-FFF2-40B4-BE49-F238E27FC236}">
              <a16:creationId xmlns:a16="http://schemas.microsoft.com/office/drawing/2014/main" xmlns="" id="{4D209DEB-344F-4AED-A9A5-7E5A85DC9C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1" name="206 CuadroTexto">
          <a:extLst>
            <a:ext uri="{FF2B5EF4-FFF2-40B4-BE49-F238E27FC236}">
              <a16:creationId xmlns:a16="http://schemas.microsoft.com/office/drawing/2014/main" xmlns="" id="{5EF55AE9-0433-42F0-A718-D9239152B93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2" name="207 CuadroTexto">
          <a:extLst>
            <a:ext uri="{FF2B5EF4-FFF2-40B4-BE49-F238E27FC236}">
              <a16:creationId xmlns:a16="http://schemas.microsoft.com/office/drawing/2014/main" xmlns="" id="{3EBAD9C3-6F16-473F-8808-C902FD3C5EC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3" name="208 CuadroTexto">
          <a:extLst>
            <a:ext uri="{FF2B5EF4-FFF2-40B4-BE49-F238E27FC236}">
              <a16:creationId xmlns:a16="http://schemas.microsoft.com/office/drawing/2014/main" xmlns="" id="{39BF6512-C7AC-47C4-9E85-BA1EE468552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4" name="209 CuadroTexto">
          <a:extLst>
            <a:ext uri="{FF2B5EF4-FFF2-40B4-BE49-F238E27FC236}">
              <a16:creationId xmlns:a16="http://schemas.microsoft.com/office/drawing/2014/main" xmlns="" id="{363A043D-0509-4295-AE65-50DC62C8D71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5" name="210 CuadroTexto">
          <a:extLst>
            <a:ext uri="{FF2B5EF4-FFF2-40B4-BE49-F238E27FC236}">
              <a16:creationId xmlns:a16="http://schemas.microsoft.com/office/drawing/2014/main" xmlns="" id="{05429E3D-8EDD-4521-9A0A-063A5BD5C31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6" name="211 CuadroTexto">
          <a:extLst>
            <a:ext uri="{FF2B5EF4-FFF2-40B4-BE49-F238E27FC236}">
              <a16:creationId xmlns:a16="http://schemas.microsoft.com/office/drawing/2014/main" xmlns="" id="{FF255D8A-D5FD-4F2D-9330-1D805A07BC5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7" name="212 CuadroTexto">
          <a:extLst>
            <a:ext uri="{FF2B5EF4-FFF2-40B4-BE49-F238E27FC236}">
              <a16:creationId xmlns:a16="http://schemas.microsoft.com/office/drawing/2014/main" xmlns="" id="{83BA2D33-83D7-4972-9F72-F29C46C7F87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8" name="213 CuadroTexto">
          <a:extLst>
            <a:ext uri="{FF2B5EF4-FFF2-40B4-BE49-F238E27FC236}">
              <a16:creationId xmlns:a16="http://schemas.microsoft.com/office/drawing/2014/main" xmlns="" id="{D6EFD3A1-9C83-45A4-A6B2-9DBAC9BCF11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09" name="214 CuadroTexto">
          <a:extLst>
            <a:ext uri="{FF2B5EF4-FFF2-40B4-BE49-F238E27FC236}">
              <a16:creationId xmlns:a16="http://schemas.microsoft.com/office/drawing/2014/main" xmlns="" id="{3134C0A3-1D60-43DB-BC4C-41464492578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0" name="215 CuadroTexto">
          <a:extLst>
            <a:ext uri="{FF2B5EF4-FFF2-40B4-BE49-F238E27FC236}">
              <a16:creationId xmlns:a16="http://schemas.microsoft.com/office/drawing/2014/main" xmlns="" id="{A23AF3DA-7D5B-4863-B968-2B652A1E2B2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1" name="216 CuadroTexto">
          <a:extLst>
            <a:ext uri="{FF2B5EF4-FFF2-40B4-BE49-F238E27FC236}">
              <a16:creationId xmlns:a16="http://schemas.microsoft.com/office/drawing/2014/main" xmlns="" id="{796AB514-3988-45C0-9280-368D25CEA7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2" name="217 CuadroTexto">
          <a:extLst>
            <a:ext uri="{FF2B5EF4-FFF2-40B4-BE49-F238E27FC236}">
              <a16:creationId xmlns:a16="http://schemas.microsoft.com/office/drawing/2014/main" xmlns="" id="{FFFBAD8C-BA45-4986-9A5B-4F289D4F850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3" name="218 CuadroTexto">
          <a:extLst>
            <a:ext uri="{FF2B5EF4-FFF2-40B4-BE49-F238E27FC236}">
              <a16:creationId xmlns:a16="http://schemas.microsoft.com/office/drawing/2014/main" xmlns="" id="{A45C384A-49CB-45C6-96F6-315E96AEC3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4" name="219 CuadroTexto">
          <a:extLst>
            <a:ext uri="{FF2B5EF4-FFF2-40B4-BE49-F238E27FC236}">
              <a16:creationId xmlns:a16="http://schemas.microsoft.com/office/drawing/2014/main" xmlns="" id="{ACD8362A-0324-4607-AAE1-7D477344219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5" name="220 CuadroTexto">
          <a:extLst>
            <a:ext uri="{FF2B5EF4-FFF2-40B4-BE49-F238E27FC236}">
              <a16:creationId xmlns:a16="http://schemas.microsoft.com/office/drawing/2014/main" xmlns="" id="{C9702326-3637-4AB9-BCFD-2887A3E38FD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6" name="221 CuadroTexto">
          <a:extLst>
            <a:ext uri="{FF2B5EF4-FFF2-40B4-BE49-F238E27FC236}">
              <a16:creationId xmlns:a16="http://schemas.microsoft.com/office/drawing/2014/main" xmlns="" id="{334A1244-D8A5-42FF-A96E-17392AA8D3A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7" name="222 CuadroTexto">
          <a:extLst>
            <a:ext uri="{FF2B5EF4-FFF2-40B4-BE49-F238E27FC236}">
              <a16:creationId xmlns:a16="http://schemas.microsoft.com/office/drawing/2014/main" xmlns="" id="{B28A574B-D7C7-401E-A85C-180CB512286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8" name="223 CuadroTexto">
          <a:extLst>
            <a:ext uri="{FF2B5EF4-FFF2-40B4-BE49-F238E27FC236}">
              <a16:creationId xmlns:a16="http://schemas.microsoft.com/office/drawing/2014/main" xmlns="" id="{9B52DCAA-6317-4FC2-A44D-44C9F3AA412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19" name="224 CuadroTexto">
          <a:extLst>
            <a:ext uri="{FF2B5EF4-FFF2-40B4-BE49-F238E27FC236}">
              <a16:creationId xmlns:a16="http://schemas.microsoft.com/office/drawing/2014/main" xmlns="" id="{138AC026-AFB4-49D2-9966-19AA5E9D008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0" name="225 CuadroTexto">
          <a:extLst>
            <a:ext uri="{FF2B5EF4-FFF2-40B4-BE49-F238E27FC236}">
              <a16:creationId xmlns:a16="http://schemas.microsoft.com/office/drawing/2014/main" xmlns="" id="{917E66A9-A8B1-491E-BACD-8809E54C88F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1" name="226 CuadroTexto">
          <a:extLst>
            <a:ext uri="{FF2B5EF4-FFF2-40B4-BE49-F238E27FC236}">
              <a16:creationId xmlns:a16="http://schemas.microsoft.com/office/drawing/2014/main" xmlns="" id="{1E2D57BA-E3F8-468E-95B2-49B7AEF45C0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2" name="227 CuadroTexto">
          <a:extLst>
            <a:ext uri="{FF2B5EF4-FFF2-40B4-BE49-F238E27FC236}">
              <a16:creationId xmlns:a16="http://schemas.microsoft.com/office/drawing/2014/main" xmlns="" id="{9338009B-51C5-41C0-8FD8-1FA33724A4E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3" name="228 CuadroTexto">
          <a:extLst>
            <a:ext uri="{FF2B5EF4-FFF2-40B4-BE49-F238E27FC236}">
              <a16:creationId xmlns:a16="http://schemas.microsoft.com/office/drawing/2014/main" xmlns="" id="{DFCE7335-ED3E-434E-AA07-25F46F104A8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4" name="229 CuadroTexto">
          <a:extLst>
            <a:ext uri="{FF2B5EF4-FFF2-40B4-BE49-F238E27FC236}">
              <a16:creationId xmlns:a16="http://schemas.microsoft.com/office/drawing/2014/main" xmlns="" id="{9F1085D0-5770-496F-8D00-E2E52833694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5" name="230 CuadroTexto">
          <a:extLst>
            <a:ext uri="{FF2B5EF4-FFF2-40B4-BE49-F238E27FC236}">
              <a16:creationId xmlns:a16="http://schemas.microsoft.com/office/drawing/2014/main" xmlns="" id="{7C8D9113-19E8-48D7-B181-93674DCB9FA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6" name="231 CuadroTexto">
          <a:extLst>
            <a:ext uri="{FF2B5EF4-FFF2-40B4-BE49-F238E27FC236}">
              <a16:creationId xmlns:a16="http://schemas.microsoft.com/office/drawing/2014/main" xmlns="" id="{7C5580F7-A920-4FF8-8BC8-D2446B1C214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7" name="232 CuadroTexto">
          <a:extLst>
            <a:ext uri="{FF2B5EF4-FFF2-40B4-BE49-F238E27FC236}">
              <a16:creationId xmlns:a16="http://schemas.microsoft.com/office/drawing/2014/main" xmlns="" id="{8534AC27-4D2D-479B-B7ED-74D97A8F3A3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8" name="233 CuadroTexto">
          <a:extLst>
            <a:ext uri="{FF2B5EF4-FFF2-40B4-BE49-F238E27FC236}">
              <a16:creationId xmlns:a16="http://schemas.microsoft.com/office/drawing/2014/main" xmlns="" id="{DABC04E1-2799-4D1B-9C93-147904DD8C5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29" name="234 CuadroTexto">
          <a:extLst>
            <a:ext uri="{FF2B5EF4-FFF2-40B4-BE49-F238E27FC236}">
              <a16:creationId xmlns:a16="http://schemas.microsoft.com/office/drawing/2014/main" xmlns="" id="{021BEA3F-5F07-43ED-A9CA-909A19074AD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0" name="235 CuadroTexto">
          <a:extLst>
            <a:ext uri="{FF2B5EF4-FFF2-40B4-BE49-F238E27FC236}">
              <a16:creationId xmlns:a16="http://schemas.microsoft.com/office/drawing/2014/main" xmlns="" id="{4472753B-E55A-49B7-ACE4-A8168900626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1" name="236 CuadroTexto">
          <a:extLst>
            <a:ext uri="{FF2B5EF4-FFF2-40B4-BE49-F238E27FC236}">
              <a16:creationId xmlns:a16="http://schemas.microsoft.com/office/drawing/2014/main" xmlns="" id="{81C396EB-2BC8-46A9-9653-474C46E9579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2" name="237 CuadroTexto">
          <a:extLst>
            <a:ext uri="{FF2B5EF4-FFF2-40B4-BE49-F238E27FC236}">
              <a16:creationId xmlns:a16="http://schemas.microsoft.com/office/drawing/2014/main" xmlns="" id="{9B48E5FD-A9F2-4AF2-96CA-FB86296057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3" name="238 CuadroTexto">
          <a:extLst>
            <a:ext uri="{FF2B5EF4-FFF2-40B4-BE49-F238E27FC236}">
              <a16:creationId xmlns:a16="http://schemas.microsoft.com/office/drawing/2014/main" xmlns="" id="{A2A59C1F-DBD2-45B2-84D9-EE03DC0BF3C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4" name="239 CuadroTexto">
          <a:extLst>
            <a:ext uri="{FF2B5EF4-FFF2-40B4-BE49-F238E27FC236}">
              <a16:creationId xmlns:a16="http://schemas.microsoft.com/office/drawing/2014/main" xmlns="" id="{39D753C1-646B-47C6-BD32-A75B7EFAFB6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5" name="240 CuadroTexto">
          <a:extLst>
            <a:ext uri="{FF2B5EF4-FFF2-40B4-BE49-F238E27FC236}">
              <a16:creationId xmlns:a16="http://schemas.microsoft.com/office/drawing/2014/main" xmlns="" id="{2773C589-93B5-4571-ACE3-35EC9DF36F3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6" name="241 CuadroTexto">
          <a:extLst>
            <a:ext uri="{FF2B5EF4-FFF2-40B4-BE49-F238E27FC236}">
              <a16:creationId xmlns:a16="http://schemas.microsoft.com/office/drawing/2014/main" xmlns="" id="{63625728-E2B5-4145-BBF3-89C3761B0A7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7" name="242 CuadroTexto">
          <a:extLst>
            <a:ext uri="{FF2B5EF4-FFF2-40B4-BE49-F238E27FC236}">
              <a16:creationId xmlns:a16="http://schemas.microsoft.com/office/drawing/2014/main" xmlns="" id="{94950AB2-7119-46C1-B2B8-83767A6894B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8" name="243 CuadroTexto">
          <a:extLst>
            <a:ext uri="{FF2B5EF4-FFF2-40B4-BE49-F238E27FC236}">
              <a16:creationId xmlns:a16="http://schemas.microsoft.com/office/drawing/2014/main" xmlns="" id="{B9FC2D77-7A56-45B9-B450-779C6B81DE9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39" name="244 CuadroTexto">
          <a:extLst>
            <a:ext uri="{FF2B5EF4-FFF2-40B4-BE49-F238E27FC236}">
              <a16:creationId xmlns:a16="http://schemas.microsoft.com/office/drawing/2014/main" xmlns="" id="{08C80E5A-E8C2-4105-8CB5-98FBC0AA404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0" name="245 CuadroTexto">
          <a:extLst>
            <a:ext uri="{FF2B5EF4-FFF2-40B4-BE49-F238E27FC236}">
              <a16:creationId xmlns:a16="http://schemas.microsoft.com/office/drawing/2014/main" xmlns="" id="{8E777B0D-F2E0-4EFD-B41A-04CB6840277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1" name="246 CuadroTexto">
          <a:extLst>
            <a:ext uri="{FF2B5EF4-FFF2-40B4-BE49-F238E27FC236}">
              <a16:creationId xmlns:a16="http://schemas.microsoft.com/office/drawing/2014/main" xmlns="" id="{0B5525BD-6BE1-4A43-9F56-55E4DDA893C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2" name="247 CuadroTexto">
          <a:extLst>
            <a:ext uri="{FF2B5EF4-FFF2-40B4-BE49-F238E27FC236}">
              <a16:creationId xmlns:a16="http://schemas.microsoft.com/office/drawing/2014/main" xmlns="" id="{F3A52A14-A89A-4471-8B6A-BC22ED1ACD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3" name="248 CuadroTexto">
          <a:extLst>
            <a:ext uri="{FF2B5EF4-FFF2-40B4-BE49-F238E27FC236}">
              <a16:creationId xmlns:a16="http://schemas.microsoft.com/office/drawing/2014/main" xmlns="" id="{03631AE4-CC7F-41E2-8071-1067D0BBDC2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4" name="249 CuadroTexto">
          <a:extLst>
            <a:ext uri="{FF2B5EF4-FFF2-40B4-BE49-F238E27FC236}">
              <a16:creationId xmlns:a16="http://schemas.microsoft.com/office/drawing/2014/main" xmlns="" id="{6F06B547-272E-4472-A006-C32C5A7826A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5" name="250 CuadroTexto">
          <a:extLst>
            <a:ext uri="{FF2B5EF4-FFF2-40B4-BE49-F238E27FC236}">
              <a16:creationId xmlns:a16="http://schemas.microsoft.com/office/drawing/2014/main" xmlns="" id="{45093DC4-2BB0-4BE6-96E0-4C032D5844B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6" name="251 CuadroTexto">
          <a:extLst>
            <a:ext uri="{FF2B5EF4-FFF2-40B4-BE49-F238E27FC236}">
              <a16:creationId xmlns:a16="http://schemas.microsoft.com/office/drawing/2014/main" xmlns="" id="{B8A98787-15D2-44C0-9797-D55D6452AD5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7" name="252 CuadroTexto">
          <a:extLst>
            <a:ext uri="{FF2B5EF4-FFF2-40B4-BE49-F238E27FC236}">
              <a16:creationId xmlns:a16="http://schemas.microsoft.com/office/drawing/2014/main" xmlns="" id="{2107B3D3-13FB-4C63-9288-5326A9A0450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8" name="253 CuadroTexto">
          <a:extLst>
            <a:ext uri="{FF2B5EF4-FFF2-40B4-BE49-F238E27FC236}">
              <a16:creationId xmlns:a16="http://schemas.microsoft.com/office/drawing/2014/main" xmlns="" id="{A7CF0B9C-DF56-4A49-8A9A-9770E66B293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49" name="254 CuadroTexto">
          <a:extLst>
            <a:ext uri="{FF2B5EF4-FFF2-40B4-BE49-F238E27FC236}">
              <a16:creationId xmlns:a16="http://schemas.microsoft.com/office/drawing/2014/main" xmlns="" id="{5CBFB54C-9120-4729-862F-59E1ED2F003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0" name="255 CuadroTexto">
          <a:extLst>
            <a:ext uri="{FF2B5EF4-FFF2-40B4-BE49-F238E27FC236}">
              <a16:creationId xmlns:a16="http://schemas.microsoft.com/office/drawing/2014/main" xmlns="" id="{49074288-7AEC-421B-BC3C-937743672DF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1" name="256 CuadroTexto">
          <a:extLst>
            <a:ext uri="{FF2B5EF4-FFF2-40B4-BE49-F238E27FC236}">
              <a16:creationId xmlns:a16="http://schemas.microsoft.com/office/drawing/2014/main" xmlns="" id="{04AD2D4A-2054-493C-9169-B78ED476A11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2" name="257 CuadroTexto">
          <a:extLst>
            <a:ext uri="{FF2B5EF4-FFF2-40B4-BE49-F238E27FC236}">
              <a16:creationId xmlns:a16="http://schemas.microsoft.com/office/drawing/2014/main" xmlns="" id="{571B8939-9B92-470D-9F5C-56FF319BF7A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3" name="258 CuadroTexto">
          <a:extLst>
            <a:ext uri="{FF2B5EF4-FFF2-40B4-BE49-F238E27FC236}">
              <a16:creationId xmlns:a16="http://schemas.microsoft.com/office/drawing/2014/main" xmlns="" id="{B4FEB51C-1B0A-46AD-B3A1-0EDBE56A936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4" name="259 CuadroTexto">
          <a:extLst>
            <a:ext uri="{FF2B5EF4-FFF2-40B4-BE49-F238E27FC236}">
              <a16:creationId xmlns:a16="http://schemas.microsoft.com/office/drawing/2014/main" xmlns="" id="{3368FD64-372C-4EDC-A383-53A9CB3120A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5" name="260 CuadroTexto">
          <a:extLst>
            <a:ext uri="{FF2B5EF4-FFF2-40B4-BE49-F238E27FC236}">
              <a16:creationId xmlns:a16="http://schemas.microsoft.com/office/drawing/2014/main" xmlns="" id="{11AADAD9-4AFE-4096-B086-64AED435504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6" name="261 CuadroTexto">
          <a:extLst>
            <a:ext uri="{FF2B5EF4-FFF2-40B4-BE49-F238E27FC236}">
              <a16:creationId xmlns:a16="http://schemas.microsoft.com/office/drawing/2014/main" xmlns="" id="{0C755F22-3BF6-4F10-8662-061AC2E271B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7" name="262 CuadroTexto">
          <a:extLst>
            <a:ext uri="{FF2B5EF4-FFF2-40B4-BE49-F238E27FC236}">
              <a16:creationId xmlns:a16="http://schemas.microsoft.com/office/drawing/2014/main" xmlns="" id="{97D5CCF4-E9F2-4895-92AC-ED3B798BD94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8" name="263 CuadroTexto">
          <a:extLst>
            <a:ext uri="{FF2B5EF4-FFF2-40B4-BE49-F238E27FC236}">
              <a16:creationId xmlns:a16="http://schemas.microsoft.com/office/drawing/2014/main" xmlns="" id="{34AABA26-7526-44F7-A040-BE0B8914E3B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59" name="264 CuadroTexto">
          <a:extLst>
            <a:ext uri="{FF2B5EF4-FFF2-40B4-BE49-F238E27FC236}">
              <a16:creationId xmlns:a16="http://schemas.microsoft.com/office/drawing/2014/main" xmlns="" id="{DA04050F-7B77-4968-9625-077529E4662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0" name="265 CuadroTexto">
          <a:extLst>
            <a:ext uri="{FF2B5EF4-FFF2-40B4-BE49-F238E27FC236}">
              <a16:creationId xmlns:a16="http://schemas.microsoft.com/office/drawing/2014/main" xmlns="" id="{FCDD9375-524F-4684-9CF1-DE56F180CE0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1" name="266 CuadroTexto">
          <a:extLst>
            <a:ext uri="{FF2B5EF4-FFF2-40B4-BE49-F238E27FC236}">
              <a16:creationId xmlns:a16="http://schemas.microsoft.com/office/drawing/2014/main" xmlns="" id="{B7A56BD4-36CB-46A8-9909-23077A4EA67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2" name="267 CuadroTexto">
          <a:extLst>
            <a:ext uri="{FF2B5EF4-FFF2-40B4-BE49-F238E27FC236}">
              <a16:creationId xmlns:a16="http://schemas.microsoft.com/office/drawing/2014/main" xmlns="" id="{D84BBC50-61DD-47E1-B808-47C0F0F97D3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3" name="268 CuadroTexto">
          <a:extLst>
            <a:ext uri="{FF2B5EF4-FFF2-40B4-BE49-F238E27FC236}">
              <a16:creationId xmlns:a16="http://schemas.microsoft.com/office/drawing/2014/main" xmlns="" id="{C5CDBEE9-2CB5-40DA-9A7E-0828AE9A539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4" name="269 CuadroTexto">
          <a:extLst>
            <a:ext uri="{FF2B5EF4-FFF2-40B4-BE49-F238E27FC236}">
              <a16:creationId xmlns:a16="http://schemas.microsoft.com/office/drawing/2014/main" xmlns="" id="{4DC4E6BA-CB91-4234-9A53-4DE62FF0443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5" name="270 CuadroTexto">
          <a:extLst>
            <a:ext uri="{FF2B5EF4-FFF2-40B4-BE49-F238E27FC236}">
              <a16:creationId xmlns:a16="http://schemas.microsoft.com/office/drawing/2014/main" xmlns="" id="{3C3411AB-3957-47A3-86CB-69EDC405C69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6" name="271 CuadroTexto">
          <a:extLst>
            <a:ext uri="{FF2B5EF4-FFF2-40B4-BE49-F238E27FC236}">
              <a16:creationId xmlns:a16="http://schemas.microsoft.com/office/drawing/2014/main" xmlns="" id="{E2C97A21-B705-443F-A1A4-1D024A162C4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7" name="272 CuadroTexto">
          <a:extLst>
            <a:ext uri="{FF2B5EF4-FFF2-40B4-BE49-F238E27FC236}">
              <a16:creationId xmlns:a16="http://schemas.microsoft.com/office/drawing/2014/main" xmlns="" id="{269ACC09-0F29-4787-A2AF-4A89E48D61B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8" name="273 CuadroTexto">
          <a:extLst>
            <a:ext uri="{FF2B5EF4-FFF2-40B4-BE49-F238E27FC236}">
              <a16:creationId xmlns:a16="http://schemas.microsoft.com/office/drawing/2014/main" xmlns="" id="{A1C84120-9323-4B36-BF26-3550EEABEEC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69" name="274 CuadroTexto">
          <a:extLst>
            <a:ext uri="{FF2B5EF4-FFF2-40B4-BE49-F238E27FC236}">
              <a16:creationId xmlns:a16="http://schemas.microsoft.com/office/drawing/2014/main" xmlns="" id="{424603B6-14F5-4DEE-9126-F13B49741FB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0" name="275 CuadroTexto">
          <a:extLst>
            <a:ext uri="{FF2B5EF4-FFF2-40B4-BE49-F238E27FC236}">
              <a16:creationId xmlns:a16="http://schemas.microsoft.com/office/drawing/2014/main" xmlns="" id="{6666CD59-5D00-4DD3-9395-ECE4A2E02FA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1" name="276 CuadroTexto">
          <a:extLst>
            <a:ext uri="{FF2B5EF4-FFF2-40B4-BE49-F238E27FC236}">
              <a16:creationId xmlns:a16="http://schemas.microsoft.com/office/drawing/2014/main" xmlns="" id="{B3FCB497-B34E-4EA0-B7F8-A664EB80865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2" name="277 CuadroTexto">
          <a:extLst>
            <a:ext uri="{FF2B5EF4-FFF2-40B4-BE49-F238E27FC236}">
              <a16:creationId xmlns:a16="http://schemas.microsoft.com/office/drawing/2014/main" xmlns="" id="{8FF860DD-6609-4EA8-9D41-A0C3FD9E60B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3" name="278 CuadroTexto">
          <a:extLst>
            <a:ext uri="{FF2B5EF4-FFF2-40B4-BE49-F238E27FC236}">
              <a16:creationId xmlns:a16="http://schemas.microsoft.com/office/drawing/2014/main" xmlns="" id="{B37F30DB-38F2-4A41-830E-6ABA8285050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4" name="279 CuadroTexto">
          <a:extLst>
            <a:ext uri="{FF2B5EF4-FFF2-40B4-BE49-F238E27FC236}">
              <a16:creationId xmlns:a16="http://schemas.microsoft.com/office/drawing/2014/main" xmlns="" id="{FA30F4B2-FC31-400E-8EDE-2CB78427321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5" name="280 CuadroTexto">
          <a:extLst>
            <a:ext uri="{FF2B5EF4-FFF2-40B4-BE49-F238E27FC236}">
              <a16:creationId xmlns:a16="http://schemas.microsoft.com/office/drawing/2014/main" xmlns="" id="{19708976-08CB-44D9-B953-51F74554CEE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6" name="281 CuadroTexto">
          <a:extLst>
            <a:ext uri="{FF2B5EF4-FFF2-40B4-BE49-F238E27FC236}">
              <a16:creationId xmlns:a16="http://schemas.microsoft.com/office/drawing/2014/main" xmlns="" id="{3D58C954-D6A0-4DBA-AC3F-3DB55B0B7F4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7" name="282 CuadroTexto">
          <a:extLst>
            <a:ext uri="{FF2B5EF4-FFF2-40B4-BE49-F238E27FC236}">
              <a16:creationId xmlns:a16="http://schemas.microsoft.com/office/drawing/2014/main" xmlns="" id="{6149D59D-3977-4539-9FA8-772337872EF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8" name="283 CuadroTexto">
          <a:extLst>
            <a:ext uri="{FF2B5EF4-FFF2-40B4-BE49-F238E27FC236}">
              <a16:creationId xmlns:a16="http://schemas.microsoft.com/office/drawing/2014/main" xmlns="" id="{3A3314DD-4E68-45BB-BE64-1A108FE3595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9" name="284 CuadroTexto">
          <a:extLst>
            <a:ext uri="{FF2B5EF4-FFF2-40B4-BE49-F238E27FC236}">
              <a16:creationId xmlns:a16="http://schemas.microsoft.com/office/drawing/2014/main" xmlns="" id="{92EB9FB9-2612-4FAF-A631-F11713F1E80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0" name="285 CuadroTexto">
          <a:extLst>
            <a:ext uri="{FF2B5EF4-FFF2-40B4-BE49-F238E27FC236}">
              <a16:creationId xmlns:a16="http://schemas.microsoft.com/office/drawing/2014/main" xmlns="" id="{A6A6AD2B-6B27-4451-BD2F-4F52955DA76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1" name="286 CuadroTexto">
          <a:extLst>
            <a:ext uri="{FF2B5EF4-FFF2-40B4-BE49-F238E27FC236}">
              <a16:creationId xmlns:a16="http://schemas.microsoft.com/office/drawing/2014/main" xmlns="" id="{7FB2D8EF-1E7E-445C-A52F-F18B8D72D69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2" name="287 CuadroTexto">
          <a:extLst>
            <a:ext uri="{FF2B5EF4-FFF2-40B4-BE49-F238E27FC236}">
              <a16:creationId xmlns:a16="http://schemas.microsoft.com/office/drawing/2014/main" xmlns="" id="{CFC46429-D296-4452-82EC-A8E78CEAF5D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3" name="288 CuadroTexto">
          <a:extLst>
            <a:ext uri="{FF2B5EF4-FFF2-40B4-BE49-F238E27FC236}">
              <a16:creationId xmlns:a16="http://schemas.microsoft.com/office/drawing/2014/main" xmlns="" id="{0B5C9D4C-BCAA-4A1D-AA64-3F0C2216E3E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4" name="289 CuadroTexto">
          <a:extLst>
            <a:ext uri="{FF2B5EF4-FFF2-40B4-BE49-F238E27FC236}">
              <a16:creationId xmlns:a16="http://schemas.microsoft.com/office/drawing/2014/main" xmlns="" id="{46E7E4A5-F22F-478C-9488-3A6E9764C22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5" name="290 CuadroTexto">
          <a:extLst>
            <a:ext uri="{FF2B5EF4-FFF2-40B4-BE49-F238E27FC236}">
              <a16:creationId xmlns:a16="http://schemas.microsoft.com/office/drawing/2014/main" xmlns="" id="{03FE73D1-2951-4BCF-AA44-0003E67538A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6" name="291 CuadroTexto">
          <a:extLst>
            <a:ext uri="{FF2B5EF4-FFF2-40B4-BE49-F238E27FC236}">
              <a16:creationId xmlns:a16="http://schemas.microsoft.com/office/drawing/2014/main" xmlns="" id="{BFD184F5-B604-41FF-AFE7-3E89A2F09AB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7" name="292 CuadroTexto">
          <a:extLst>
            <a:ext uri="{FF2B5EF4-FFF2-40B4-BE49-F238E27FC236}">
              <a16:creationId xmlns:a16="http://schemas.microsoft.com/office/drawing/2014/main" xmlns="" id="{C2D2474E-F1F0-4199-AAFF-F3564A1D15F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8" name="293 CuadroTexto">
          <a:extLst>
            <a:ext uri="{FF2B5EF4-FFF2-40B4-BE49-F238E27FC236}">
              <a16:creationId xmlns:a16="http://schemas.microsoft.com/office/drawing/2014/main" xmlns="" id="{6CF88DE6-6236-47B9-9186-342B0D4E70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89" name="294 CuadroTexto">
          <a:extLst>
            <a:ext uri="{FF2B5EF4-FFF2-40B4-BE49-F238E27FC236}">
              <a16:creationId xmlns:a16="http://schemas.microsoft.com/office/drawing/2014/main" xmlns="" id="{168089EB-4F7E-4859-9096-C3A89B18B4E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0" name="295 CuadroTexto">
          <a:extLst>
            <a:ext uri="{FF2B5EF4-FFF2-40B4-BE49-F238E27FC236}">
              <a16:creationId xmlns:a16="http://schemas.microsoft.com/office/drawing/2014/main" xmlns="" id="{5157FAA1-F2D6-422A-8932-8DE8426AA53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1" name="296 CuadroTexto">
          <a:extLst>
            <a:ext uri="{FF2B5EF4-FFF2-40B4-BE49-F238E27FC236}">
              <a16:creationId xmlns:a16="http://schemas.microsoft.com/office/drawing/2014/main" xmlns="" id="{40C35339-24C1-4A43-981F-7C358D8DC4C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392" name="301 CuadroTexto">
          <a:extLst>
            <a:ext uri="{FF2B5EF4-FFF2-40B4-BE49-F238E27FC236}">
              <a16:creationId xmlns:a16="http://schemas.microsoft.com/office/drawing/2014/main" xmlns="" id="{A731121F-2D9D-411E-8EF4-6CDBD4E9B49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393" name="302 CuadroTexto">
          <a:extLst>
            <a:ext uri="{FF2B5EF4-FFF2-40B4-BE49-F238E27FC236}">
              <a16:creationId xmlns:a16="http://schemas.microsoft.com/office/drawing/2014/main" xmlns="" id="{7D68F0C0-EC12-4CF7-9290-D3CF020E236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4" name="17 CuadroTexto">
          <a:extLst>
            <a:ext uri="{FF2B5EF4-FFF2-40B4-BE49-F238E27FC236}">
              <a16:creationId xmlns:a16="http://schemas.microsoft.com/office/drawing/2014/main" xmlns="" id="{88498B05-6A76-4C0A-AA42-692F07A9E28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5" name="90 CuadroTexto">
          <a:extLst>
            <a:ext uri="{FF2B5EF4-FFF2-40B4-BE49-F238E27FC236}">
              <a16:creationId xmlns:a16="http://schemas.microsoft.com/office/drawing/2014/main" xmlns="" id="{861F7207-A8F0-45F5-B5BE-9632DA3786E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6" name="91 CuadroTexto">
          <a:extLst>
            <a:ext uri="{FF2B5EF4-FFF2-40B4-BE49-F238E27FC236}">
              <a16:creationId xmlns:a16="http://schemas.microsoft.com/office/drawing/2014/main" xmlns="" id="{698E698B-3059-4681-A248-BF15F3C4581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7" name="92 CuadroTexto">
          <a:extLst>
            <a:ext uri="{FF2B5EF4-FFF2-40B4-BE49-F238E27FC236}">
              <a16:creationId xmlns:a16="http://schemas.microsoft.com/office/drawing/2014/main" xmlns="" id="{92F456AB-3C3D-472C-ACB3-62258FCA1E4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8" name="93 CuadroTexto">
          <a:extLst>
            <a:ext uri="{FF2B5EF4-FFF2-40B4-BE49-F238E27FC236}">
              <a16:creationId xmlns:a16="http://schemas.microsoft.com/office/drawing/2014/main" xmlns="" id="{FF01830F-66DC-42D8-8DF0-A595AE918C3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99" name="94 CuadroTexto">
          <a:extLst>
            <a:ext uri="{FF2B5EF4-FFF2-40B4-BE49-F238E27FC236}">
              <a16:creationId xmlns:a16="http://schemas.microsoft.com/office/drawing/2014/main" xmlns="" id="{597B7277-BF7A-431E-96EF-57AA376010A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0" name="95 CuadroTexto">
          <a:extLst>
            <a:ext uri="{FF2B5EF4-FFF2-40B4-BE49-F238E27FC236}">
              <a16:creationId xmlns:a16="http://schemas.microsoft.com/office/drawing/2014/main" xmlns="" id="{376C1AE0-ED05-4B36-AE06-3994D5E5F31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1" name="96 CuadroTexto">
          <a:extLst>
            <a:ext uri="{FF2B5EF4-FFF2-40B4-BE49-F238E27FC236}">
              <a16:creationId xmlns:a16="http://schemas.microsoft.com/office/drawing/2014/main" xmlns="" id="{B67B04DF-BFD7-447B-B74A-B485D29F88D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2" name="97 CuadroTexto">
          <a:extLst>
            <a:ext uri="{FF2B5EF4-FFF2-40B4-BE49-F238E27FC236}">
              <a16:creationId xmlns:a16="http://schemas.microsoft.com/office/drawing/2014/main" xmlns="" id="{D79C8CC4-A7E2-43C8-A4E8-4B8940E8791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3" name="98 CuadroTexto">
          <a:extLst>
            <a:ext uri="{FF2B5EF4-FFF2-40B4-BE49-F238E27FC236}">
              <a16:creationId xmlns:a16="http://schemas.microsoft.com/office/drawing/2014/main" xmlns="" id="{7E9DB7C0-73AA-48E6-A3B4-651BBE1A276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4" name="99 CuadroTexto">
          <a:extLst>
            <a:ext uri="{FF2B5EF4-FFF2-40B4-BE49-F238E27FC236}">
              <a16:creationId xmlns:a16="http://schemas.microsoft.com/office/drawing/2014/main" xmlns="" id="{FC6485B9-24AF-41AF-9B16-A90D94B4CF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5" name="100 CuadroTexto">
          <a:extLst>
            <a:ext uri="{FF2B5EF4-FFF2-40B4-BE49-F238E27FC236}">
              <a16:creationId xmlns:a16="http://schemas.microsoft.com/office/drawing/2014/main" xmlns="" id="{AB59D561-CA56-4C0E-9F96-8635137C915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6" name="101 CuadroTexto">
          <a:extLst>
            <a:ext uri="{FF2B5EF4-FFF2-40B4-BE49-F238E27FC236}">
              <a16:creationId xmlns:a16="http://schemas.microsoft.com/office/drawing/2014/main" xmlns="" id="{FF6E143B-DAD2-44E9-974C-F6D985A96C4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7" name="118 CuadroTexto">
          <a:extLst>
            <a:ext uri="{FF2B5EF4-FFF2-40B4-BE49-F238E27FC236}">
              <a16:creationId xmlns:a16="http://schemas.microsoft.com/office/drawing/2014/main" xmlns="" id="{B08363AD-9C80-4DC7-B5E5-9710196D113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8" name="119 CuadroTexto">
          <a:extLst>
            <a:ext uri="{FF2B5EF4-FFF2-40B4-BE49-F238E27FC236}">
              <a16:creationId xmlns:a16="http://schemas.microsoft.com/office/drawing/2014/main" xmlns="" id="{A02084B3-1B29-4AB3-BB05-CBE5B963818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9" name="120 CuadroTexto">
          <a:extLst>
            <a:ext uri="{FF2B5EF4-FFF2-40B4-BE49-F238E27FC236}">
              <a16:creationId xmlns:a16="http://schemas.microsoft.com/office/drawing/2014/main" xmlns="" id="{534A8444-6D6E-4711-9C23-13DA8E16ECB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0" name="121 CuadroTexto">
          <a:extLst>
            <a:ext uri="{FF2B5EF4-FFF2-40B4-BE49-F238E27FC236}">
              <a16:creationId xmlns:a16="http://schemas.microsoft.com/office/drawing/2014/main" xmlns="" id="{23DBE141-E8C5-4CA2-869A-EEE9583CADF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1" name="122 CuadroTexto">
          <a:extLst>
            <a:ext uri="{FF2B5EF4-FFF2-40B4-BE49-F238E27FC236}">
              <a16:creationId xmlns:a16="http://schemas.microsoft.com/office/drawing/2014/main" xmlns="" id="{B1F57103-11BD-4CCA-8D99-D2DA37FF4B8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2" name="123 CuadroTexto">
          <a:extLst>
            <a:ext uri="{FF2B5EF4-FFF2-40B4-BE49-F238E27FC236}">
              <a16:creationId xmlns:a16="http://schemas.microsoft.com/office/drawing/2014/main" xmlns="" id="{E37DF2AC-CBD1-4BC2-865F-A2AE28D7583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3" name="124 CuadroTexto">
          <a:extLst>
            <a:ext uri="{FF2B5EF4-FFF2-40B4-BE49-F238E27FC236}">
              <a16:creationId xmlns:a16="http://schemas.microsoft.com/office/drawing/2014/main" xmlns="" id="{C19BE459-64DC-4D9D-8F77-38107B6B884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4" name="125 CuadroTexto">
          <a:extLst>
            <a:ext uri="{FF2B5EF4-FFF2-40B4-BE49-F238E27FC236}">
              <a16:creationId xmlns:a16="http://schemas.microsoft.com/office/drawing/2014/main" xmlns="" id="{4BC26042-629C-479B-BEBA-37517DE8FCB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5" name="143 CuadroTexto">
          <a:extLst>
            <a:ext uri="{FF2B5EF4-FFF2-40B4-BE49-F238E27FC236}">
              <a16:creationId xmlns:a16="http://schemas.microsoft.com/office/drawing/2014/main" xmlns="" id="{F93AD1B2-48DA-4B07-9F24-CA934C15316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6" name="144 CuadroTexto">
          <a:extLst>
            <a:ext uri="{FF2B5EF4-FFF2-40B4-BE49-F238E27FC236}">
              <a16:creationId xmlns:a16="http://schemas.microsoft.com/office/drawing/2014/main" xmlns="" id="{198C0070-E016-4E2B-B7B8-0EA76E9B871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7" name="145 CuadroTexto">
          <a:extLst>
            <a:ext uri="{FF2B5EF4-FFF2-40B4-BE49-F238E27FC236}">
              <a16:creationId xmlns:a16="http://schemas.microsoft.com/office/drawing/2014/main" xmlns="" id="{1C6379AA-35B8-4EDF-9BFD-C7FE509A3A2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8" name="146 CuadroTexto">
          <a:extLst>
            <a:ext uri="{FF2B5EF4-FFF2-40B4-BE49-F238E27FC236}">
              <a16:creationId xmlns:a16="http://schemas.microsoft.com/office/drawing/2014/main" xmlns="" id="{E83EB4FA-713C-4D19-B96F-12EF470D6E9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19" name="147 CuadroTexto">
          <a:extLst>
            <a:ext uri="{FF2B5EF4-FFF2-40B4-BE49-F238E27FC236}">
              <a16:creationId xmlns:a16="http://schemas.microsoft.com/office/drawing/2014/main" xmlns="" id="{BB48C3A1-C749-48F6-B7B7-CB2E0E54B90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0" name="148 CuadroTexto">
          <a:extLst>
            <a:ext uri="{FF2B5EF4-FFF2-40B4-BE49-F238E27FC236}">
              <a16:creationId xmlns:a16="http://schemas.microsoft.com/office/drawing/2014/main" xmlns="" id="{8532F704-205F-468C-A005-6CC80C21A83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1" name="149 CuadroTexto">
          <a:extLst>
            <a:ext uri="{FF2B5EF4-FFF2-40B4-BE49-F238E27FC236}">
              <a16:creationId xmlns:a16="http://schemas.microsoft.com/office/drawing/2014/main" xmlns="" id="{737ED55E-5C62-4457-8006-EC2D985BB6C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2" name="150 CuadroTexto">
          <a:extLst>
            <a:ext uri="{FF2B5EF4-FFF2-40B4-BE49-F238E27FC236}">
              <a16:creationId xmlns:a16="http://schemas.microsoft.com/office/drawing/2014/main" xmlns="" id="{44DCC979-7D69-4134-A0F0-2304FC9DB00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3" name="151 CuadroTexto">
          <a:extLst>
            <a:ext uri="{FF2B5EF4-FFF2-40B4-BE49-F238E27FC236}">
              <a16:creationId xmlns:a16="http://schemas.microsoft.com/office/drawing/2014/main" xmlns="" id="{D2370583-6960-4866-A728-2FE21FD426F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4" name="152 CuadroTexto">
          <a:extLst>
            <a:ext uri="{FF2B5EF4-FFF2-40B4-BE49-F238E27FC236}">
              <a16:creationId xmlns:a16="http://schemas.microsoft.com/office/drawing/2014/main" xmlns="" id="{AAAEB527-96F2-4FE4-8AE5-62F466C849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5" name="153 CuadroTexto">
          <a:extLst>
            <a:ext uri="{FF2B5EF4-FFF2-40B4-BE49-F238E27FC236}">
              <a16:creationId xmlns:a16="http://schemas.microsoft.com/office/drawing/2014/main" xmlns="" id="{2888492E-BAF2-44DE-A9A6-A9A9314B8DC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6" name="154 CuadroTexto">
          <a:extLst>
            <a:ext uri="{FF2B5EF4-FFF2-40B4-BE49-F238E27FC236}">
              <a16:creationId xmlns:a16="http://schemas.microsoft.com/office/drawing/2014/main" xmlns="" id="{54994FB3-14F9-49BD-9942-56718B0803F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7" name="155 CuadroTexto">
          <a:extLst>
            <a:ext uri="{FF2B5EF4-FFF2-40B4-BE49-F238E27FC236}">
              <a16:creationId xmlns:a16="http://schemas.microsoft.com/office/drawing/2014/main" xmlns="" id="{BD38F3FB-B7F0-43D9-BBED-CF18A3593EC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8" name="156 CuadroTexto">
          <a:extLst>
            <a:ext uri="{FF2B5EF4-FFF2-40B4-BE49-F238E27FC236}">
              <a16:creationId xmlns:a16="http://schemas.microsoft.com/office/drawing/2014/main" xmlns="" id="{7F8A5CB5-04E7-45B2-BAE5-0284E82B811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29" name="157 CuadroTexto">
          <a:extLst>
            <a:ext uri="{FF2B5EF4-FFF2-40B4-BE49-F238E27FC236}">
              <a16:creationId xmlns:a16="http://schemas.microsoft.com/office/drawing/2014/main" xmlns="" id="{8A944938-4823-48B0-96D2-78D8FE7A098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0" name="158 CuadroTexto">
          <a:extLst>
            <a:ext uri="{FF2B5EF4-FFF2-40B4-BE49-F238E27FC236}">
              <a16:creationId xmlns:a16="http://schemas.microsoft.com/office/drawing/2014/main" xmlns="" id="{E03FFD58-127B-4BD1-BACF-8A389E0E109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1" name="159 CuadroTexto">
          <a:extLst>
            <a:ext uri="{FF2B5EF4-FFF2-40B4-BE49-F238E27FC236}">
              <a16:creationId xmlns:a16="http://schemas.microsoft.com/office/drawing/2014/main" xmlns="" id="{5A00ADF0-3D23-4A61-B9E5-B38DD88C0F4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2" name="160 CuadroTexto">
          <a:extLst>
            <a:ext uri="{FF2B5EF4-FFF2-40B4-BE49-F238E27FC236}">
              <a16:creationId xmlns:a16="http://schemas.microsoft.com/office/drawing/2014/main" xmlns="" id="{DBF8867E-F7B9-452D-AE1A-0360D922090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3" name="161 CuadroTexto">
          <a:extLst>
            <a:ext uri="{FF2B5EF4-FFF2-40B4-BE49-F238E27FC236}">
              <a16:creationId xmlns:a16="http://schemas.microsoft.com/office/drawing/2014/main" xmlns="" id="{9430C68A-66CD-4391-A2F4-FE79E298C62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4" name="162 CuadroTexto">
          <a:extLst>
            <a:ext uri="{FF2B5EF4-FFF2-40B4-BE49-F238E27FC236}">
              <a16:creationId xmlns:a16="http://schemas.microsoft.com/office/drawing/2014/main" xmlns="" id="{61C32479-A724-48F2-98AF-8184728CFFB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5" name="163 CuadroTexto">
          <a:extLst>
            <a:ext uri="{FF2B5EF4-FFF2-40B4-BE49-F238E27FC236}">
              <a16:creationId xmlns:a16="http://schemas.microsoft.com/office/drawing/2014/main" xmlns="" id="{E8BABBA8-C18B-42A6-BEBA-656627E10E5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6" name="164 CuadroTexto">
          <a:extLst>
            <a:ext uri="{FF2B5EF4-FFF2-40B4-BE49-F238E27FC236}">
              <a16:creationId xmlns:a16="http://schemas.microsoft.com/office/drawing/2014/main" xmlns="" id="{819D8994-39B1-464F-B50D-E97637F421A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7" name="165 CuadroTexto">
          <a:extLst>
            <a:ext uri="{FF2B5EF4-FFF2-40B4-BE49-F238E27FC236}">
              <a16:creationId xmlns:a16="http://schemas.microsoft.com/office/drawing/2014/main" xmlns="" id="{3BDDB91E-B63A-4E15-B708-7581289F815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8" name="166 CuadroTexto">
          <a:extLst>
            <a:ext uri="{FF2B5EF4-FFF2-40B4-BE49-F238E27FC236}">
              <a16:creationId xmlns:a16="http://schemas.microsoft.com/office/drawing/2014/main" xmlns="" id="{2FED6741-1A47-4427-9E5C-F5C56B2A48C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39" name="167 CuadroTexto">
          <a:extLst>
            <a:ext uri="{FF2B5EF4-FFF2-40B4-BE49-F238E27FC236}">
              <a16:creationId xmlns:a16="http://schemas.microsoft.com/office/drawing/2014/main" xmlns="" id="{33CF7660-82E6-4926-BA5B-031B04D1EC8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0" name="168 CuadroTexto">
          <a:extLst>
            <a:ext uri="{FF2B5EF4-FFF2-40B4-BE49-F238E27FC236}">
              <a16:creationId xmlns:a16="http://schemas.microsoft.com/office/drawing/2014/main" xmlns="" id="{68541588-FEA4-4AA0-A9E5-651A3DD05F1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1" name="169 CuadroTexto">
          <a:extLst>
            <a:ext uri="{FF2B5EF4-FFF2-40B4-BE49-F238E27FC236}">
              <a16:creationId xmlns:a16="http://schemas.microsoft.com/office/drawing/2014/main" xmlns="" id="{79A068F2-CD7C-4287-BC61-2A463FAC91D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2" name="170 CuadroTexto">
          <a:extLst>
            <a:ext uri="{FF2B5EF4-FFF2-40B4-BE49-F238E27FC236}">
              <a16:creationId xmlns:a16="http://schemas.microsoft.com/office/drawing/2014/main" xmlns="" id="{FD3BCD9E-9EA4-472E-A1C7-0736C96B7A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3" name="171 CuadroTexto">
          <a:extLst>
            <a:ext uri="{FF2B5EF4-FFF2-40B4-BE49-F238E27FC236}">
              <a16:creationId xmlns:a16="http://schemas.microsoft.com/office/drawing/2014/main" xmlns="" id="{DDD6580F-1CE7-44A2-ADFA-69854713026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4" name="172 CuadroTexto">
          <a:extLst>
            <a:ext uri="{FF2B5EF4-FFF2-40B4-BE49-F238E27FC236}">
              <a16:creationId xmlns:a16="http://schemas.microsoft.com/office/drawing/2014/main" xmlns="" id="{F3665CD9-CCC9-4789-A2D8-E22A95403C1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5" name="173 CuadroTexto">
          <a:extLst>
            <a:ext uri="{FF2B5EF4-FFF2-40B4-BE49-F238E27FC236}">
              <a16:creationId xmlns:a16="http://schemas.microsoft.com/office/drawing/2014/main" xmlns="" id="{3D9655C0-155C-450F-88CC-F5E8A8EA608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6" name="174 CuadroTexto">
          <a:extLst>
            <a:ext uri="{FF2B5EF4-FFF2-40B4-BE49-F238E27FC236}">
              <a16:creationId xmlns:a16="http://schemas.microsoft.com/office/drawing/2014/main" xmlns="" id="{73FDC35F-6FC5-4DE8-BB3F-3628F716A6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7" name="175 CuadroTexto">
          <a:extLst>
            <a:ext uri="{FF2B5EF4-FFF2-40B4-BE49-F238E27FC236}">
              <a16:creationId xmlns:a16="http://schemas.microsoft.com/office/drawing/2014/main" xmlns="" id="{14CE2FCC-8499-433A-BF4E-DC4D408E853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8" name="176 CuadroTexto">
          <a:extLst>
            <a:ext uri="{FF2B5EF4-FFF2-40B4-BE49-F238E27FC236}">
              <a16:creationId xmlns:a16="http://schemas.microsoft.com/office/drawing/2014/main" xmlns="" id="{A403C39B-E069-428D-BF34-E94F96B32C6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49" name="177 CuadroTexto">
          <a:extLst>
            <a:ext uri="{FF2B5EF4-FFF2-40B4-BE49-F238E27FC236}">
              <a16:creationId xmlns:a16="http://schemas.microsoft.com/office/drawing/2014/main" xmlns="" id="{130F9F40-E990-4AE6-A7D5-F41944445DE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0" name="178 CuadroTexto">
          <a:extLst>
            <a:ext uri="{FF2B5EF4-FFF2-40B4-BE49-F238E27FC236}">
              <a16:creationId xmlns:a16="http://schemas.microsoft.com/office/drawing/2014/main" xmlns="" id="{B0CC0333-EDC9-4E1F-B7F7-D1193CB8801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1" name="179 CuadroTexto">
          <a:extLst>
            <a:ext uri="{FF2B5EF4-FFF2-40B4-BE49-F238E27FC236}">
              <a16:creationId xmlns:a16="http://schemas.microsoft.com/office/drawing/2014/main" xmlns="" id="{FD7DBBEA-2B75-4D37-8490-1324C3E9956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2" name="180 CuadroTexto">
          <a:extLst>
            <a:ext uri="{FF2B5EF4-FFF2-40B4-BE49-F238E27FC236}">
              <a16:creationId xmlns:a16="http://schemas.microsoft.com/office/drawing/2014/main" xmlns="" id="{70F3D79B-9572-4972-BB55-D6CD20C1758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3" name="181 CuadroTexto">
          <a:extLst>
            <a:ext uri="{FF2B5EF4-FFF2-40B4-BE49-F238E27FC236}">
              <a16:creationId xmlns:a16="http://schemas.microsoft.com/office/drawing/2014/main" xmlns="" id="{6AB06D5E-8451-4B3E-B37D-7BD9177EE86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4" name="182 CuadroTexto">
          <a:extLst>
            <a:ext uri="{FF2B5EF4-FFF2-40B4-BE49-F238E27FC236}">
              <a16:creationId xmlns:a16="http://schemas.microsoft.com/office/drawing/2014/main" xmlns="" id="{DE93B120-2EFA-42A1-A896-4C099464193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5" name="183 CuadroTexto">
          <a:extLst>
            <a:ext uri="{FF2B5EF4-FFF2-40B4-BE49-F238E27FC236}">
              <a16:creationId xmlns:a16="http://schemas.microsoft.com/office/drawing/2014/main" xmlns="" id="{377E977E-24CC-4A05-A88E-2C91E0B0030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6" name="184 CuadroTexto">
          <a:extLst>
            <a:ext uri="{FF2B5EF4-FFF2-40B4-BE49-F238E27FC236}">
              <a16:creationId xmlns:a16="http://schemas.microsoft.com/office/drawing/2014/main" xmlns="" id="{1A2A65C8-30BD-41D4-BE0B-14CBD560D08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7" name="185 CuadroTexto">
          <a:extLst>
            <a:ext uri="{FF2B5EF4-FFF2-40B4-BE49-F238E27FC236}">
              <a16:creationId xmlns:a16="http://schemas.microsoft.com/office/drawing/2014/main" xmlns="" id="{5313066F-A2C0-4FB8-84A6-08CCDF49A6E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8" name="186 CuadroTexto">
          <a:extLst>
            <a:ext uri="{FF2B5EF4-FFF2-40B4-BE49-F238E27FC236}">
              <a16:creationId xmlns:a16="http://schemas.microsoft.com/office/drawing/2014/main" xmlns="" id="{D45408B0-9454-4B98-9280-327337B41B1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59" name="187 CuadroTexto">
          <a:extLst>
            <a:ext uri="{FF2B5EF4-FFF2-40B4-BE49-F238E27FC236}">
              <a16:creationId xmlns:a16="http://schemas.microsoft.com/office/drawing/2014/main" xmlns="" id="{F8CCD40C-EB4F-40C9-B0A4-EA8EC35DCE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0" name="188 CuadroTexto">
          <a:extLst>
            <a:ext uri="{FF2B5EF4-FFF2-40B4-BE49-F238E27FC236}">
              <a16:creationId xmlns:a16="http://schemas.microsoft.com/office/drawing/2014/main" xmlns="" id="{1DF71C16-CC58-4B90-A91E-975C468698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1" name="189 CuadroTexto">
          <a:extLst>
            <a:ext uri="{FF2B5EF4-FFF2-40B4-BE49-F238E27FC236}">
              <a16:creationId xmlns:a16="http://schemas.microsoft.com/office/drawing/2014/main" xmlns="" id="{F7B7B470-8FC5-418C-A3FF-32536E361BB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2" name="190 CuadroTexto">
          <a:extLst>
            <a:ext uri="{FF2B5EF4-FFF2-40B4-BE49-F238E27FC236}">
              <a16:creationId xmlns:a16="http://schemas.microsoft.com/office/drawing/2014/main" xmlns="" id="{AA044CE7-44CA-43D8-B43C-9D79AAEEFCE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3" name="191 CuadroTexto">
          <a:extLst>
            <a:ext uri="{FF2B5EF4-FFF2-40B4-BE49-F238E27FC236}">
              <a16:creationId xmlns:a16="http://schemas.microsoft.com/office/drawing/2014/main" xmlns="" id="{38BF506C-6182-4677-A709-0789A55FB6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4" name="192 CuadroTexto">
          <a:extLst>
            <a:ext uri="{FF2B5EF4-FFF2-40B4-BE49-F238E27FC236}">
              <a16:creationId xmlns:a16="http://schemas.microsoft.com/office/drawing/2014/main" xmlns="" id="{72D8009C-50C5-44B5-A838-A8EC2ED5A51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5" name="193 CuadroTexto">
          <a:extLst>
            <a:ext uri="{FF2B5EF4-FFF2-40B4-BE49-F238E27FC236}">
              <a16:creationId xmlns:a16="http://schemas.microsoft.com/office/drawing/2014/main" xmlns="" id="{F873DDCE-78E5-42EA-AB5A-ED00232E643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6" name="194 CuadroTexto">
          <a:extLst>
            <a:ext uri="{FF2B5EF4-FFF2-40B4-BE49-F238E27FC236}">
              <a16:creationId xmlns:a16="http://schemas.microsoft.com/office/drawing/2014/main" xmlns="" id="{C794C727-B73F-4CC5-944B-2D53D080BF2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7" name="195 CuadroTexto">
          <a:extLst>
            <a:ext uri="{FF2B5EF4-FFF2-40B4-BE49-F238E27FC236}">
              <a16:creationId xmlns:a16="http://schemas.microsoft.com/office/drawing/2014/main" xmlns="" id="{AA4D72E4-C816-41BF-B105-93E1442FC81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8" name="196 CuadroTexto">
          <a:extLst>
            <a:ext uri="{FF2B5EF4-FFF2-40B4-BE49-F238E27FC236}">
              <a16:creationId xmlns:a16="http://schemas.microsoft.com/office/drawing/2014/main" xmlns="" id="{79CC7351-C296-4FB8-8C96-CC4B57E3A17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69" name="197 CuadroTexto">
          <a:extLst>
            <a:ext uri="{FF2B5EF4-FFF2-40B4-BE49-F238E27FC236}">
              <a16:creationId xmlns:a16="http://schemas.microsoft.com/office/drawing/2014/main" xmlns="" id="{DA5C191F-D5E9-4E0B-908B-43F5F8CAA14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0" name="198 CuadroTexto">
          <a:extLst>
            <a:ext uri="{FF2B5EF4-FFF2-40B4-BE49-F238E27FC236}">
              <a16:creationId xmlns:a16="http://schemas.microsoft.com/office/drawing/2014/main" xmlns="" id="{5CE6D6C4-32D0-406E-B1D2-4622B681DE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1" name="199 CuadroTexto">
          <a:extLst>
            <a:ext uri="{FF2B5EF4-FFF2-40B4-BE49-F238E27FC236}">
              <a16:creationId xmlns:a16="http://schemas.microsoft.com/office/drawing/2014/main" xmlns="" id="{7EA70B66-CD34-437D-A88F-9430CBC4FEB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2" name="200 CuadroTexto">
          <a:extLst>
            <a:ext uri="{FF2B5EF4-FFF2-40B4-BE49-F238E27FC236}">
              <a16:creationId xmlns:a16="http://schemas.microsoft.com/office/drawing/2014/main" xmlns="" id="{1136EDE3-2930-42A4-93F2-0080C90B139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3" name="201 CuadroTexto">
          <a:extLst>
            <a:ext uri="{FF2B5EF4-FFF2-40B4-BE49-F238E27FC236}">
              <a16:creationId xmlns:a16="http://schemas.microsoft.com/office/drawing/2014/main" xmlns="" id="{17E9C170-173D-478C-8E9E-3EBFF69D50E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4" name="202 CuadroTexto">
          <a:extLst>
            <a:ext uri="{FF2B5EF4-FFF2-40B4-BE49-F238E27FC236}">
              <a16:creationId xmlns:a16="http://schemas.microsoft.com/office/drawing/2014/main" xmlns="" id="{B0852CFE-CA81-4D79-B38D-F57E7ED0A19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5" name="203 CuadroTexto">
          <a:extLst>
            <a:ext uri="{FF2B5EF4-FFF2-40B4-BE49-F238E27FC236}">
              <a16:creationId xmlns:a16="http://schemas.microsoft.com/office/drawing/2014/main" xmlns="" id="{E3E595D0-FDD2-46C2-932A-58FF716C1F9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6" name="204 CuadroTexto">
          <a:extLst>
            <a:ext uri="{FF2B5EF4-FFF2-40B4-BE49-F238E27FC236}">
              <a16:creationId xmlns:a16="http://schemas.microsoft.com/office/drawing/2014/main" xmlns="" id="{0B73791C-7F88-4526-800A-D139FA5D3ED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7" name="205 CuadroTexto">
          <a:extLst>
            <a:ext uri="{FF2B5EF4-FFF2-40B4-BE49-F238E27FC236}">
              <a16:creationId xmlns:a16="http://schemas.microsoft.com/office/drawing/2014/main" xmlns="" id="{0FE48AFB-AF85-4B08-8BB0-798E43FFD5B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8" name="206 CuadroTexto">
          <a:extLst>
            <a:ext uri="{FF2B5EF4-FFF2-40B4-BE49-F238E27FC236}">
              <a16:creationId xmlns:a16="http://schemas.microsoft.com/office/drawing/2014/main" xmlns="" id="{089AA47C-C449-4FFA-8232-124EF2C5B7F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79" name="207 CuadroTexto">
          <a:extLst>
            <a:ext uri="{FF2B5EF4-FFF2-40B4-BE49-F238E27FC236}">
              <a16:creationId xmlns:a16="http://schemas.microsoft.com/office/drawing/2014/main" xmlns="" id="{A73A90E9-A882-458E-BE04-FFE6F1FB069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0" name="208 CuadroTexto">
          <a:extLst>
            <a:ext uri="{FF2B5EF4-FFF2-40B4-BE49-F238E27FC236}">
              <a16:creationId xmlns:a16="http://schemas.microsoft.com/office/drawing/2014/main" xmlns="" id="{3BF61EC2-9AA0-43D4-852F-085D99BA249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1" name="209 CuadroTexto">
          <a:extLst>
            <a:ext uri="{FF2B5EF4-FFF2-40B4-BE49-F238E27FC236}">
              <a16:creationId xmlns:a16="http://schemas.microsoft.com/office/drawing/2014/main" xmlns="" id="{9DF1F030-D905-41F8-98FA-EEDEA5BC29D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2" name="210 CuadroTexto">
          <a:extLst>
            <a:ext uri="{FF2B5EF4-FFF2-40B4-BE49-F238E27FC236}">
              <a16:creationId xmlns:a16="http://schemas.microsoft.com/office/drawing/2014/main" xmlns="" id="{4F982481-F47E-4369-B7D8-F0BE06A6580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3" name="211 CuadroTexto">
          <a:extLst>
            <a:ext uri="{FF2B5EF4-FFF2-40B4-BE49-F238E27FC236}">
              <a16:creationId xmlns:a16="http://schemas.microsoft.com/office/drawing/2014/main" xmlns="" id="{F320D34B-0EFB-4A6F-BFF4-8BA50CF822F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4" name="212 CuadroTexto">
          <a:extLst>
            <a:ext uri="{FF2B5EF4-FFF2-40B4-BE49-F238E27FC236}">
              <a16:creationId xmlns:a16="http://schemas.microsoft.com/office/drawing/2014/main" xmlns="" id="{E3E5D03E-A11F-40C7-AD2A-E42200E4A9A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5" name="213 CuadroTexto">
          <a:extLst>
            <a:ext uri="{FF2B5EF4-FFF2-40B4-BE49-F238E27FC236}">
              <a16:creationId xmlns:a16="http://schemas.microsoft.com/office/drawing/2014/main" xmlns="" id="{765899AE-B179-4580-9CED-DAF859E6833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6" name="214 CuadroTexto">
          <a:extLst>
            <a:ext uri="{FF2B5EF4-FFF2-40B4-BE49-F238E27FC236}">
              <a16:creationId xmlns:a16="http://schemas.microsoft.com/office/drawing/2014/main" xmlns="" id="{C5202B0B-EE7F-4DBD-8908-C9D444E8023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7" name="215 CuadroTexto">
          <a:extLst>
            <a:ext uri="{FF2B5EF4-FFF2-40B4-BE49-F238E27FC236}">
              <a16:creationId xmlns:a16="http://schemas.microsoft.com/office/drawing/2014/main" xmlns="" id="{416BAA28-8C60-4A55-8009-B5DC7D22B19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8" name="216 CuadroTexto">
          <a:extLst>
            <a:ext uri="{FF2B5EF4-FFF2-40B4-BE49-F238E27FC236}">
              <a16:creationId xmlns:a16="http://schemas.microsoft.com/office/drawing/2014/main" xmlns="" id="{98FC36D1-9995-4B1E-A87F-3923B32DEA6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89" name="217 CuadroTexto">
          <a:extLst>
            <a:ext uri="{FF2B5EF4-FFF2-40B4-BE49-F238E27FC236}">
              <a16:creationId xmlns:a16="http://schemas.microsoft.com/office/drawing/2014/main" xmlns="" id="{EAAAB8B0-D45F-4B29-A931-F25CD243ED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0" name="218 CuadroTexto">
          <a:extLst>
            <a:ext uri="{FF2B5EF4-FFF2-40B4-BE49-F238E27FC236}">
              <a16:creationId xmlns:a16="http://schemas.microsoft.com/office/drawing/2014/main" xmlns="" id="{AAC54B73-DD26-4E53-826E-B3C3D1E66C5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1" name="219 CuadroTexto">
          <a:extLst>
            <a:ext uri="{FF2B5EF4-FFF2-40B4-BE49-F238E27FC236}">
              <a16:creationId xmlns:a16="http://schemas.microsoft.com/office/drawing/2014/main" xmlns="" id="{9254DD39-E0BE-4714-912F-59DF8B0D8B4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2" name="220 CuadroTexto">
          <a:extLst>
            <a:ext uri="{FF2B5EF4-FFF2-40B4-BE49-F238E27FC236}">
              <a16:creationId xmlns:a16="http://schemas.microsoft.com/office/drawing/2014/main" xmlns="" id="{C77623C7-AFE8-4A1B-ABC4-D843976F0DB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3" name="221 CuadroTexto">
          <a:extLst>
            <a:ext uri="{FF2B5EF4-FFF2-40B4-BE49-F238E27FC236}">
              <a16:creationId xmlns:a16="http://schemas.microsoft.com/office/drawing/2014/main" xmlns="" id="{824AEF5D-695A-4E11-AEEC-2BD4CDDD4A8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4" name="222 CuadroTexto">
          <a:extLst>
            <a:ext uri="{FF2B5EF4-FFF2-40B4-BE49-F238E27FC236}">
              <a16:creationId xmlns:a16="http://schemas.microsoft.com/office/drawing/2014/main" xmlns="" id="{83421FC5-D609-4C60-9BCB-65571C8F375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5" name="223 CuadroTexto">
          <a:extLst>
            <a:ext uri="{FF2B5EF4-FFF2-40B4-BE49-F238E27FC236}">
              <a16:creationId xmlns:a16="http://schemas.microsoft.com/office/drawing/2014/main" xmlns="" id="{27C604D4-02EE-4C4D-B1EE-06E7F5C49E6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6" name="224 CuadroTexto">
          <a:extLst>
            <a:ext uri="{FF2B5EF4-FFF2-40B4-BE49-F238E27FC236}">
              <a16:creationId xmlns:a16="http://schemas.microsoft.com/office/drawing/2014/main" xmlns="" id="{E9353A36-17BF-4A25-8F7F-0362AA1A6A3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7" name="225 CuadroTexto">
          <a:extLst>
            <a:ext uri="{FF2B5EF4-FFF2-40B4-BE49-F238E27FC236}">
              <a16:creationId xmlns:a16="http://schemas.microsoft.com/office/drawing/2014/main" xmlns="" id="{C2B0228B-06D5-4E2E-A695-602DFDEE4D2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8" name="226 CuadroTexto">
          <a:extLst>
            <a:ext uri="{FF2B5EF4-FFF2-40B4-BE49-F238E27FC236}">
              <a16:creationId xmlns:a16="http://schemas.microsoft.com/office/drawing/2014/main" xmlns="" id="{0BB6C01A-ABA8-44B3-BF54-DEB27BC596B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99" name="227 CuadroTexto">
          <a:extLst>
            <a:ext uri="{FF2B5EF4-FFF2-40B4-BE49-F238E27FC236}">
              <a16:creationId xmlns:a16="http://schemas.microsoft.com/office/drawing/2014/main" xmlns="" id="{949397A9-5F0F-4AED-990C-F0311138BFF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0" name="228 CuadroTexto">
          <a:extLst>
            <a:ext uri="{FF2B5EF4-FFF2-40B4-BE49-F238E27FC236}">
              <a16:creationId xmlns:a16="http://schemas.microsoft.com/office/drawing/2014/main" xmlns="" id="{2822BD41-6A5B-4A19-AC08-34118A23B34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1" name="229 CuadroTexto">
          <a:extLst>
            <a:ext uri="{FF2B5EF4-FFF2-40B4-BE49-F238E27FC236}">
              <a16:creationId xmlns:a16="http://schemas.microsoft.com/office/drawing/2014/main" xmlns="" id="{4B856D8D-3E06-4442-AE0F-FF361F296B6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2" name="230 CuadroTexto">
          <a:extLst>
            <a:ext uri="{FF2B5EF4-FFF2-40B4-BE49-F238E27FC236}">
              <a16:creationId xmlns:a16="http://schemas.microsoft.com/office/drawing/2014/main" xmlns="" id="{7B17575D-30F2-4D44-9ADD-2DD1A566F89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3" name="231 CuadroTexto">
          <a:extLst>
            <a:ext uri="{FF2B5EF4-FFF2-40B4-BE49-F238E27FC236}">
              <a16:creationId xmlns:a16="http://schemas.microsoft.com/office/drawing/2014/main" xmlns="" id="{EE11A550-F179-44D7-B2C4-56B11FF6159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4" name="232 CuadroTexto">
          <a:extLst>
            <a:ext uri="{FF2B5EF4-FFF2-40B4-BE49-F238E27FC236}">
              <a16:creationId xmlns:a16="http://schemas.microsoft.com/office/drawing/2014/main" xmlns="" id="{BFFAAF9A-14A4-4ECC-ADA4-89CABFBD19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5" name="233 CuadroTexto">
          <a:extLst>
            <a:ext uri="{FF2B5EF4-FFF2-40B4-BE49-F238E27FC236}">
              <a16:creationId xmlns:a16="http://schemas.microsoft.com/office/drawing/2014/main" xmlns="" id="{3DC13947-5A4D-4E43-8F6E-4A8DE892A3D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6" name="234 CuadroTexto">
          <a:extLst>
            <a:ext uri="{FF2B5EF4-FFF2-40B4-BE49-F238E27FC236}">
              <a16:creationId xmlns:a16="http://schemas.microsoft.com/office/drawing/2014/main" xmlns="" id="{4FA66B0E-5435-49F5-8126-47C4F245EE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7" name="235 CuadroTexto">
          <a:extLst>
            <a:ext uri="{FF2B5EF4-FFF2-40B4-BE49-F238E27FC236}">
              <a16:creationId xmlns:a16="http://schemas.microsoft.com/office/drawing/2014/main" xmlns="" id="{8FFADE39-F404-45E5-B81C-44358207CC6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8" name="236 CuadroTexto">
          <a:extLst>
            <a:ext uri="{FF2B5EF4-FFF2-40B4-BE49-F238E27FC236}">
              <a16:creationId xmlns:a16="http://schemas.microsoft.com/office/drawing/2014/main" xmlns="" id="{FDFE6A0E-6AB9-41D1-8203-206A6A84962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09" name="237 CuadroTexto">
          <a:extLst>
            <a:ext uri="{FF2B5EF4-FFF2-40B4-BE49-F238E27FC236}">
              <a16:creationId xmlns:a16="http://schemas.microsoft.com/office/drawing/2014/main" xmlns="" id="{45EC349A-6886-47DE-A6AC-7DE9C61AD62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0" name="238 CuadroTexto">
          <a:extLst>
            <a:ext uri="{FF2B5EF4-FFF2-40B4-BE49-F238E27FC236}">
              <a16:creationId xmlns:a16="http://schemas.microsoft.com/office/drawing/2014/main" xmlns="" id="{E4CF5846-1A1A-4B09-A2EC-C4F610437F2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1" name="239 CuadroTexto">
          <a:extLst>
            <a:ext uri="{FF2B5EF4-FFF2-40B4-BE49-F238E27FC236}">
              <a16:creationId xmlns:a16="http://schemas.microsoft.com/office/drawing/2014/main" xmlns="" id="{3C0AFDE9-E39C-48ED-9377-3EE7E9A7F16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2" name="240 CuadroTexto">
          <a:extLst>
            <a:ext uri="{FF2B5EF4-FFF2-40B4-BE49-F238E27FC236}">
              <a16:creationId xmlns:a16="http://schemas.microsoft.com/office/drawing/2014/main" xmlns="" id="{508446D8-31FE-488A-8028-3E6B23D5CBC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3" name="241 CuadroTexto">
          <a:extLst>
            <a:ext uri="{FF2B5EF4-FFF2-40B4-BE49-F238E27FC236}">
              <a16:creationId xmlns:a16="http://schemas.microsoft.com/office/drawing/2014/main" xmlns="" id="{49146841-27EE-4991-A949-BECECFD1F14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4" name="242 CuadroTexto">
          <a:extLst>
            <a:ext uri="{FF2B5EF4-FFF2-40B4-BE49-F238E27FC236}">
              <a16:creationId xmlns:a16="http://schemas.microsoft.com/office/drawing/2014/main" xmlns="" id="{4FFEF1A7-F7CA-4254-AA2E-8270F84CDE8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5" name="243 CuadroTexto">
          <a:extLst>
            <a:ext uri="{FF2B5EF4-FFF2-40B4-BE49-F238E27FC236}">
              <a16:creationId xmlns:a16="http://schemas.microsoft.com/office/drawing/2014/main" xmlns="" id="{3C44D4A1-5B34-4F7F-A010-9E108A3717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6" name="244 CuadroTexto">
          <a:extLst>
            <a:ext uri="{FF2B5EF4-FFF2-40B4-BE49-F238E27FC236}">
              <a16:creationId xmlns:a16="http://schemas.microsoft.com/office/drawing/2014/main" xmlns="" id="{71B28CE6-ECAF-4556-B9B8-067058D76AA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7" name="245 CuadroTexto">
          <a:extLst>
            <a:ext uri="{FF2B5EF4-FFF2-40B4-BE49-F238E27FC236}">
              <a16:creationId xmlns:a16="http://schemas.microsoft.com/office/drawing/2014/main" xmlns="" id="{26A83AFA-611E-42BB-B81C-778B1BEEFC4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8" name="246 CuadroTexto">
          <a:extLst>
            <a:ext uri="{FF2B5EF4-FFF2-40B4-BE49-F238E27FC236}">
              <a16:creationId xmlns:a16="http://schemas.microsoft.com/office/drawing/2014/main" xmlns="" id="{B1BAC17C-B0AD-42E4-8AB9-7E6E4DF76B3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19" name="247 CuadroTexto">
          <a:extLst>
            <a:ext uri="{FF2B5EF4-FFF2-40B4-BE49-F238E27FC236}">
              <a16:creationId xmlns:a16="http://schemas.microsoft.com/office/drawing/2014/main" xmlns="" id="{3174ADC0-8C38-4E39-8606-6AFB46518B9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0" name="248 CuadroTexto">
          <a:extLst>
            <a:ext uri="{FF2B5EF4-FFF2-40B4-BE49-F238E27FC236}">
              <a16:creationId xmlns:a16="http://schemas.microsoft.com/office/drawing/2014/main" xmlns="" id="{57A1AE67-0B36-4783-A98E-322178D60F3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1" name="249 CuadroTexto">
          <a:extLst>
            <a:ext uri="{FF2B5EF4-FFF2-40B4-BE49-F238E27FC236}">
              <a16:creationId xmlns:a16="http://schemas.microsoft.com/office/drawing/2014/main" xmlns="" id="{5EFFA1A4-A0B1-45C0-9877-2DA86A2B647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2" name="250 CuadroTexto">
          <a:extLst>
            <a:ext uri="{FF2B5EF4-FFF2-40B4-BE49-F238E27FC236}">
              <a16:creationId xmlns:a16="http://schemas.microsoft.com/office/drawing/2014/main" xmlns="" id="{3C4F9413-8BC1-4E19-8150-423EDC0352C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3" name="251 CuadroTexto">
          <a:extLst>
            <a:ext uri="{FF2B5EF4-FFF2-40B4-BE49-F238E27FC236}">
              <a16:creationId xmlns:a16="http://schemas.microsoft.com/office/drawing/2014/main" xmlns="" id="{971FE181-46AE-4AD0-8342-12A81D56C79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4" name="252 CuadroTexto">
          <a:extLst>
            <a:ext uri="{FF2B5EF4-FFF2-40B4-BE49-F238E27FC236}">
              <a16:creationId xmlns:a16="http://schemas.microsoft.com/office/drawing/2014/main" xmlns="" id="{45BA99CB-9A1A-4BF2-968B-0823101DCE4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5" name="253 CuadroTexto">
          <a:extLst>
            <a:ext uri="{FF2B5EF4-FFF2-40B4-BE49-F238E27FC236}">
              <a16:creationId xmlns:a16="http://schemas.microsoft.com/office/drawing/2014/main" xmlns="" id="{2FB0EDAE-C897-44D2-A6BE-8088786E441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6" name="254 CuadroTexto">
          <a:extLst>
            <a:ext uri="{FF2B5EF4-FFF2-40B4-BE49-F238E27FC236}">
              <a16:creationId xmlns:a16="http://schemas.microsoft.com/office/drawing/2014/main" xmlns="" id="{4CAE0227-8B98-464F-B2A2-3DD7ACBD984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7" name="255 CuadroTexto">
          <a:extLst>
            <a:ext uri="{FF2B5EF4-FFF2-40B4-BE49-F238E27FC236}">
              <a16:creationId xmlns:a16="http://schemas.microsoft.com/office/drawing/2014/main" xmlns="" id="{FE622E9D-D3D7-4513-A423-A3A92B3558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8" name="256 CuadroTexto">
          <a:extLst>
            <a:ext uri="{FF2B5EF4-FFF2-40B4-BE49-F238E27FC236}">
              <a16:creationId xmlns:a16="http://schemas.microsoft.com/office/drawing/2014/main" xmlns="" id="{FABA465E-21F9-4EFE-AC8E-B4AD323EA84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29" name="257 CuadroTexto">
          <a:extLst>
            <a:ext uri="{FF2B5EF4-FFF2-40B4-BE49-F238E27FC236}">
              <a16:creationId xmlns:a16="http://schemas.microsoft.com/office/drawing/2014/main" xmlns="" id="{19B39C2B-E695-4FB1-ACB8-2FDB0629496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0" name="258 CuadroTexto">
          <a:extLst>
            <a:ext uri="{FF2B5EF4-FFF2-40B4-BE49-F238E27FC236}">
              <a16:creationId xmlns:a16="http://schemas.microsoft.com/office/drawing/2014/main" xmlns="" id="{B463ECC8-70F1-4F12-B4D8-F708D195D5D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1" name="259 CuadroTexto">
          <a:extLst>
            <a:ext uri="{FF2B5EF4-FFF2-40B4-BE49-F238E27FC236}">
              <a16:creationId xmlns:a16="http://schemas.microsoft.com/office/drawing/2014/main" xmlns="" id="{0793586C-7291-4F1B-B7B2-8BA1FCE459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2" name="260 CuadroTexto">
          <a:extLst>
            <a:ext uri="{FF2B5EF4-FFF2-40B4-BE49-F238E27FC236}">
              <a16:creationId xmlns:a16="http://schemas.microsoft.com/office/drawing/2014/main" xmlns="" id="{5D2AE333-9E87-4C5F-9D0A-CB49EF844D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3" name="261 CuadroTexto">
          <a:extLst>
            <a:ext uri="{FF2B5EF4-FFF2-40B4-BE49-F238E27FC236}">
              <a16:creationId xmlns:a16="http://schemas.microsoft.com/office/drawing/2014/main" xmlns="" id="{559F51C4-1B8F-484E-91B3-15FC2E6146A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4" name="262 CuadroTexto">
          <a:extLst>
            <a:ext uri="{FF2B5EF4-FFF2-40B4-BE49-F238E27FC236}">
              <a16:creationId xmlns:a16="http://schemas.microsoft.com/office/drawing/2014/main" xmlns="" id="{6ACBEDC2-74CD-45C6-AC5F-6C1C7D863C2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5" name="263 CuadroTexto">
          <a:extLst>
            <a:ext uri="{FF2B5EF4-FFF2-40B4-BE49-F238E27FC236}">
              <a16:creationId xmlns:a16="http://schemas.microsoft.com/office/drawing/2014/main" xmlns="" id="{CAF2F245-4420-4034-AC97-38415D90221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6" name="264 CuadroTexto">
          <a:extLst>
            <a:ext uri="{FF2B5EF4-FFF2-40B4-BE49-F238E27FC236}">
              <a16:creationId xmlns:a16="http://schemas.microsoft.com/office/drawing/2014/main" xmlns="" id="{295E92C8-8E12-4B12-9BFC-979D50DCBAD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7" name="265 CuadroTexto">
          <a:extLst>
            <a:ext uri="{FF2B5EF4-FFF2-40B4-BE49-F238E27FC236}">
              <a16:creationId xmlns:a16="http://schemas.microsoft.com/office/drawing/2014/main" xmlns="" id="{E038D5DA-36F7-44C4-BACD-B0A682BECF3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8" name="266 CuadroTexto">
          <a:extLst>
            <a:ext uri="{FF2B5EF4-FFF2-40B4-BE49-F238E27FC236}">
              <a16:creationId xmlns:a16="http://schemas.microsoft.com/office/drawing/2014/main" xmlns="" id="{F50B1FE9-6235-4ED3-9E7C-9A7E8EE0ACD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39" name="267 CuadroTexto">
          <a:extLst>
            <a:ext uri="{FF2B5EF4-FFF2-40B4-BE49-F238E27FC236}">
              <a16:creationId xmlns:a16="http://schemas.microsoft.com/office/drawing/2014/main" xmlns="" id="{D82BA4B0-5210-480B-A5B3-6CB514E2F53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0" name="268 CuadroTexto">
          <a:extLst>
            <a:ext uri="{FF2B5EF4-FFF2-40B4-BE49-F238E27FC236}">
              <a16:creationId xmlns:a16="http://schemas.microsoft.com/office/drawing/2014/main" xmlns="" id="{E242216F-62F9-4B4D-BD2C-C156B14BED5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1" name="269 CuadroTexto">
          <a:extLst>
            <a:ext uri="{FF2B5EF4-FFF2-40B4-BE49-F238E27FC236}">
              <a16:creationId xmlns:a16="http://schemas.microsoft.com/office/drawing/2014/main" xmlns="" id="{700385C4-2764-4834-A897-3E616BF7D21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2" name="270 CuadroTexto">
          <a:extLst>
            <a:ext uri="{FF2B5EF4-FFF2-40B4-BE49-F238E27FC236}">
              <a16:creationId xmlns:a16="http://schemas.microsoft.com/office/drawing/2014/main" xmlns="" id="{17DB5B7E-37FC-4017-8262-1DDB270EB69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3" name="271 CuadroTexto">
          <a:extLst>
            <a:ext uri="{FF2B5EF4-FFF2-40B4-BE49-F238E27FC236}">
              <a16:creationId xmlns:a16="http://schemas.microsoft.com/office/drawing/2014/main" xmlns="" id="{60532D34-B585-4748-90CD-B6DBFBEFC9B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4" name="272 CuadroTexto">
          <a:extLst>
            <a:ext uri="{FF2B5EF4-FFF2-40B4-BE49-F238E27FC236}">
              <a16:creationId xmlns:a16="http://schemas.microsoft.com/office/drawing/2014/main" xmlns="" id="{56E98925-6D19-4C99-84EF-2B554F67B9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5" name="273 CuadroTexto">
          <a:extLst>
            <a:ext uri="{FF2B5EF4-FFF2-40B4-BE49-F238E27FC236}">
              <a16:creationId xmlns:a16="http://schemas.microsoft.com/office/drawing/2014/main" xmlns="" id="{F8C7B3A5-57F0-4C46-BF5E-43E3BDBF270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6" name="274 CuadroTexto">
          <a:extLst>
            <a:ext uri="{FF2B5EF4-FFF2-40B4-BE49-F238E27FC236}">
              <a16:creationId xmlns:a16="http://schemas.microsoft.com/office/drawing/2014/main" xmlns="" id="{CE809359-F1D0-4E26-8FBA-E9D26208773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7" name="275 CuadroTexto">
          <a:extLst>
            <a:ext uri="{FF2B5EF4-FFF2-40B4-BE49-F238E27FC236}">
              <a16:creationId xmlns:a16="http://schemas.microsoft.com/office/drawing/2014/main" xmlns="" id="{BD9D6A0F-243A-4E12-B442-8170BB10911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8" name="276 CuadroTexto">
          <a:extLst>
            <a:ext uri="{FF2B5EF4-FFF2-40B4-BE49-F238E27FC236}">
              <a16:creationId xmlns:a16="http://schemas.microsoft.com/office/drawing/2014/main" xmlns="" id="{84FC2205-CD45-4B35-A564-777E204BF8D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49" name="277 CuadroTexto">
          <a:extLst>
            <a:ext uri="{FF2B5EF4-FFF2-40B4-BE49-F238E27FC236}">
              <a16:creationId xmlns:a16="http://schemas.microsoft.com/office/drawing/2014/main" xmlns="" id="{A8FEAC29-BAD6-41AC-B711-5AA71816FEA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0" name="278 CuadroTexto">
          <a:extLst>
            <a:ext uri="{FF2B5EF4-FFF2-40B4-BE49-F238E27FC236}">
              <a16:creationId xmlns:a16="http://schemas.microsoft.com/office/drawing/2014/main" xmlns="" id="{5EFAFF62-6F0A-45A8-8C3F-71F6EE1EC89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1" name="279 CuadroTexto">
          <a:extLst>
            <a:ext uri="{FF2B5EF4-FFF2-40B4-BE49-F238E27FC236}">
              <a16:creationId xmlns:a16="http://schemas.microsoft.com/office/drawing/2014/main" xmlns="" id="{1B380066-1C39-4622-91FB-1D3EB46A76B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2" name="280 CuadroTexto">
          <a:extLst>
            <a:ext uri="{FF2B5EF4-FFF2-40B4-BE49-F238E27FC236}">
              <a16:creationId xmlns:a16="http://schemas.microsoft.com/office/drawing/2014/main" xmlns="" id="{55D984F9-5213-4FDE-A287-73B617D29B2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3" name="281 CuadroTexto">
          <a:extLst>
            <a:ext uri="{FF2B5EF4-FFF2-40B4-BE49-F238E27FC236}">
              <a16:creationId xmlns:a16="http://schemas.microsoft.com/office/drawing/2014/main" xmlns="" id="{1627C46B-89B4-431A-8A2B-EA160F932E6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4" name="282 CuadroTexto">
          <a:extLst>
            <a:ext uri="{FF2B5EF4-FFF2-40B4-BE49-F238E27FC236}">
              <a16:creationId xmlns:a16="http://schemas.microsoft.com/office/drawing/2014/main" xmlns="" id="{910631BB-ED52-43C9-9C98-52DE0F5AA72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5" name="283 CuadroTexto">
          <a:extLst>
            <a:ext uri="{FF2B5EF4-FFF2-40B4-BE49-F238E27FC236}">
              <a16:creationId xmlns:a16="http://schemas.microsoft.com/office/drawing/2014/main" xmlns="" id="{76B4DBB7-EBD4-462D-B5C6-7EFB6FF07F7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6" name="284 CuadroTexto">
          <a:extLst>
            <a:ext uri="{FF2B5EF4-FFF2-40B4-BE49-F238E27FC236}">
              <a16:creationId xmlns:a16="http://schemas.microsoft.com/office/drawing/2014/main" xmlns="" id="{225CFD0E-E364-4710-9C04-A4C569360C6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7" name="285 CuadroTexto">
          <a:extLst>
            <a:ext uri="{FF2B5EF4-FFF2-40B4-BE49-F238E27FC236}">
              <a16:creationId xmlns:a16="http://schemas.microsoft.com/office/drawing/2014/main" xmlns="" id="{DD93C4D8-CA5D-4D5C-B22F-829D2ECE693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8" name="286 CuadroTexto">
          <a:extLst>
            <a:ext uri="{FF2B5EF4-FFF2-40B4-BE49-F238E27FC236}">
              <a16:creationId xmlns:a16="http://schemas.microsoft.com/office/drawing/2014/main" xmlns="" id="{B886252B-8A00-4299-A5D0-D754D506465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9" name="287 CuadroTexto">
          <a:extLst>
            <a:ext uri="{FF2B5EF4-FFF2-40B4-BE49-F238E27FC236}">
              <a16:creationId xmlns:a16="http://schemas.microsoft.com/office/drawing/2014/main" xmlns="" id="{466F4751-CFF8-47A5-85AF-ECF09C74712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0" name="288 CuadroTexto">
          <a:extLst>
            <a:ext uri="{FF2B5EF4-FFF2-40B4-BE49-F238E27FC236}">
              <a16:creationId xmlns:a16="http://schemas.microsoft.com/office/drawing/2014/main" xmlns="" id="{07F384E2-EF8F-48AB-98F0-C3F37E4D4E4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1" name="289 CuadroTexto">
          <a:extLst>
            <a:ext uri="{FF2B5EF4-FFF2-40B4-BE49-F238E27FC236}">
              <a16:creationId xmlns:a16="http://schemas.microsoft.com/office/drawing/2014/main" xmlns="" id="{21B90FC2-6209-4192-980A-29C2966928B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2" name="290 CuadroTexto">
          <a:extLst>
            <a:ext uri="{FF2B5EF4-FFF2-40B4-BE49-F238E27FC236}">
              <a16:creationId xmlns:a16="http://schemas.microsoft.com/office/drawing/2014/main" xmlns="" id="{6EC29BC1-6985-4AB8-999F-E7EFB91C170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3" name="291 CuadroTexto">
          <a:extLst>
            <a:ext uri="{FF2B5EF4-FFF2-40B4-BE49-F238E27FC236}">
              <a16:creationId xmlns:a16="http://schemas.microsoft.com/office/drawing/2014/main" xmlns="" id="{642C7D67-20F4-464E-A96E-B20FD71CD1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4" name="292 CuadroTexto">
          <a:extLst>
            <a:ext uri="{FF2B5EF4-FFF2-40B4-BE49-F238E27FC236}">
              <a16:creationId xmlns:a16="http://schemas.microsoft.com/office/drawing/2014/main" xmlns="" id="{7D282EAB-31AB-4B84-8CC0-F5029E5CC52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5" name="293 CuadroTexto">
          <a:extLst>
            <a:ext uri="{FF2B5EF4-FFF2-40B4-BE49-F238E27FC236}">
              <a16:creationId xmlns:a16="http://schemas.microsoft.com/office/drawing/2014/main" xmlns="" id="{6E85793C-3593-4AD7-9C47-E79D69FC78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6" name="294 CuadroTexto">
          <a:extLst>
            <a:ext uri="{FF2B5EF4-FFF2-40B4-BE49-F238E27FC236}">
              <a16:creationId xmlns:a16="http://schemas.microsoft.com/office/drawing/2014/main" xmlns="" id="{DE870FE6-EEC1-4A84-A5A9-3F73DE6A2D4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7" name="295 CuadroTexto">
          <a:extLst>
            <a:ext uri="{FF2B5EF4-FFF2-40B4-BE49-F238E27FC236}">
              <a16:creationId xmlns:a16="http://schemas.microsoft.com/office/drawing/2014/main" xmlns="" id="{57154B97-C4B3-4DBB-BC77-0ADBE27E7C7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8" name="296 CuadroTexto">
          <a:extLst>
            <a:ext uri="{FF2B5EF4-FFF2-40B4-BE49-F238E27FC236}">
              <a16:creationId xmlns:a16="http://schemas.microsoft.com/office/drawing/2014/main" xmlns="" id="{B211B626-1B48-45D2-B6A7-03653CCC3B2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69" name="1 CuadroTexto">
          <a:extLst>
            <a:ext uri="{FF2B5EF4-FFF2-40B4-BE49-F238E27FC236}">
              <a16:creationId xmlns:a16="http://schemas.microsoft.com/office/drawing/2014/main" xmlns="" id="{343487AD-5F0A-4F78-959D-5541C510449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0" name="2 CuadroTexto">
          <a:extLst>
            <a:ext uri="{FF2B5EF4-FFF2-40B4-BE49-F238E27FC236}">
              <a16:creationId xmlns:a16="http://schemas.microsoft.com/office/drawing/2014/main" xmlns="" id="{A0F87EF7-A7F6-418B-AB3E-7FBC9CBC51F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1" name="3 CuadroTexto">
          <a:extLst>
            <a:ext uri="{FF2B5EF4-FFF2-40B4-BE49-F238E27FC236}">
              <a16:creationId xmlns:a16="http://schemas.microsoft.com/office/drawing/2014/main" xmlns="" id="{13A0619B-BAAE-4BE5-BB69-4DC30D5C242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2" name="4 CuadroTexto">
          <a:extLst>
            <a:ext uri="{FF2B5EF4-FFF2-40B4-BE49-F238E27FC236}">
              <a16:creationId xmlns:a16="http://schemas.microsoft.com/office/drawing/2014/main" xmlns="" id="{CAD7289A-CB60-4427-9048-83DCC8B08B3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3" name="5 CuadroTexto">
          <a:extLst>
            <a:ext uri="{FF2B5EF4-FFF2-40B4-BE49-F238E27FC236}">
              <a16:creationId xmlns:a16="http://schemas.microsoft.com/office/drawing/2014/main" xmlns="" id="{033E5C53-DF60-43C2-8D83-4654A3328F4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4" name="6 CuadroTexto">
          <a:extLst>
            <a:ext uri="{FF2B5EF4-FFF2-40B4-BE49-F238E27FC236}">
              <a16:creationId xmlns:a16="http://schemas.microsoft.com/office/drawing/2014/main" xmlns="" id="{8075B06B-E563-4C20-8993-6C1DE9028D0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5" name="7 CuadroTexto">
          <a:extLst>
            <a:ext uri="{FF2B5EF4-FFF2-40B4-BE49-F238E27FC236}">
              <a16:creationId xmlns:a16="http://schemas.microsoft.com/office/drawing/2014/main" xmlns="" id="{4429382A-EC75-44BD-9DFB-67EF3B223BA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6" name="8 CuadroTexto">
          <a:extLst>
            <a:ext uri="{FF2B5EF4-FFF2-40B4-BE49-F238E27FC236}">
              <a16:creationId xmlns:a16="http://schemas.microsoft.com/office/drawing/2014/main" xmlns="" id="{98649426-4E02-47CA-8821-4AC4317580E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7" name="9 CuadroTexto">
          <a:extLst>
            <a:ext uri="{FF2B5EF4-FFF2-40B4-BE49-F238E27FC236}">
              <a16:creationId xmlns:a16="http://schemas.microsoft.com/office/drawing/2014/main" xmlns="" id="{124BCD63-7B68-4C51-B368-DA772F6AD82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8" name="10 CuadroTexto">
          <a:extLst>
            <a:ext uri="{FF2B5EF4-FFF2-40B4-BE49-F238E27FC236}">
              <a16:creationId xmlns:a16="http://schemas.microsoft.com/office/drawing/2014/main" xmlns="" id="{9FE1C1D7-ACC6-40A9-A76F-C7C485CFA4C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79" name="11 CuadroTexto">
          <a:extLst>
            <a:ext uri="{FF2B5EF4-FFF2-40B4-BE49-F238E27FC236}">
              <a16:creationId xmlns:a16="http://schemas.microsoft.com/office/drawing/2014/main" xmlns="" id="{7CDABA58-A115-4075-A558-DC7C64A23F7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0" name="12 CuadroTexto">
          <a:extLst>
            <a:ext uri="{FF2B5EF4-FFF2-40B4-BE49-F238E27FC236}">
              <a16:creationId xmlns:a16="http://schemas.microsoft.com/office/drawing/2014/main" xmlns="" id="{B53B1BC3-8053-4557-9FBF-965B4CA517C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1" name="13 CuadroTexto">
          <a:extLst>
            <a:ext uri="{FF2B5EF4-FFF2-40B4-BE49-F238E27FC236}">
              <a16:creationId xmlns:a16="http://schemas.microsoft.com/office/drawing/2014/main" xmlns="" id="{1A8CD00E-822F-4EE9-AF91-9C528123B1C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2" name="14 CuadroTexto">
          <a:extLst>
            <a:ext uri="{FF2B5EF4-FFF2-40B4-BE49-F238E27FC236}">
              <a16:creationId xmlns:a16="http://schemas.microsoft.com/office/drawing/2014/main" xmlns="" id="{DA59D72C-F6DB-4F81-9FF8-4BF1F0790AB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3" name="15 CuadroTexto">
          <a:extLst>
            <a:ext uri="{FF2B5EF4-FFF2-40B4-BE49-F238E27FC236}">
              <a16:creationId xmlns:a16="http://schemas.microsoft.com/office/drawing/2014/main" xmlns="" id="{97A46E68-99A4-4D7F-9001-73B162D9FCF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4" name="16 CuadroTexto">
          <a:extLst>
            <a:ext uri="{FF2B5EF4-FFF2-40B4-BE49-F238E27FC236}">
              <a16:creationId xmlns:a16="http://schemas.microsoft.com/office/drawing/2014/main" xmlns="" id="{12356FF1-A915-4FBB-A937-00E8A21BB7A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5" name="18 CuadroTexto">
          <a:extLst>
            <a:ext uri="{FF2B5EF4-FFF2-40B4-BE49-F238E27FC236}">
              <a16:creationId xmlns:a16="http://schemas.microsoft.com/office/drawing/2014/main" xmlns="" id="{96510D81-EC4C-472E-8236-43BC56E2C37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6" name="19 CuadroTexto">
          <a:extLst>
            <a:ext uri="{FF2B5EF4-FFF2-40B4-BE49-F238E27FC236}">
              <a16:creationId xmlns:a16="http://schemas.microsoft.com/office/drawing/2014/main" xmlns="" id="{1F3757A6-A2B6-4945-A5C2-B7D173A9728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7" name="20 CuadroTexto">
          <a:extLst>
            <a:ext uri="{FF2B5EF4-FFF2-40B4-BE49-F238E27FC236}">
              <a16:creationId xmlns:a16="http://schemas.microsoft.com/office/drawing/2014/main" xmlns="" id="{CECF51A0-C3DE-4804-8119-25013007476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8" name="21 CuadroTexto">
          <a:extLst>
            <a:ext uri="{FF2B5EF4-FFF2-40B4-BE49-F238E27FC236}">
              <a16:creationId xmlns:a16="http://schemas.microsoft.com/office/drawing/2014/main" xmlns="" id="{F7A56C23-BB3D-4C68-BECC-58538456762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89" name="22 CuadroTexto">
          <a:extLst>
            <a:ext uri="{FF2B5EF4-FFF2-40B4-BE49-F238E27FC236}">
              <a16:creationId xmlns:a16="http://schemas.microsoft.com/office/drawing/2014/main" xmlns="" id="{20B97C56-C25B-4AEC-9E15-5D5E238B6A4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0" name="23 CuadroTexto">
          <a:extLst>
            <a:ext uri="{FF2B5EF4-FFF2-40B4-BE49-F238E27FC236}">
              <a16:creationId xmlns:a16="http://schemas.microsoft.com/office/drawing/2014/main" xmlns="" id="{290457E5-0738-4C23-8783-CF8715C24C3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1" name="24 CuadroTexto">
          <a:extLst>
            <a:ext uri="{FF2B5EF4-FFF2-40B4-BE49-F238E27FC236}">
              <a16:creationId xmlns:a16="http://schemas.microsoft.com/office/drawing/2014/main" xmlns="" id="{EC520CA1-DAE6-4F92-94F9-D72A03C1870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2" name="25 CuadroTexto">
          <a:extLst>
            <a:ext uri="{FF2B5EF4-FFF2-40B4-BE49-F238E27FC236}">
              <a16:creationId xmlns:a16="http://schemas.microsoft.com/office/drawing/2014/main" xmlns="" id="{4C79DB69-3731-4C5D-92B9-73691DA1350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3" name="26 CuadroTexto">
          <a:extLst>
            <a:ext uri="{FF2B5EF4-FFF2-40B4-BE49-F238E27FC236}">
              <a16:creationId xmlns:a16="http://schemas.microsoft.com/office/drawing/2014/main" xmlns="" id="{25006581-EDF6-40AD-A60B-8C21BDECE86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4" name="27 CuadroTexto">
          <a:extLst>
            <a:ext uri="{FF2B5EF4-FFF2-40B4-BE49-F238E27FC236}">
              <a16:creationId xmlns:a16="http://schemas.microsoft.com/office/drawing/2014/main" xmlns="" id="{59AFDC2D-3D18-47AE-920C-50500FAC613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5" name="28 CuadroTexto">
          <a:extLst>
            <a:ext uri="{FF2B5EF4-FFF2-40B4-BE49-F238E27FC236}">
              <a16:creationId xmlns:a16="http://schemas.microsoft.com/office/drawing/2014/main" xmlns="" id="{7BA28FB3-BEEE-4E85-AC5E-06824A1A9D4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6" name="29 CuadroTexto">
          <a:extLst>
            <a:ext uri="{FF2B5EF4-FFF2-40B4-BE49-F238E27FC236}">
              <a16:creationId xmlns:a16="http://schemas.microsoft.com/office/drawing/2014/main" xmlns="" id="{83ADFAC4-7D2C-45B3-9032-EB9CB623D97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7" name="30 CuadroTexto">
          <a:extLst>
            <a:ext uri="{FF2B5EF4-FFF2-40B4-BE49-F238E27FC236}">
              <a16:creationId xmlns:a16="http://schemas.microsoft.com/office/drawing/2014/main" xmlns="" id="{60694223-977C-4A83-A735-A68CDE173F6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8" name="31 CuadroTexto">
          <a:extLst>
            <a:ext uri="{FF2B5EF4-FFF2-40B4-BE49-F238E27FC236}">
              <a16:creationId xmlns:a16="http://schemas.microsoft.com/office/drawing/2014/main" xmlns="" id="{D335201C-B5FE-4B70-A2A1-123DD3EC63B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99" name="32 CuadroTexto">
          <a:extLst>
            <a:ext uri="{FF2B5EF4-FFF2-40B4-BE49-F238E27FC236}">
              <a16:creationId xmlns:a16="http://schemas.microsoft.com/office/drawing/2014/main" xmlns="" id="{3B380B81-ACFA-48E5-B589-47A705046E4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0" name="33 CuadroTexto">
          <a:extLst>
            <a:ext uri="{FF2B5EF4-FFF2-40B4-BE49-F238E27FC236}">
              <a16:creationId xmlns:a16="http://schemas.microsoft.com/office/drawing/2014/main" xmlns="" id="{AB268D83-F1E9-4D39-B758-C33D0E71585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1" name="34 CuadroTexto">
          <a:extLst>
            <a:ext uri="{FF2B5EF4-FFF2-40B4-BE49-F238E27FC236}">
              <a16:creationId xmlns:a16="http://schemas.microsoft.com/office/drawing/2014/main" xmlns="" id="{DBCD34E5-B812-48BB-90C7-341C04C62AE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2" name="35 CuadroTexto">
          <a:extLst>
            <a:ext uri="{FF2B5EF4-FFF2-40B4-BE49-F238E27FC236}">
              <a16:creationId xmlns:a16="http://schemas.microsoft.com/office/drawing/2014/main" xmlns="" id="{B977B2A4-3ACF-444C-A361-25BD8F03ED6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3" name="36 CuadroTexto">
          <a:extLst>
            <a:ext uri="{FF2B5EF4-FFF2-40B4-BE49-F238E27FC236}">
              <a16:creationId xmlns:a16="http://schemas.microsoft.com/office/drawing/2014/main" xmlns="" id="{FBC14247-72C3-4B8B-84A3-056884A1573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4" name="37 CuadroTexto">
          <a:extLst>
            <a:ext uri="{FF2B5EF4-FFF2-40B4-BE49-F238E27FC236}">
              <a16:creationId xmlns:a16="http://schemas.microsoft.com/office/drawing/2014/main" xmlns="" id="{1C0B2AB7-AF8B-4863-9043-0A8236A958C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5" name="38 CuadroTexto">
          <a:extLst>
            <a:ext uri="{FF2B5EF4-FFF2-40B4-BE49-F238E27FC236}">
              <a16:creationId xmlns:a16="http://schemas.microsoft.com/office/drawing/2014/main" xmlns="" id="{6DBF6211-401C-4D1E-8A07-B325BE8B3AE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6" name="39 CuadroTexto">
          <a:extLst>
            <a:ext uri="{FF2B5EF4-FFF2-40B4-BE49-F238E27FC236}">
              <a16:creationId xmlns:a16="http://schemas.microsoft.com/office/drawing/2014/main" xmlns="" id="{74527B50-63ED-40A3-8096-7DE62C18F53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7" name="40 CuadroTexto">
          <a:extLst>
            <a:ext uri="{FF2B5EF4-FFF2-40B4-BE49-F238E27FC236}">
              <a16:creationId xmlns:a16="http://schemas.microsoft.com/office/drawing/2014/main" xmlns="" id="{84E11562-C3BF-4DFF-B9F7-E8BDAE1AFF6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8" name="41 CuadroTexto">
          <a:extLst>
            <a:ext uri="{FF2B5EF4-FFF2-40B4-BE49-F238E27FC236}">
              <a16:creationId xmlns:a16="http://schemas.microsoft.com/office/drawing/2014/main" xmlns="" id="{6C388266-25A3-4639-A07C-569D7797DB3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09" name="42 CuadroTexto">
          <a:extLst>
            <a:ext uri="{FF2B5EF4-FFF2-40B4-BE49-F238E27FC236}">
              <a16:creationId xmlns:a16="http://schemas.microsoft.com/office/drawing/2014/main" xmlns="" id="{00FFA664-44B5-4EA6-9C9B-D485BE9AC13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0" name="43 CuadroTexto">
          <a:extLst>
            <a:ext uri="{FF2B5EF4-FFF2-40B4-BE49-F238E27FC236}">
              <a16:creationId xmlns:a16="http://schemas.microsoft.com/office/drawing/2014/main" xmlns="" id="{6A8A0EE2-5579-4458-9F2E-C360DAB0377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1" name="44 CuadroTexto">
          <a:extLst>
            <a:ext uri="{FF2B5EF4-FFF2-40B4-BE49-F238E27FC236}">
              <a16:creationId xmlns:a16="http://schemas.microsoft.com/office/drawing/2014/main" xmlns="" id="{38732D5E-7807-4290-A47C-BAB357134F3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2" name="45 CuadroTexto">
          <a:extLst>
            <a:ext uri="{FF2B5EF4-FFF2-40B4-BE49-F238E27FC236}">
              <a16:creationId xmlns:a16="http://schemas.microsoft.com/office/drawing/2014/main" xmlns="" id="{9E7F99BF-D75C-445E-B10D-20682804601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3" name="46 CuadroTexto">
          <a:extLst>
            <a:ext uri="{FF2B5EF4-FFF2-40B4-BE49-F238E27FC236}">
              <a16:creationId xmlns:a16="http://schemas.microsoft.com/office/drawing/2014/main" xmlns="" id="{1400C726-3793-4727-89E9-D49BB4CB87B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4" name="47 CuadroTexto">
          <a:extLst>
            <a:ext uri="{FF2B5EF4-FFF2-40B4-BE49-F238E27FC236}">
              <a16:creationId xmlns:a16="http://schemas.microsoft.com/office/drawing/2014/main" xmlns="" id="{D5EC1BEF-BCCD-4E80-93F2-8A1E9CC0FC6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5" name="48 CuadroTexto">
          <a:extLst>
            <a:ext uri="{FF2B5EF4-FFF2-40B4-BE49-F238E27FC236}">
              <a16:creationId xmlns:a16="http://schemas.microsoft.com/office/drawing/2014/main" xmlns="" id="{94FADAB5-6460-49F5-ACD9-53AD0B862AC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6" name="49 CuadroTexto">
          <a:extLst>
            <a:ext uri="{FF2B5EF4-FFF2-40B4-BE49-F238E27FC236}">
              <a16:creationId xmlns:a16="http://schemas.microsoft.com/office/drawing/2014/main" xmlns="" id="{89BA855F-C666-42FE-B519-CC4D00A25B9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7" name="50 CuadroTexto">
          <a:extLst>
            <a:ext uri="{FF2B5EF4-FFF2-40B4-BE49-F238E27FC236}">
              <a16:creationId xmlns:a16="http://schemas.microsoft.com/office/drawing/2014/main" xmlns="" id="{6A639EF4-419C-4259-8C30-63E9AAC2568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8" name="51 CuadroTexto">
          <a:extLst>
            <a:ext uri="{FF2B5EF4-FFF2-40B4-BE49-F238E27FC236}">
              <a16:creationId xmlns:a16="http://schemas.microsoft.com/office/drawing/2014/main" xmlns="" id="{56FE6E0D-D0C5-4C8F-900C-68A031FBF88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19" name="52 CuadroTexto">
          <a:extLst>
            <a:ext uri="{FF2B5EF4-FFF2-40B4-BE49-F238E27FC236}">
              <a16:creationId xmlns:a16="http://schemas.microsoft.com/office/drawing/2014/main" xmlns="" id="{1D5EAC72-5E11-4C95-879A-FCC35212C16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0" name="53 CuadroTexto">
          <a:extLst>
            <a:ext uri="{FF2B5EF4-FFF2-40B4-BE49-F238E27FC236}">
              <a16:creationId xmlns:a16="http://schemas.microsoft.com/office/drawing/2014/main" xmlns="" id="{B1565330-1EE5-4502-B56E-54B43E00D20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1" name="54 CuadroTexto">
          <a:extLst>
            <a:ext uri="{FF2B5EF4-FFF2-40B4-BE49-F238E27FC236}">
              <a16:creationId xmlns:a16="http://schemas.microsoft.com/office/drawing/2014/main" xmlns="" id="{A89B97E9-C7E4-4104-90B2-EC7D34AA953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2" name="55 CuadroTexto">
          <a:extLst>
            <a:ext uri="{FF2B5EF4-FFF2-40B4-BE49-F238E27FC236}">
              <a16:creationId xmlns:a16="http://schemas.microsoft.com/office/drawing/2014/main" xmlns="" id="{0E0D7F8D-D0CD-469C-94DD-0515569469F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3" name="56 CuadroTexto">
          <a:extLst>
            <a:ext uri="{FF2B5EF4-FFF2-40B4-BE49-F238E27FC236}">
              <a16:creationId xmlns:a16="http://schemas.microsoft.com/office/drawing/2014/main" xmlns="" id="{E5F21E38-0F32-4C68-894B-35287B0B8A9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4" name="57 CuadroTexto">
          <a:extLst>
            <a:ext uri="{FF2B5EF4-FFF2-40B4-BE49-F238E27FC236}">
              <a16:creationId xmlns:a16="http://schemas.microsoft.com/office/drawing/2014/main" xmlns="" id="{368FF738-0898-4933-A6DA-F01A7A341B3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5" name="58 CuadroTexto">
          <a:extLst>
            <a:ext uri="{FF2B5EF4-FFF2-40B4-BE49-F238E27FC236}">
              <a16:creationId xmlns:a16="http://schemas.microsoft.com/office/drawing/2014/main" xmlns="" id="{6165B8E1-7F97-4C87-AE5B-A329A07BCE4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6" name="59 CuadroTexto">
          <a:extLst>
            <a:ext uri="{FF2B5EF4-FFF2-40B4-BE49-F238E27FC236}">
              <a16:creationId xmlns:a16="http://schemas.microsoft.com/office/drawing/2014/main" xmlns="" id="{775D894D-2D50-4593-AA78-6478CD80650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7" name="60 CuadroTexto">
          <a:extLst>
            <a:ext uri="{FF2B5EF4-FFF2-40B4-BE49-F238E27FC236}">
              <a16:creationId xmlns:a16="http://schemas.microsoft.com/office/drawing/2014/main" xmlns="" id="{0B23B2ED-E619-419D-94FD-67D68F314F9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8" name="61 CuadroTexto">
          <a:extLst>
            <a:ext uri="{FF2B5EF4-FFF2-40B4-BE49-F238E27FC236}">
              <a16:creationId xmlns:a16="http://schemas.microsoft.com/office/drawing/2014/main" xmlns="" id="{68A2F6BB-3AC8-44F4-A4B7-1F88C8E4648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29" name="62 CuadroTexto">
          <a:extLst>
            <a:ext uri="{FF2B5EF4-FFF2-40B4-BE49-F238E27FC236}">
              <a16:creationId xmlns:a16="http://schemas.microsoft.com/office/drawing/2014/main" xmlns="" id="{B98E8799-4DCF-48B9-9A63-C3B152C28A9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0" name="63 CuadroTexto">
          <a:extLst>
            <a:ext uri="{FF2B5EF4-FFF2-40B4-BE49-F238E27FC236}">
              <a16:creationId xmlns:a16="http://schemas.microsoft.com/office/drawing/2014/main" xmlns="" id="{D499C08F-9CF2-41D9-AEB6-B9261E67F19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1" name="64 CuadroTexto">
          <a:extLst>
            <a:ext uri="{FF2B5EF4-FFF2-40B4-BE49-F238E27FC236}">
              <a16:creationId xmlns:a16="http://schemas.microsoft.com/office/drawing/2014/main" xmlns="" id="{4F39318F-0D3E-4592-9BF9-DEE4DD90B05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2" name="65 CuadroTexto">
          <a:extLst>
            <a:ext uri="{FF2B5EF4-FFF2-40B4-BE49-F238E27FC236}">
              <a16:creationId xmlns:a16="http://schemas.microsoft.com/office/drawing/2014/main" xmlns="" id="{197509A0-69F2-4057-9C8E-57503B80AA5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3" name="66 CuadroTexto">
          <a:extLst>
            <a:ext uri="{FF2B5EF4-FFF2-40B4-BE49-F238E27FC236}">
              <a16:creationId xmlns:a16="http://schemas.microsoft.com/office/drawing/2014/main" xmlns="" id="{E5694B1D-B45A-42A7-A76A-EECE84769ED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4" name="67 CuadroTexto">
          <a:extLst>
            <a:ext uri="{FF2B5EF4-FFF2-40B4-BE49-F238E27FC236}">
              <a16:creationId xmlns:a16="http://schemas.microsoft.com/office/drawing/2014/main" xmlns="" id="{5458D573-B95C-48FF-B16E-FA319BD1394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5" name="68 CuadroTexto">
          <a:extLst>
            <a:ext uri="{FF2B5EF4-FFF2-40B4-BE49-F238E27FC236}">
              <a16:creationId xmlns:a16="http://schemas.microsoft.com/office/drawing/2014/main" xmlns="" id="{0A94BC8C-E6F7-4560-960A-F829530AB19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6" name="69 CuadroTexto">
          <a:extLst>
            <a:ext uri="{FF2B5EF4-FFF2-40B4-BE49-F238E27FC236}">
              <a16:creationId xmlns:a16="http://schemas.microsoft.com/office/drawing/2014/main" xmlns="" id="{0F6743A2-D944-4A1A-AC12-23D8AA98CCD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7" name="70 CuadroTexto">
          <a:extLst>
            <a:ext uri="{FF2B5EF4-FFF2-40B4-BE49-F238E27FC236}">
              <a16:creationId xmlns:a16="http://schemas.microsoft.com/office/drawing/2014/main" xmlns="" id="{37CE7D42-9F48-4F74-9BCC-55D275190CD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8" name="71 CuadroTexto">
          <a:extLst>
            <a:ext uri="{FF2B5EF4-FFF2-40B4-BE49-F238E27FC236}">
              <a16:creationId xmlns:a16="http://schemas.microsoft.com/office/drawing/2014/main" xmlns="" id="{43BBBBAD-AEDE-49C6-B185-10829056DFC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39" name="72 CuadroTexto">
          <a:extLst>
            <a:ext uri="{FF2B5EF4-FFF2-40B4-BE49-F238E27FC236}">
              <a16:creationId xmlns:a16="http://schemas.microsoft.com/office/drawing/2014/main" xmlns="" id="{18528894-6EAA-4F05-BDB3-B9D1FF84224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0" name="73 CuadroTexto">
          <a:extLst>
            <a:ext uri="{FF2B5EF4-FFF2-40B4-BE49-F238E27FC236}">
              <a16:creationId xmlns:a16="http://schemas.microsoft.com/office/drawing/2014/main" xmlns="" id="{AB5F5FC0-682F-4DCF-9202-289D2ADE70C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1" name="74 CuadroTexto">
          <a:extLst>
            <a:ext uri="{FF2B5EF4-FFF2-40B4-BE49-F238E27FC236}">
              <a16:creationId xmlns:a16="http://schemas.microsoft.com/office/drawing/2014/main" xmlns="" id="{E806BEB9-FD15-4686-8568-7155993FD19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2" name="75 CuadroTexto">
          <a:extLst>
            <a:ext uri="{FF2B5EF4-FFF2-40B4-BE49-F238E27FC236}">
              <a16:creationId xmlns:a16="http://schemas.microsoft.com/office/drawing/2014/main" xmlns="" id="{C62267FA-75ED-4160-80A4-61E771D51D5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3" name="76 CuadroTexto">
          <a:extLst>
            <a:ext uri="{FF2B5EF4-FFF2-40B4-BE49-F238E27FC236}">
              <a16:creationId xmlns:a16="http://schemas.microsoft.com/office/drawing/2014/main" xmlns="" id="{CC557C67-90F6-4AB1-AE7C-006AA6A9D52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4" name="77 CuadroTexto">
          <a:extLst>
            <a:ext uri="{FF2B5EF4-FFF2-40B4-BE49-F238E27FC236}">
              <a16:creationId xmlns:a16="http://schemas.microsoft.com/office/drawing/2014/main" xmlns="" id="{AA438FBE-9422-45F1-8E53-93A16E30FD9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5" name="78 CuadroTexto">
          <a:extLst>
            <a:ext uri="{FF2B5EF4-FFF2-40B4-BE49-F238E27FC236}">
              <a16:creationId xmlns:a16="http://schemas.microsoft.com/office/drawing/2014/main" xmlns="" id="{1ECBAEF8-FDB3-4A88-8A17-B2FEC448D6E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6" name="79 CuadroTexto">
          <a:extLst>
            <a:ext uri="{FF2B5EF4-FFF2-40B4-BE49-F238E27FC236}">
              <a16:creationId xmlns:a16="http://schemas.microsoft.com/office/drawing/2014/main" xmlns="" id="{83B1612F-AD6B-4C85-AC1A-399B731E68B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7" name="80 CuadroTexto">
          <a:extLst>
            <a:ext uri="{FF2B5EF4-FFF2-40B4-BE49-F238E27FC236}">
              <a16:creationId xmlns:a16="http://schemas.microsoft.com/office/drawing/2014/main" xmlns="" id="{6872B754-462F-4CB1-8791-72B1D98F757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8" name="81 CuadroTexto">
          <a:extLst>
            <a:ext uri="{FF2B5EF4-FFF2-40B4-BE49-F238E27FC236}">
              <a16:creationId xmlns:a16="http://schemas.microsoft.com/office/drawing/2014/main" xmlns="" id="{7B6E2C6D-A762-40E4-B265-6481F9988CA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49" name="82 CuadroTexto">
          <a:extLst>
            <a:ext uri="{FF2B5EF4-FFF2-40B4-BE49-F238E27FC236}">
              <a16:creationId xmlns:a16="http://schemas.microsoft.com/office/drawing/2014/main" xmlns="" id="{819F42F3-FB5D-415E-A85D-97ECC5B01D9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0" name="83 CuadroTexto">
          <a:extLst>
            <a:ext uri="{FF2B5EF4-FFF2-40B4-BE49-F238E27FC236}">
              <a16:creationId xmlns:a16="http://schemas.microsoft.com/office/drawing/2014/main" xmlns="" id="{14FFA3EF-3EDD-41FE-AF8E-64B88CD6B54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1" name="84 CuadroTexto">
          <a:extLst>
            <a:ext uri="{FF2B5EF4-FFF2-40B4-BE49-F238E27FC236}">
              <a16:creationId xmlns:a16="http://schemas.microsoft.com/office/drawing/2014/main" xmlns="" id="{59F1F6FD-8AD7-409B-B013-78051902808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2" name="85 CuadroTexto">
          <a:extLst>
            <a:ext uri="{FF2B5EF4-FFF2-40B4-BE49-F238E27FC236}">
              <a16:creationId xmlns:a16="http://schemas.microsoft.com/office/drawing/2014/main" xmlns="" id="{E2158FAA-6AD2-4E19-A927-98E0F992185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3" name="86 CuadroTexto">
          <a:extLst>
            <a:ext uri="{FF2B5EF4-FFF2-40B4-BE49-F238E27FC236}">
              <a16:creationId xmlns:a16="http://schemas.microsoft.com/office/drawing/2014/main" xmlns="" id="{3119E2C3-CCC6-4DE1-A71E-BEE6F0DCBE4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4" name="87 CuadroTexto">
          <a:extLst>
            <a:ext uri="{FF2B5EF4-FFF2-40B4-BE49-F238E27FC236}">
              <a16:creationId xmlns:a16="http://schemas.microsoft.com/office/drawing/2014/main" xmlns="" id="{A5E26798-9616-45A6-B5F3-872F5E4FD93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5" name="88 CuadroTexto">
          <a:extLst>
            <a:ext uri="{FF2B5EF4-FFF2-40B4-BE49-F238E27FC236}">
              <a16:creationId xmlns:a16="http://schemas.microsoft.com/office/drawing/2014/main" xmlns="" id="{D5EF1CE0-83D2-4B70-BA45-DB7A5699839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6" name="89 CuadroTexto">
          <a:extLst>
            <a:ext uri="{FF2B5EF4-FFF2-40B4-BE49-F238E27FC236}">
              <a16:creationId xmlns:a16="http://schemas.microsoft.com/office/drawing/2014/main" xmlns="" id="{8DC81C8A-4D9F-4A33-9DB2-AE66E7BB93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7" name="102 CuadroTexto">
          <a:extLst>
            <a:ext uri="{FF2B5EF4-FFF2-40B4-BE49-F238E27FC236}">
              <a16:creationId xmlns:a16="http://schemas.microsoft.com/office/drawing/2014/main" xmlns="" id="{041C9971-AB27-4B0B-B135-8BAD6A5B78E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8" name="103 CuadroTexto">
          <a:extLst>
            <a:ext uri="{FF2B5EF4-FFF2-40B4-BE49-F238E27FC236}">
              <a16:creationId xmlns:a16="http://schemas.microsoft.com/office/drawing/2014/main" xmlns="" id="{08D29228-668E-44A0-974D-0989A811988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59" name="104 CuadroTexto">
          <a:extLst>
            <a:ext uri="{FF2B5EF4-FFF2-40B4-BE49-F238E27FC236}">
              <a16:creationId xmlns:a16="http://schemas.microsoft.com/office/drawing/2014/main" xmlns="" id="{74CF6F03-8596-45C2-A30D-05069A71F96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0" name="105 CuadroTexto">
          <a:extLst>
            <a:ext uri="{FF2B5EF4-FFF2-40B4-BE49-F238E27FC236}">
              <a16:creationId xmlns:a16="http://schemas.microsoft.com/office/drawing/2014/main" xmlns="" id="{4E9F0E25-A88E-4061-BAB2-316049EA431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1" name="106 CuadroTexto">
          <a:extLst>
            <a:ext uri="{FF2B5EF4-FFF2-40B4-BE49-F238E27FC236}">
              <a16:creationId xmlns:a16="http://schemas.microsoft.com/office/drawing/2014/main" xmlns="" id="{0C89145D-2B66-4E02-B554-90CB602B9FD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2" name="107 CuadroTexto">
          <a:extLst>
            <a:ext uri="{FF2B5EF4-FFF2-40B4-BE49-F238E27FC236}">
              <a16:creationId xmlns:a16="http://schemas.microsoft.com/office/drawing/2014/main" xmlns="" id="{BFD143E7-ADF9-4C86-8F09-A3CBD42D776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3" name="108 CuadroTexto">
          <a:extLst>
            <a:ext uri="{FF2B5EF4-FFF2-40B4-BE49-F238E27FC236}">
              <a16:creationId xmlns:a16="http://schemas.microsoft.com/office/drawing/2014/main" xmlns="" id="{612214E4-AC11-4DA0-BD53-628D99A6E25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4" name="109 CuadroTexto">
          <a:extLst>
            <a:ext uri="{FF2B5EF4-FFF2-40B4-BE49-F238E27FC236}">
              <a16:creationId xmlns:a16="http://schemas.microsoft.com/office/drawing/2014/main" xmlns="" id="{22C0031C-E242-4E97-92EB-C548CDBE133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5" name="110 CuadroTexto">
          <a:extLst>
            <a:ext uri="{FF2B5EF4-FFF2-40B4-BE49-F238E27FC236}">
              <a16:creationId xmlns:a16="http://schemas.microsoft.com/office/drawing/2014/main" xmlns="" id="{15F1687A-157C-4FFE-9EEB-043E80F61F9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6" name="111 CuadroTexto">
          <a:extLst>
            <a:ext uri="{FF2B5EF4-FFF2-40B4-BE49-F238E27FC236}">
              <a16:creationId xmlns:a16="http://schemas.microsoft.com/office/drawing/2014/main" xmlns="" id="{6D0CEEA6-FC04-4845-914E-B2E67B540C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7" name="112 CuadroTexto">
          <a:extLst>
            <a:ext uri="{FF2B5EF4-FFF2-40B4-BE49-F238E27FC236}">
              <a16:creationId xmlns:a16="http://schemas.microsoft.com/office/drawing/2014/main" xmlns="" id="{1DAFA316-F32B-4CBC-ADBD-4DCD6F2B54B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8" name="113 CuadroTexto">
          <a:extLst>
            <a:ext uri="{FF2B5EF4-FFF2-40B4-BE49-F238E27FC236}">
              <a16:creationId xmlns:a16="http://schemas.microsoft.com/office/drawing/2014/main" xmlns="" id="{CACC09C0-D800-4524-8096-090D3820AA7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69" name="114 CuadroTexto">
          <a:extLst>
            <a:ext uri="{FF2B5EF4-FFF2-40B4-BE49-F238E27FC236}">
              <a16:creationId xmlns:a16="http://schemas.microsoft.com/office/drawing/2014/main" xmlns="" id="{04C28163-867C-4CB3-9917-B465EBACFDF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0" name="115 CuadroTexto">
          <a:extLst>
            <a:ext uri="{FF2B5EF4-FFF2-40B4-BE49-F238E27FC236}">
              <a16:creationId xmlns:a16="http://schemas.microsoft.com/office/drawing/2014/main" xmlns="" id="{5437BE8E-BF9A-4F85-8615-F47321FB662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1" name="116 CuadroTexto">
          <a:extLst>
            <a:ext uri="{FF2B5EF4-FFF2-40B4-BE49-F238E27FC236}">
              <a16:creationId xmlns:a16="http://schemas.microsoft.com/office/drawing/2014/main" xmlns="" id="{EC3D9A90-09C8-405D-A9DB-21FB6B29B56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2" name="117 CuadroTexto">
          <a:extLst>
            <a:ext uri="{FF2B5EF4-FFF2-40B4-BE49-F238E27FC236}">
              <a16:creationId xmlns:a16="http://schemas.microsoft.com/office/drawing/2014/main" xmlns="" id="{E7AD7DCB-F531-4CC1-BB3E-DE521267625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3" name="126 CuadroTexto">
          <a:extLst>
            <a:ext uri="{FF2B5EF4-FFF2-40B4-BE49-F238E27FC236}">
              <a16:creationId xmlns:a16="http://schemas.microsoft.com/office/drawing/2014/main" xmlns="" id="{62914C29-8C69-4DC0-B90D-79D3EFAEDBE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4" name="127 CuadroTexto">
          <a:extLst>
            <a:ext uri="{FF2B5EF4-FFF2-40B4-BE49-F238E27FC236}">
              <a16:creationId xmlns:a16="http://schemas.microsoft.com/office/drawing/2014/main" xmlns="" id="{C296D03D-4737-44F9-8D13-CED1B4606C6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5" name="128 CuadroTexto">
          <a:extLst>
            <a:ext uri="{FF2B5EF4-FFF2-40B4-BE49-F238E27FC236}">
              <a16:creationId xmlns:a16="http://schemas.microsoft.com/office/drawing/2014/main" xmlns="" id="{4B5E708F-FDD5-4FB3-AA22-BE525F63CE8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6" name="129 CuadroTexto">
          <a:extLst>
            <a:ext uri="{FF2B5EF4-FFF2-40B4-BE49-F238E27FC236}">
              <a16:creationId xmlns:a16="http://schemas.microsoft.com/office/drawing/2014/main" xmlns="" id="{B9FBC61A-BD7E-47A0-890B-FBCEE4CE24A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7" name="130 CuadroTexto">
          <a:extLst>
            <a:ext uri="{FF2B5EF4-FFF2-40B4-BE49-F238E27FC236}">
              <a16:creationId xmlns:a16="http://schemas.microsoft.com/office/drawing/2014/main" xmlns="" id="{87F05100-7E36-46CC-BC27-2EE4B5E4BD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8" name="131 CuadroTexto">
          <a:extLst>
            <a:ext uri="{FF2B5EF4-FFF2-40B4-BE49-F238E27FC236}">
              <a16:creationId xmlns:a16="http://schemas.microsoft.com/office/drawing/2014/main" xmlns="" id="{CDBA5A2E-D2C8-4E4B-8E25-9D14F664A50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79" name="132 CuadroTexto">
          <a:extLst>
            <a:ext uri="{FF2B5EF4-FFF2-40B4-BE49-F238E27FC236}">
              <a16:creationId xmlns:a16="http://schemas.microsoft.com/office/drawing/2014/main" xmlns="" id="{1212BCDC-21E3-4E3A-9CCA-4140C4567C8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0" name="133 CuadroTexto">
          <a:extLst>
            <a:ext uri="{FF2B5EF4-FFF2-40B4-BE49-F238E27FC236}">
              <a16:creationId xmlns:a16="http://schemas.microsoft.com/office/drawing/2014/main" xmlns="" id="{F33B53F1-DEE7-4D05-A59C-8A202D7C545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1" name="134 CuadroTexto">
          <a:extLst>
            <a:ext uri="{FF2B5EF4-FFF2-40B4-BE49-F238E27FC236}">
              <a16:creationId xmlns:a16="http://schemas.microsoft.com/office/drawing/2014/main" xmlns="" id="{7A30D6EA-F4D5-4C21-9416-C3B90732E76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2" name="135 CuadroTexto">
          <a:extLst>
            <a:ext uri="{FF2B5EF4-FFF2-40B4-BE49-F238E27FC236}">
              <a16:creationId xmlns:a16="http://schemas.microsoft.com/office/drawing/2014/main" xmlns="" id="{995A1F9F-059E-45ED-9FB0-3EBCE32657D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3" name="136 CuadroTexto">
          <a:extLst>
            <a:ext uri="{FF2B5EF4-FFF2-40B4-BE49-F238E27FC236}">
              <a16:creationId xmlns:a16="http://schemas.microsoft.com/office/drawing/2014/main" xmlns="" id="{D8AA483A-54B0-4148-9C9A-D1E7CC9B626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4" name="137 CuadroTexto">
          <a:extLst>
            <a:ext uri="{FF2B5EF4-FFF2-40B4-BE49-F238E27FC236}">
              <a16:creationId xmlns:a16="http://schemas.microsoft.com/office/drawing/2014/main" xmlns="" id="{EC6ADC70-9B47-4DE7-AF3E-F48DBB8E59B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5" name="138 CuadroTexto">
          <a:extLst>
            <a:ext uri="{FF2B5EF4-FFF2-40B4-BE49-F238E27FC236}">
              <a16:creationId xmlns:a16="http://schemas.microsoft.com/office/drawing/2014/main" xmlns="" id="{CBACB88B-2C5B-4D6D-B50C-74F859ADA3E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6" name="139 CuadroTexto">
          <a:extLst>
            <a:ext uri="{FF2B5EF4-FFF2-40B4-BE49-F238E27FC236}">
              <a16:creationId xmlns:a16="http://schemas.microsoft.com/office/drawing/2014/main" xmlns="" id="{588D0E8A-508B-4949-98DB-A2DB4813697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7" name="140 CuadroTexto">
          <a:extLst>
            <a:ext uri="{FF2B5EF4-FFF2-40B4-BE49-F238E27FC236}">
              <a16:creationId xmlns:a16="http://schemas.microsoft.com/office/drawing/2014/main" xmlns="" id="{D795D0E9-FA8A-4ABF-A679-9CD7B89660A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8" name="141 CuadroTexto">
          <a:extLst>
            <a:ext uri="{FF2B5EF4-FFF2-40B4-BE49-F238E27FC236}">
              <a16:creationId xmlns:a16="http://schemas.microsoft.com/office/drawing/2014/main" xmlns="" id="{9671F32E-45DD-4FD8-82D2-12845E22E9F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689" name="142 CuadroTexto">
          <a:extLst>
            <a:ext uri="{FF2B5EF4-FFF2-40B4-BE49-F238E27FC236}">
              <a16:creationId xmlns:a16="http://schemas.microsoft.com/office/drawing/2014/main" xmlns="" id="{D62B4C06-E621-42F9-B003-D2D771553DC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0" name="306 CuadroTexto">
          <a:extLst>
            <a:ext uri="{FF2B5EF4-FFF2-40B4-BE49-F238E27FC236}">
              <a16:creationId xmlns:a16="http://schemas.microsoft.com/office/drawing/2014/main" xmlns="" id="{998A902D-7A36-4EA7-AABE-C887DA3C81F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1" name="307 CuadroTexto">
          <a:extLst>
            <a:ext uri="{FF2B5EF4-FFF2-40B4-BE49-F238E27FC236}">
              <a16:creationId xmlns:a16="http://schemas.microsoft.com/office/drawing/2014/main" xmlns="" id="{6836A1FA-0C72-4B7A-95BF-72BF8280B7F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2" name="308 CuadroTexto">
          <a:extLst>
            <a:ext uri="{FF2B5EF4-FFF2-40B4-BE49-F238E27FC236}">
              <a16:creationId xmlns:a16="http://schemas.microsoft.com/office/drawing/2014/main" xmlns="" id="{F74BC5CF-EA3F-4F57-AE4E-AD1DA96B8CC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3" name="309 CuadroTexto">
          <a:extLst>
            <a:ext uri="{FF2B5EF4-FFF2-40B4-BE49-F238E27FC236}">
              <a16:creationId xmlns:a16="http://schemas.microsoft.com/office/drawing/2014/main" xmlns="" id="{A3CA0914-05B4-444A-98E5-74859588A73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4" name="310 CuadroTexto">
          <a:extLst>
            <a:ext uri="{FF2B5EF4-FFF2-40B4-BE49-F238E27FC236}">
              <a16:creationId xmlns:a16="http://schemas.microsoft.com/office/drawing/2014/main" xmlns="" id="{1B662A80-2FA0-4DF6-BC29-DB05E18262D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5" name="311 CuadroTexto">
          <a:extLst>
            <a:ext uri="{FF2B5EF4-FFF2-40B4-BE49-F238E27FC236}">
              <a16:creationId xmlns:a16="http://schemas.microsoft.com/office/drawing/2014/main" xmlns="" id="{9A8E6DE6-6E16-4890-9938-7D1DABE1E5D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6" name="312 CuadroTexto">
          <a:extLst>
            <a:ext uri="{FF2B5EF4-FFF2-40B4-BE49-F238E27FC236}">
              <a16:creationId xmlns:a16="http://schemas.microsoft.com/office/drawing/2014/main" xmlns="" id="{6D8188EE-08D3-4F94-84B0-9FA9F7CCB14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7" name="313 CuadroTexto">
          <a:extLst>
            <a:ext uri="{FF2B5EF4-FFF2-40B4-BE49-F238E27FC236}">
              <a16:creationId xmlns:a16="http://schemas.microsoft.com/office/drawing/2014/main" xmlns="" id="{73DFD8AD-D915-420A-80BA-F1398F00BF0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8" name="314 CuadroTexto">
          <a:extLst>
            <a:ext uri="{FF2B5EF4-FFF2-40B4-BE49-F238E27FC236}">
              <a16:creationId xmlns:a16="http://schemas.microsoft.com/office/drawing/2014/main" xmlns="" id="{DDDDE1D9-04A7-479C-9B1F-29565EB8EC4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699" name="315 CuadroTexto">
          <a:extLst>
            <a:ext uri="{FF2B5EF4-FFF2-40B4-BE49-F238E27FC236}">
              <a16:creationId xmlns:a16="http://schemas.microsoft.com/office/drawing/2014/main" xmlns="" id="{D1F399F2-E448-460B-87FA-2680A291402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0" name="316 CuadroTexto">
          <a:extLst>
            <a:ext uri="{FF2B5EF4-FFF2-40B4-BE49-F238E27FC236}">
              <a16:creationId xmlns:a16="http://schemas.microsoft.com/office/drawing/2014/main" xmlns="" id="{480D8230-4A3F-400B-9DCA-954E6E4C1AF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1" name="317 CuadroTexto">
          <a:extLst>
            <a:ext uri="{FF2B5EF4-FFF2-40B4-BE49-F238E27FC236}">
              <a16:creationId xmlns:a16="http://schemas.microsoft.com/office/drawing/2014/main" xmlns="" id="{23D95224-EE0F-4516-BB8B-E1A5CED4F40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2" name="318 CuadroTexto">
          <a:extLst>
            <a:ext uri="{FF2B5EF4-FFF2-40B4-BE49-F238E27FC236}">
              <a16:creationId xmlns:a16="http://schemas.microsoft.com/office/drawing/2014/main" xmlns="" id="{A8C2222D-6826-4D21-BE67-DD77C798EB8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3" name="319 CuadroTexto">
          <a:extLst>
            <a:ext uri="{FF2B5EF4-FFF2-40B4-BE49-F238E27FC236}">
              <a16:creationId xmlns:a16="http://schemas.microsoft.com/office/drawing/2014/main" xmlns="" id="{5CE1E935-12E1-4BE7-9DC1-E012700A0BD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4" name="320 CuadroTexto">
          <a:extLst>
            <a:ext uri="{FF2B5EF4-FFF2-40B4-BE49-F238E27FC236}">
              <a16:creationId xmlns:a16="http://schemas.microsoft.com/office/drawing/2014/main" xmlns="" id="{F24B191A-D288-4569-885D-80278ACD45B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5" name="321 CuadroTexto">
          <a:extLst>
            <a:ext uri="{FF2B5EF4-FFF2-40B4-BE49-F238E27FC236}">
              <a16:creationId xmlns:a16="http://schemas.microsoft.com/office/drawing/2014/main" xmlns="" id="{BB64D8AB-78BA-477D-8A1E-D65A551B35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6" name="322 CuadroTexto">
          <a:extLst>
            <a:ext uri="{FF2B5EF4-FFF2-40B4-BE49-F238E27FC236}">
              <a16:creationId xmlns:a16="http://schemas.microsoft.com/office/drawing/2014/main" xmlns="" id="{293F60EE-2A19-4F4D-97AB-C81AFC05CF6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7" name="323 CuadroTexto">
          <a:extLst>
            <a:ext uri="{FF2B5EF4-FFF2-40B4-BE49-F238E27FC236}">
              <a16:creationId xmlns:a16="http://schemas.microsoft.com/office/drawing/2014/main" xmlns="" id="{BF2E1D3E-8142-46C6-8D1D-FDB11E6C81F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8" name="324 CuadroTexto">
          <a:extLst>
            <a:ext uri="{FF2B5EF4-FFF2-40B4-BE49-F238E27FC236}">
              <a16:creationId xmlns:a16="http://schemas.microsoft.com/office/drawing/2014/main" xmlns="" id="{657B457B-A7D4-4AF7-89A6-9476592D217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09" name="325 CuadroTexto">
          <a:extLst>
            <a:ext uri="{FF2B5EF4-FFF2-40B4-BE49-F238E27FC236}">
              <a16:creationId xmlns:a16="http://schemas.microsoft.com/office/drawing/2014/main" xmlns="" id="{B54A4999-B360-4487-A320-270BA6BC11F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0" name="326 CuadroTexto">
          <a:extLst>
            <a:ext uri="{FF2B5EF4-FFF2-40B4-BE49-F238E27FC236}">
              <a16:creationId xmlns:a16="http://schemas.microsoft.com/office/drawing/2014/main" xmlns="" id="{C26EF98D-B84F-4D40-9F5A-7FBC7E6E96D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1" name="327 CuadroTexto">
          <a:extLst>
            <a:ext uri="{FF2B5EF4-FFF2-40B4-BE49-F238E27FC236}">
              <a16:creationId xmlns:a16="http://schemas.microsoft.com/office/drawing/2014/main" xmlns="" id="{194131DD-BA9C-4A2B-832A-EE4137E8043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2" name="328 CuadroTexto">
          <a:extLst>
            <a:ext uri="{FF2B5EF4-FFF2-40B4-BE49-F238E27FC236}">
              <a16:creationId xmlns:a16="http://schemas.microsoft.com/office/drawing/2014/main" xmlns="" id="{5DC48779-67B8-4156-8B91-CB4261703F4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3" name="329 CuadroTexto">
          <a:extLst>
            <a:ext uri="{FF2B5EF4-FFF2-40B4-BE49-F238E27FC236}">
              <a16:creationId xmlns:a16="http://schemas.microsoft.com/office/drawing/2014/main" xmlns="" id="{A5D40032-FC65-4056-89DB-0A3AA507755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4" name="330 CuadroTexto">
          <a:extLst>
            <a:ext uri="{FF2B5EF4-FFF2-40B4-BE49-F238E27FC236}">
              <a16:creationId xmlns:a16="http://schemas.microsoft.com/office/drawing/2014/main" xmlns="" id="{98EF0B49-6E0B-4D1B-811E-1047E1B01E6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5" name="331 CuadroTexto">
          <a:extLst>
            <a:ext uri="{FF2B5EF4-FFF2-40B4-BE49-F238E27FC236}">
              <a16:creationId xmlns:a16="http://schemas.microsoft.com/office/drawing/2014/main" xmlns="" id="{6366853D-65F4-4BB6-9B10-8189639B2CC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6" name="332 CuadroTexto">
          <a:extLst>
            <a:ext uri="{FF2B5EF4-FFF2-40B4-BE49-F238E27FC236}">
              <a16:creationId xmlns:a16="http://schemas.microsoft.com/office/drawing/2014/main" xmlns="" id="{9655D126-F04D-453B-87F8-A8B6FAF0187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7" name="333 CuadroTexto">
          <a:extLst>
            <a:ext uri="{FF2B5EF4-FFF2-40B4-BE49-F238E27FC236}">
              <a16:creationId xmlns:a16="http://schemas.microsoft.com/office/drawing/2014/main" xmlns="" id="{38488522-DA1B-428B-A248-E1EBB1ECC95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8" name="334 CuadroTexto">
          <a:extLst>
            <a:ext uri="{FF2B5EF4-FFF2-40B4-BE49-F238E27FC236}">
              <a16:creationId xmlns:a16="http://schemas.microsoft.com/office/drawing/2014/main" xmlns="" id="{62C31AEF-F09F-4B3D-AAA9-B353A8E3552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19" name="335 CuadroTexto">
          <a:extLst>
            <a:ext uri="{FF2B5EF4-FFF2-40B4-BE49-F238E27FC236}">
              <a16:creationId xmlns:a16="http://schemas.microsoft.com/office/drawing/2014/main" xmlns="" id="{9BBB042A-3BFC-4E31-B26D-5CDA1AF9956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0" name="336 CuadroTexto">
          <a:extLst>
            <a:ext uri="{FF2B5EF4-FFF2-40B4-BE49-F238E27FC236}">
              <a16:creationId xmlns:a16="http://schemas.microsoft.com/office/drawing/2014/main" xmlns="" id="{94D60724-9708-4FBE-806D-432A55B940E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1" name="337 CuadroTexto">
          <a:extLst>
            <a:ext uri="{FF2B5EF4-FFF2-40B4-BE49-F238E27FC236}">
              <a16:creationId xmlns:a16="http://schemas.microsoft.com/office/drawing/2014/main" xmlns="" id="{7119B34E-52D6-4C1E-878E-F975F5F628A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2" name="338 CuadroTexto">
          <a:extLst>
            <a:ext uri="{FF2B5EF4-FFF2-40B4-BE49-F238E27FC236}">
              <a16:creationId xmlns:a16="http://schemas.microsoft.com/office/drawing/2014/main" xmlns="" id="{ABE55A21-7BA0-4FBE-A397-A0C3C51E934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3" name="339 CuadroTexto">
          <a:extLst>
            <a:ext uri="{FF2B5EF4-FFF2-40B4-BE49-F238E27FC236}">
              <a16:creationId xmlns:a16="http://schemas.microsoft.com/office/drawing/2014/main" xmlns="" id="{D0A64EF6-601A-45E0-B2FC-4DFF1F29820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4" name="340 CuadroTexto">
          <a:extLst>
            <a:ext uri="{FF2B5EF4-FFF2-40B4-BE49-F238E27FC236}">
              <a16:creationId xmlns:a16="http://schemas.microsoft.com/office/drawing/2014/main" xmlns="" id="{9AF5666B-03CF-422F-8664-FB1579E96E0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5" name="341 CuadroTexto">
          <a:extLst>
            <a:ext uri="{FF2B5EF4-FFF2-40B4-BE49-F238E27FC236}">
              <a16:creationId xmlns:a16="http://schemas.microsoft.com/office/drawing/2014/main" xmlns="" id="{7CCC54FB-D32E-496E-A951-AA8766B38CF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6" name="342 CuadroTexto">
          <a:extLst>
            <a:ext uri="{FF2B5EF4-FFF2-40B4-BE49-F238E27FC236}">
              <a16:creationId xmlns:a16="http://schemas.microsoft.com/office/drawing/2014/main" xmlns="" id="{1FD5183A-BD7F-4528-ABD7-E6DAFBE48C6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7" name="343 CuadroTexto">
          <a:extLst>
            <a:ext uri="{FF2B5EF4-FFF2-40B4-BE49-F238E27FC236}">
              <a16:creationId xmlns:a16="http://schemas.microsoft.com/office/drawing/2014/main" xmlns="" id="{E451E065-C3A0-427C-A124-14CDECE4DF2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8" name="344 CuadroTexto">
          <a:extLst>
            <a:ext uri="{FF2B5EF4-FFF2-40B4-BE49-F238E27FC236}">
              <a16:creationId xmlns:a16="http://schemas.microsoft.com/office/drawing/2014/main" xmlns="" id="{63946B46-80F9-4E10-AA30-F02C3F5FF78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29" name="345 CuadroTexto">
          <a:extLst>
            <a:ext uri="{FF2B5EF4-FFF2-40B4-BE49-F238E27FC236}">
              <a16:creationId xmlns:a16="http://schemas.microsoft.com/office/drawing/2014/main" xmlns="" id="{B6DDA490-D694-46E9-8896-EEFDAC0C1FB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0" name="346 CuadroTexto">
          <a:extLst>
            <a:ext uri="{FF2B5EF4-FFF2-40B4-BE49-F238E27FC236}">
              <a16:creationId xmlns:a16="http://schemas.microsoft.com/office/drawing/2014/main" xmlns="" id="{6966A10E-FC86-4831-B9B7-0EABBD38551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1" name="347 CuadroTexto">
          <a:extLst>
            <a:ext uri="{FF2B5EF4-FFF2-40B4-BE49-F238E27FC236}">
              <a16:creationId xmlns:a16="http://schemas.microsoft.com/office/drawing/2014/main" xmlns="" id="{F70B6CA3-F765-422F-B8A1-C7DECB072E1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2" name="348 CuadroTexto">
          <a:extLst>
            <a:ext uri="{FF2B5EF4-FFF2-40B4-BE49-F238E27FC236}">
              <a16:creationId xmlns:a16="http://schemas.microsoft.com/office/drawing/2014/main" xmlns="" id="{156AB838-093A-4054-AD50-06D55946CA5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3" name="349 CuadroTexto">
          <a:extLst>
            <a:ext uri="{FF2B5EF4-FFF2-40B4-BE49-F238E27FC236}">
              <a16:creationId xmlns:a16="http://schemas.microsoft.com/office/drawing/2014/main" xmlns="" id="{FB10DEEF-9911-4A18-8CF4-DE7D54FDC78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4" name="350 CuadroTexto">
          <a:extLst>
            <a:ext uri="{FF2B5EF4-FFF2-40B4-BE49-F238E27FC236}">
              <a16:creationId xmlns:a16="http://schemas.microsoft.com/office/drawing/2014/main" xmlns="" id="{11AA99CF-D9F2-4538-BCEC-97F99AF0E1E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5" name="351 CuadroTexto">
          <a:extLst>
            <a:ext uri="{FF2B5EF4-FFF2-40B4-BE49-F238E27FC236}">
              <a16:creationId xmlns:a16="http://schemas.microsoft.com/office/drawing/2014/main" xmlns="" id="{0A7C6AAF-5185-46D9-8764-0F6AD9F31F5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6" name="352 CuadroTexto">
          <a:extLst>
            <a:ext uri="{FF2B5EF4-FFF2-40B4-BE49-F238E27FC236}">
              <a16:creationId xmlns:a16="http://schemas.microsoft.com/office/drawing/2014/main" xmlns="" id="{8CC06DEB-1124-4564-8954-D2438A44C9A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7" name="353 CuadroTexto">
          <a:extLst>
            <a:ext uri="{FF2B5EF4-FFF2-40B4-BE49-F238E27FC236}">
              <a16:creationId xmlns:a16="http://schemas.microsoft.com/office/drawing/2014/main" xmlns="" id="{22296BE9-FB0F-4813-B074-7E10E130B1F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8" name="354 CuadroTexto">
          <a:extLst>
            <a:ext uri="{FF2B5EF4-FFF2-40B4-BE49-F238E27FC236}">
              <a16:creationId xmlns:a16="http://schemas.microsoft.com/office/drawing/2014/main" xmlns="" id="{C9E105F7-D4CF-43A3-AE03-CE7B789A9CE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39" name="355 CuadroTexto">
          <a:extLst>
            <a:ext uri="{FF2B5EF4-FFF2-40B4-BE49-F238E27FC236}">
              <a16:creationId xmlns:a16="http://schemas.microsoft.com/office/drawing/2014/main" xmlns="" id="{4A6808F9-EF75-49C6-9402-35AD8FE7A99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0" name="356 CuadroTexto">
          <a:extLst>
            <a:ext uri="{FF2B5EF4-FFF2-40B4-BE49-F238E27FC236}">
              <a16:creationId xmlns:a16="http://schemas.microsoft.com/office/drawing/2014/main" xmlns="" id="{8EF7467C-CF58-4CFC-A336-A6C713A9843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1" name="357 CuadroTexto">
          <a:extLst>
            <a:ext uri="{FF2B5EF4-FFF2-40B4-BE49-F238E27FC236}">
              <a16:creationId xmlns:a16="http://schemas.microsoft.com/office/drawing/2014/main" xmlns="" id="{3F8AE129-BDDD-4267-A935-F39266B0739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2" name="358 CuadroTexto">
          <a:extLst>
            <a:ext uri="{FF2B5EF4-FFF2-40B4-BE49-F238E27FC236}">
              <a16:creationId xmlns:a16="http://schemas.microsoft.com/office/drawing/2014/main" xmlns="" id="{97369522-7BAA-421E-A799-3816CD479E8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3" name="359 CuadroTexto">
          <a:extLst>
            <a:ext uri="{FF2B5EF4-FFF2-40B4-BE49-F238E27FC236}">
              <a16:creationId xmlns:a16="http://schemas.microsoft.com/office/drawing/2014/main" xmlns="" id="{79449BE1-93A7-4DC5-A60F-5C742E4D89B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4" name="360 CuadroTexto">
          <a:extLst>
            <a:ext uri="{FF2B5EF4-FFF2-40B4-BE49-F238E27FC236}">
              <a16:creationId xmlns:a16="http://schemas.microsoft.com/office/drawing/2014/main" xmlns="" id="{09BE52E2-E242-4D25-935A-D8FCBD549C0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5" name="361 CuadroTexto">
          <a:extLst>
            <a:ext uri="{FF2B5EF4-FFF2-40B4-BE49-F238E27FC236}">
              <a16:creationId xmlns:a16="http://schemas.microsoft.com/office/drawing/2014/main" xmlns="" id="{8BEF9CA7-EDCA-4CC8-AF48-1957E329F16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6" name="362 CuadroTexto">
          <a:extLst>
            <a:ext uri="{FF2B5EF4-FFF2-40B4-BE49-F238E27FC236}">
              <a16:creationId xmlns:a16="http://schemas.microsoft.com/office/drawing/2014/main" xmlns="" id="{CBDBBF7C-C610-4FE8-AB84-7A7F260459E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7" name="363 CuadroTexto">
          <a:extLst>
            <a:ext uri="{FF2B5EF4-FFF2-40B4-BE49-F238E27FC236}">
              <a16:creationId xmlns:a16="http://schemas.microsoft.com/office/drawing/2014/main" xmlns="" id="{4F11EE09-E377-4DFA-8910-0737B42F61D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8" name="364 CuadroTexto">
          <a:extLst>
            <a:ext uri="{FF2B5EF4-FFF2-40B4-BE49-F238E27FC236}">
              <a16:creationId xmlns:a16="http://schemas.microsoft.com/office/drawing/2014/main" xmlns="" id="{E91D3A63-0BC5-45E8-81CB-67D5FDEB0F7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49" name="365 CuadroTexto">
          <a:extLst>
            <a:ext uri="{FF2B5EF4-FFF2-40B4-BE49-F238E27FC236}">
              <a16:creationId xmlns:a16="http://schemas.microsoft.com/office/drawing/2014/main" xmlns="" id="{CB013AF8-D310-4A88-B0D6-2A867B4A80D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0" name="366 CuadroTexto">
          <a:extLst>
            <a:ext uri="{FF2B5EF4-FFF2-40B4-BE49-F238E27FC236}">
              <a16:creationId xmlns:a16="http://schemas.microsoft.com/office/drawing/2014/main" xmlns="" id="{D5BCFCCE-82D7-4192-9C9F-1A1641F0730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1" name="367 CuadroTexto">
          <a:extLst>
            <a:ext uri="{FF2B5EF4-FFF2-40B4-BE49-F238E27FC236}">
              <a16:creationId xmlns:a16="http://schemas.microsoft.com/office/drawing/2014/main" xmlns="" id="{1B822210-0B41-4DBF-8F46-B70CABF4E2B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2" name="368 CuadroTexto">
          <a:extLst>
            <a:ext uri="{FF2B5EF4-FFF2-40B4-BE49-F238E27FC236}">
              <a16:creationId xmlns:a16="http://schemas.microsoft.com/office/drawing/2014/main" xmlns="" id="{91194356-429A-4668-9BF1-7E14E82C860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3" name="369 CuadroTexto">
          <a:extLst>
            <a:ext uri="{FF2B5EF4-FFF2-40B4-BE49-F238E27FC236}">
              <a16:creationId xmlns:a16="http://schemas.microsoft.com/office/drawing/2014/main" xmlns="" id="{42816914-D856-4397-9CCF-1A1E3D0DCE7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4" name="370 CuadroTexto">
          <a:extLst>
            <a:ext uri="{FF2B5EF4-FFF2-40B4-BE49-F238E27FC236}">
              <a16:creationId xmlns:a16="http://schemas.microsoft.com/office/drawing/2014/main" xmlns="" id="{85420FDF-61F4-4D8B-994B-13C2DBAFFD1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5" name="371 CuadroTexto">
          <a:extLst>
            <a:ext uri="{FF2B5EF4-FFF2-40B4-BE49-F238E27FC236}">
              <a16:creationId xmlns:a16="http://schemas.microsoft.com/office/drawing/2014/main" xmlns="" id="{9FA4F09E-9451-4D5F-8EEE-2C9E8DA6FB4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6" name="372 CuadroTexto">
          <a:extLst>
            <a:ext uri="{FF2B5EF4-FFF2-40B4-BE49-F238E27FC236}">
              <a16:creationId xmlns:a16="http://schemas.microsoft.com/office/drawing/2014/main" xmlns="" id="{A10BED3C-A90C-4BE1-8930-BAF55BACE3D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7" name="373 CuadroTexto">
          <a:extLst>
            <a:ext uri="{FF2B5EF4-FFF2-40B4-BE49-F238E27FC236}">
              <a16:creationId xmlns:a16="http://schemas.microsoft.com/office/drawing/2014/main" xmlns="" id="{3D64059D-DFDF-40F7-AF6A-20E3F446269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8" name="374 CuadroTexto">
          <a:extLst>
            <a:ext uri="{FF2B5EF4-FFF2-40B4-BE49-F238E27FC236}">
              <a16:creationId xmlns:a16="http://schemas.microsoft.com/office/drawing/2014/main" xmlns="" id="{03EEDA05-3967-4949-BA43-CF04B25DCC2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59" name="375 CuadroTexto">
          <a:extLst>
            <a:ext uri="{FF2B5EF4-FFF2-40B4-BE49-F238E27FC236}">
              <a16:creationId xmlns:a16="http://schemas.microsoft.com/office/drawing/2014/main" xmlns="" id="{59C39881-1FA9-4686-8471-EDD1DBF77FE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0" name="376 CuadroTexto">
          <a:extLst>
            <a:ext uri="{FF2B5EF4-FFF2-40B4-BE49-F238E27FC236}">
              <a16:creationId xmlns:a16="http://schemas.microsoft.com/office/drawing/2014/main" xmlns="" id="{85CB4D9F-BC2E-4554-AC46-62AF2E3C263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1" name="377 CuadroTexto">
          <a:extLst>
            <a:ext uri="{FF2B5EF4-FFF2-40B4-BE49-F238E27FC236}">
              <a16:creationId xmlns:a16="http://schemas.microsoft.com/office/drawing/2014/main" xmlns="" id="{0149F4A6-AEF0-4B18-801C-3C3554CC8AF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2" name="378 CuadroTexto">
          <a:extLst>
            <a:ext uri="{FF2B5EF4-FFF2-40B4-BE49-F238E27FC236}">
              <a16:creationId xmlns:a16="http://schemas.microsoft.com/office/drawing/2014/main" xmlns="" id="{D32135BB-FAC4-49F8-B0E2-88C190BF5E0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3" name="379 CuadroTexto">
          <a:extLst>
            <a:ext uri="{FF2B5EF4-FFF2-40B4-BE49-F238E27FC236}">
              <a16:creationId xmlns:a16="http://schemas.microsoft.com/office/drawing/2014/main" xmlns="" id="{AB588D4D-416A-4889-BB57-550701AC708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4" name="380 CuadroTexto">
          <a:extLst>
            <a:ext uri="{FF2B5EF4-FFF2-40B4-BE49-F238E27FC236}">
              <a16:creationId xmlns:a16="http://schemas.microsoft.com/office/drawing/2014/main" xmlns="" id="{C35356A2-FE88-4EE9-9581-4F04F645FAF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5" name="381 CuadroTexto">
          <a:extLst>
            <a:ext uri="{FF2B5EF4-FFF2-40B4-BE49-F238E27FC236}">
              <a16:creationId xmlns:a16="http://schemas.microsoft.com/office/drawing/2014/main" xmlns="" id="{2509799F-9A7E-4548-B7C4-2B53BB56840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6" name="382 CuadroTexto">
          <a:extLst>
            <a:ext uri="{FF2B5EF4-FFF2-40B4-BE49-F238E27FC236}">
              <a16:creationId xmlns:a16="http://schemas.microsoft.com/office/drawing/2014/main" xmlns="" id="{7E5EA1A4-B270-4694-B7B6-1F775F32F0E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7" name="383 CuadroTexto">
          <a:extLst>
            <a:ext uri="{FF2B5EF4-FFF2-40B4-BE49-F238E27FC236}">
              <a16:creationId xmlns:a16="http://schemas.microsoft.com/office/drawing/2014/main" xmlns="" id="{C3A2CF77-49DD-4972-BBA9-7C25E29EB68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8" name="384 CuadroTexto">
          <a:extLst>
            <a:ext uri="{FF2B5EF4-FFF2-40B4-BE49-F238E27FC236}">
              <a16:creationId xmlns:a16="http://schemas.microsoft.com/office/drawing/2014/main" xmlns="" id="{FD6287A6-A200-4FB5-86DE-EEE19ED3A38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69" name="385 CuadroTexto">
          <a:extLst>
            <a:ext uri="{FF2B5EF4-FFF2-40B4-BE49-F238E27FC236}">
              <a16:creationId xmlns:a16="http://schemas.microsoft.com/office/drawing/2014/main" xmlns="" id="{B7D028EC-AAA6-43DB-9EAD-935A64FB4B7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0" name="386 CuadroTexto">
          <a:extLst>
            <a:ext uri="{FF2B5EF4-FFF2-40B4-BE49-F238E27FC236}">
              <a16:creationId xmlns:a16="http://schemas.microsoft.com/office/drawing/2014/main" xmlns="" id="{A376F0AA-6591-4BE6-8F9D-4FD5314CD2C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1" name="387 CuadroTexto">
          <a:extLst>
            <a:ext uri="{FF2B5EF4-FFF2-40B4-BE49-F238E27FC236}">
              <a16:creationId xmlns:a16="http://schemas.microsoft.com/office/drawing/2014/main" xmlns="" id="{26FB7D34-7132-4D3C-8929-9D0E2A8D456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2" name="388 CuadroTexto">
          <a:extLst>
            <a:ext uri="{FF2B5EF4-FFF2-40B4-BE49-F238E27FC236}">
              <a16:creationId xmlns:a16="http://schemas.microsoft.com/office/drawing/2014/main" xmlns="" id="{23E3765C-DD74-4A7B-81DA-B8211900260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3" name="389 CuadroTexto">
          <a:extLst>
            <a:ext uri="{FF2B5EF4-FFF2-40B4-BE49-F238E27FC236}">
              <a16:creationId xmlns:a16="http://schemas.microsoft.com/office/drawing/2014/main" xmlns="" id="{E790E369-4589-4056-9247-8A4F18475B3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4" name="390 CuadroTexto">
          <a:extLst>
            <a:ext uri="{FF2B5EF4-FFF2-40B4-BE49-F238E27FC236}">
              <a16:creationId xmlns:a16="http://schemas.microsoft.com/office/drawing/2014/main" xmlns="" id="{F4805FDA-B894-4138-996C-8E89E9BED46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5" name="391 CuadroTexto">
          <a:extLst>
            <a:ext uri="{FF2B5EF4-FFF2-40B4-BE49-F238E27FC236}">
              <a16:creationId xmlns:a16="http://schemas.microsoft.com/office/drawing/2014/main" xmlns="" id="{C1E2EBBA-9212-43E4-AA87-910CB5A3EC2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6" name="392 CuadroTexto">
          <a:extLst>
            <a:ext uri="{FF2B5EF4-FFF2-40B4-BE49-F238E27FC236}">
              <a16:creationId xmlns:a16="http://schemas.microsoft.com/office/drawing/2014/main" xmlns="" id="{63B748CC-1732-4687-8047-72915E77231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7" name="393 CuadroTexto">
          <a:extLst>
            <a:ext uri="{FF2B5EF4-FFF2-40B4-BE49-F238E27FC236}">
              <a16:creationId xmlns:a16="http://schemas.microsoft.com/office/drawing/2014/main" xmlns="" id="{949E0FFF-516E-4885-AEDB-11D4F492592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8" name="394 CuadroTexto">
          <a:extLst>
            <a:ext uri="{FF2B5EF4-FFF2-40B4-BE49-F238E27FC236}">
              <a16:creationId xmlns:a16="http://schemas.microsoft.com/office/drawing/2014/main" xmlns="" id="{026B1E01-4373-4633-B957-B3F66E000E0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79" name="395 CuadroTexto">
          <a:extLst>
            <a:ext uri="{FF2B5EF4-FFF2-40B4-BE49-F238E27FC236}">
              <a16:creationId xmlns:a16="http://schemas.microsoft.com/office/drawing/2014/main" xmlns="" id="{F96A906D-392D-49CF-9EF3-3CB7AC613FF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0" name="396 CuadroTexto">
          <a:extLst>
            <a:ext uri="{FF2B5EF4-FFF2-40B4-BE49-F238E27FC236}">
              <a16:creationId xmlns:a16="http://schemas.microsoft.com/office/drawing/2014/main" xmlns="" id="{DCA762A3-DDBB-4970-A0A6-A70BBB36FF2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1" name="397 CuadroTexto">
          <a:extLst>
            <a:ext uri="{FF2B5EF4-FFF2-40B4-BE49-F238E27FC236}">
              <a16:creationId xmlns:a16="http://schemas.microsoft.com/office/drawing/2014/main" xmlns="" id="{92BF1C93-4964-4C95-93BD-91B10F51891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2" name="398 CuadroTexto">
          <a:extLst>
            <a:ext uri="{FF2B5EF4-FFF2-40B4-BE49-F238E27FC236}">
              <a16:creationId xmlns:a16="http://schemas.microsoft.com/office/drawing/2014/main" xmlns="" id="{8826C0C4-69F2-4FBA-8108-529D20E25DF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3" name="399 CuadroTexto">
          <a:extLst>
            <a:ext uri="{FF2B5EF4-FFF2-40B4-BE49-F238E27FC236}">
              <a16:creationId xmlns:a16="http://schemas.microsoft.com/office/drawing/2014/main" xmlns="" id="{FD3B7DB9-903F-43E8-B343-A4A0B448F40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4" name="400 CuadroTexto">
          <a:extLst>
            <a:ext uri="{FF2B5EF4-FFF2-40B4-BE49-F238E27FC236}">
              <a16:creationId xmlns:a16="http://schemas.microsoft.com/office/drawing/2014/main" xmlns="" id="{E68CBF9C-C8AB-45AD-877F-0A2A2748DA2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5" name="401 CuadroTexto">
          <a:extLst>
            <a:ext uri="{FF2B5EF4-FFF2-40B4-BE49-F238E27FC236}">
              <a16:creationId xmlns:a16="http://schemas.microsoft.com/office/drawing/2014/main" xmlns="" id="{DB9C8ECF-1418-4165-99AB-7F1CAC17043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6" name="402 CuadroTexto">
          <a:extLst>
            <a:ext uri="{FF2B5EF4-FFF2-40B4-BE49-F238E27FC236}">
              <a16:creationId xmlns:a16="http://schemas.microsoft.com/office/drawing/2014/main" xmlns="" id="{D47C286A-31A3-4FB4-A34F-90C83CDB188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7" name="403 CuadroTexto">
          <a:extLst>
            <a:ext uri="{FF2B5EF4-FFF2-40B4-BE49-F238E27FC236}">
              <a16:creationId xmlns:a16="http://schemas.microsoft.com/office/drawing/2014/main" xmlns="" id="{767FA3B8-C88B-4FEA-B8D4-5DCC3D0E29A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8" name="404 CuadroTexto">
          <a:extLst>
            <a:ext uri="{FF2B5EF4-FFF2-40B4-BE49-F238E27FC236}">
              <a16:creationId xmlns:a16="http://schemas.microsoft.com/office/drawing/2014/main" xmlns="" id="{5AF5FA61-01F6-43D7-B419-FB201FB08DF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89" name="405 CuadroTexto">
          <a:extLst>
            <a:ext uri="{FF2B5EF4-FFF2-40B4-BE49-F238E27FC236}">
              <a16:creationId xmlns:a16="http://schemas.microsoft.com/office/drawing/2014/main" xmlns="" id="{880230F9-EF06-4138-AE98-1424A4612AF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0" name="406 CuadroTexto">
          <a:extLst>
            <a:ext uri="{FF2B5EF4-FFF2-40B4-BE49-F238E27FC236}">
              <a16:creationId xmlns:a16="http://schemas.microsoft.com/office/drawing/2014/main" xmlns="" id="{47FBFC38-3AE9-417F-A867-B3367C1693C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1" name="407 CuadroTexto">
          <a:extLst>
            <a:ext uri="{FF2B5EF4-FFF2-40B4-BE49-F238E27FC236}">
              <a16:creationId xmlns:a16="http://schemas.microsoft.com/office/drawing/2014/main" xmlns="" id="{A02F1CB9-6FC6-401C-8BA5-C4473277B58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2" name="408 CuadroTexto">
          <a:extLst>
            <a:ext uri="{FF2B5EF4-FFF2-40B4-BE49-F238E27FC236}">
              <a16:creationId xmlns:a16="http://schemas.microsoft.com/office/drawing/2014/main" xmlns="" id="{7E9AF5B3-1819-4C3F-A952-AD25547E469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3" name="409 CuadroTexto">
          <a:extLst>
            <a:ext uri="{FF2B5EF4-FFF2-40B4-BE49-F238E27FC236}">
              <a16:creationId xmlns:a16="http://schemas.microsoft.com/office/drawing/2014/main" xmlns="" id="{9EB607E8-4A0C-484F-93A2-CD1C73E8CE6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4" name="410 CuadroTexto">
          <a:extLst>
            <a:ext uri="{FF2B5EF4-FFF2-40B4-BE49-F238E27FC236}">
              <a16:creationId xmlns:a16="http://schemas.microsoft.com/office/drawing/2014/main" xmlns="" id="{E9CA6AC6-EB0A-481B-90DA-9A36B9FB06D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5" name="411 CuadroTexto">
          <a:extLst>
            <a:ext uri="{FF2B5EF4-FFF2-40B4-BE49-F238E27FC236}">
              <a16:creationId xmlns:a16="http://schemas.microsoft.com/office/drawing/2014/main" xmlns="" id="{AAA3CDC5-9159-4DF6-8CC4-1C183189B0B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6" name="412 CuadroTexto">
          <a:extLst>
            <a:ext uri="{FF2B5EF4-FFF2-40B4-BE49-F238E27FC236}">
              <a16:creationId xmlns:a16="http://schemas.microsoft.com/office/drawing/2014/main" xmlns="" id="{F0A8AB55-DB64-4310-8E13-6F09124EE0D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7" name="413 CuadroTexto">
          <a:extLst>
            <a:ext uri="{FF2B5EF4-FFF2-40B4-BE49-F238E27FC236}">
              <a16:creationId xmlns:a16="http://schemas.microsoft.com/office/drawing/2014/main" xmlns="" id="{DFCDD9F9-10A8-4828-9C24-62CA2258748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8" name="414 CuadroTexto">
          <a:extLst>
            <a:ext uri="{FF2B5EF4-FFF2-40B4-BE49-F238E27FC236}">
              <a16:creationId xmlns:a16="http://schemas.microsoft.com/office/drawing/2014/main" xmlns="" id="{09CD95BB-3018-4685-828A-CF152FFC84F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799" name="415 CuadroTexto">
          <a:extLst>
            <a:ext uri="{FF2B5EF4-FFF2-40B4-BE49-F238E27FC236}">
              <a16:creationId xmlns:a16="http://schemas.microsoft.com/office/drawing/2014/main" xmlns="" id="{176E0156-F852-471A-9744-042AF317749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0" name="416 CuadroTexto">
          <a:extLst>
            <a:ext uri="{FF2B5EF4-FFF2-40B4-BE49-F238E27FC236}">
              <a16:creationId xmlns:a16="http://schemas.microsoft.com/office/drawing/2014/main" xmlns="" id="{01EE0DAA-358E-41A9-A599-905AF269C4F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1" name="417 CuadroTexto">
          <a:extLst>
            <a:ext uri="{FF2B5EF4-FFF2-40B4-BE49-F238E27FC236}">
              <a16:creationId xmlns:a16="http://schemas.microsoft.com/office/drawing/2014/main" xmlns="" id="{475A2345-8C25-4014-B9B4-25475E30E7D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2" name="418 CuadroTexto">
          <a:extLst>
            <a:ext uri="{FF2B5EF4-FFF2-40B4-BE49-F238E27FC236}">
              <a16:creationId xmlns:a16="http://schemas.microsoft.com/office/drawing/2014/main" xmlns="" id="{E8C26BFC-50F9-46C8-9C63-B7BF1721D22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3" name="419 CuadroTexto">
          <a:extLst>
            <a:ext uri="{FF2B5EF4-FFF2-40B4-BE49-F238E27FC236}">
              <a16:creationId xmlns:a16="http://schemas.microsoft.com/office/drawing/2014/main" xmlns="" id="{8701292D-A3C3-4B78-B73C-08C12D82028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4" name="420 CuadroTexto">
          <a:extLst>
            <a:ext uri="{FF2B5EF4-FFF2-40B4-BE49-F238E27FC236}">
              <a16:creationId xmlns:a16="http://schemas.microsoft.com/office/drawing/2014/main" xmlns="" id="{D882E069-BAF3-4FDF-AEF1-EFAA1243351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5" name="421 CuadroTexto">
          <a:extLst>
            <a:ext uri="{FF2B5EF4-FFF2-40B4-BE49-F238E27FC236}">
              <a16:creationId xmlns:a16="http://schemas.microsoft.com/office/drawing/2014/main" xmlns="" id="{E16CF616-508F-4CDE-AB00-450FCAA654B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6" name="422 CuadroTexto">
          <a:extLst>
            <a:ext uri="{FF2B5EF4-FFF2-40B4-BE49-F238E27FC236}">
              <a16:creationId xmlns:a16="http://schemas.microsoft.com/office/drawing/2014/main" xmlns="" id="{45E6D8C2-0673-4539-AD56-247E62BC7DC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7" name="423 CuadroTexto">
          <a:extLst>
            <a:ext uri="{FF2B5EF4-FFF2-40B4-BE49-F238E27FC236}">
              <a16:creationId xmlns:a16="http://schemas.microsoft.com/office/drawing/2014/main" xmlns="" id="{040B1D89-7683-48AB-A4CD-3A922D49E5A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8" name="424 CuadroTexto">
          <a:extLst>
            <a:ext uri="{FF2B5EF4-FFF2-40B4-BE49-F238E27FC236}">
              <a16:creationId xmlns:a16="http://schemas.microsoft.com/office/drawing/2014/main" xmlns="" id="{D8AE37C3-9056-456B-84A2-7FD1CD64607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09" name="425 CuadroTexto">
          <a:extLst>
            <a:ext uri="{FF2B5EF4-FFF2-40B4-BE49-F238E27FC236}">
              <a16:creationId xmlns:a16="http://schemas.microsoft.com/office/drawing/2014/main" xmlns="" id="{4A4247ED-8777-4657-AF69-90AD8F5C561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0" name="426 CuadroTexto">
          <a:extLst>
            <a:ext uri="{FF2B5EF4-FFF2-40B4-BE49-F238E27FC236}">
              <a16:creationId xmlns:a16="http://schemas.microsoft.com/office/drawing/2014/main" xmlns="" id="{A376036C-DC94-4F97-A3A8-D34F7799AD7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1" name="427 CuadroTexto">
          <a:extLst>
            <a:ext uri="{FF2B5EF4-FFF2-40B4-BE49-F238E27FC236}">
              <a16:creationId xmlns:a16="http://schemas.microsoft.com/office/drawing/2014/main" xmlns="" id="{B3FE2269-35B8-4BEC-96A1-34AD6E47C45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2" name="428 CuadroTexto">
          <a:extLst>
            <a:ext uri="{FF2B5EF4-FFF2-40B4-BE49-F238E27FC236}">
              <a16:creationId xmlns:a16="http://schemas.microsoft.com/office/drawing/2014/main" xmlns="" id="{012F8920-811D-4D79-8DA4-ACD03910B4B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3" name="429 CuadroTexto">
          <a:extLst>
            <a:ext uri="{FF2B5EF4-FFF2-40B4-BE49-F238E27FC236}">
              <a16:creationId xmlns:a16="http://schemas.microsoft.com/office/drawing/2014/main" xmlns="" id="{1F72AF9F-1B68-4AD3-AFF7-E1DF2E2EA89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4" name="430 CuadroTexto">
          <a:extLst>
            <a:ext uri="{FF2B5EF4-FFF2-40B4-BE49-F238E27FC236}">
              <a16:creationId xmlns:a16="http://schemas.microsoft.com/office/drawing/2014/main" xmlns="" id="{7E0E4A8A-1F6E-468C-BB40-69D07F76505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5" name="431 CuadroTexto">
          <a:extLst>
            <a:ext uri="{FF2B5EF4-FFF2-40B4-BE49-F238E27FC236}">
              <a16:creationId xmlns:a16="http://schemas.microsoft.com/office/drawing/2014/main" xmlns="" id="{7339F117-A916-4DBB-8898-1D920B2EFD0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6" name="432 CuadroTexto">
          <a:extLst>
            <a:ext uri="{FF2B5EF4-FFF2-40B4-BE49-F238E27FC236}">
              <a16:creationId xmlns:a16="http://schemas.microsoft.com/office/drawing/2014/main" xmlns="" id="{2163D832-1EEE-4228-ADA5-E3DB1A25E25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7" name="433 CuadroTexto">
          <a:extLst>
            <a:ext uri="{FF2B5EF4-FFF2-40B4-BE49-F238E27FC236}">
              <a16:creationId xmlns:a16="http://schemas.microsoft.com/office/drawing/2014/main" xmlns="" id="{5A39A6EF-7D6F-4A41-BAA1-0A164AB5CC8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8" name="434 CuadroTexto">
          <a:extLst>
            <a:ext uri="{FF2B5EF4-FFF2-40B4-BE49-F238E27FC236}">
              <a16:creationId xmlns:a16="http://schemas.microsoft.com/office/drawing/2014/main" xmlns="" id="{08CC9D76-F7EA-4472-A53A-0EF8E0D561C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19" name="435 CuadroTexto">
          <a:extLst>
            <a:ext uri="{FF2B5EF4-FFF2-40B4-BE49-F238E27FC236}">
              <a16:creationId xmlns:a16="http://schemas.microsoft.com/office/drawing/2014/main" xmlns="" id="{A8E9ACF5-1B58-42E6-AE55-70C6EB92FCE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0" name="436 CuadroTexto">
          <a:extLst>
            <a:ext uri="{FF2B5EF4-FFF2-40B4-BE49-F238E27FC236}">
              <a16:creationId xmlns:a16="http://schemas.microsoft.com/office/drawing/2014/main" xmlns="" id="{ECCF21EC-A038-4618-BC1F-D07CB7FBEB7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1" name="437 CuadroTexto">
          <a:extLst>
            <a:ext uri="{FF2B5EF4-FFF2-40B4-BE49-F238E27FC236}">
              <a16:creationId xmlns:a16="http://schemas.microsoft.com/office/drawing/2014/main" xmlns="" id="{9E6FC3E2-A5A0-428A-B2E7-76EC4328232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2" name="438 CuadroTexto">
          <a:extLst>
            <a:ext uri="{FF2B5EF4-FFF2-40B4-BE49-F238E27FC236}">
              <a16:creationId xmlns:a16="http://schemas.microsoft.com/office/drawing/2014/main" xmlns="" id="{009ACEB0-D118-4A50-AF15-C2E7E009199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3" name="439 CuadroTexto">
          <a:extLst>
            <a:ext uri="{FF2B5EF4-FFF2-40B4-BE49-F238E27FC236}">
              <a16:creationId xmlns:a16="http://schemas.microsoft.com/office/drawing/2014/main" xmlns="" id="{8ADD8FC8-2542-4A5E-B566-86E198BDC1E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4" name="440 CuadroTexto">
          <a:extLst>
            <a:ext uri="{FF2B5EF4-FFF2-40B4-BE49-F238E27FC236}">
              <a16:creationId xmlns:a16="http://schemas.microsoft.com/office/drawing/2014/main" xmlns="" id="{29FE9F8B-FB81-42EA-8706-F44B60A4399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5" name="441 CuadroTexto">
          <a:extLst>
            <a:ext uri="{FF2B5EF4-FFF2-40B4-BE49-F238E27FC236}">
              <a16:creationId xmlns:a16="http://schemas.microsoft.com/office/drawing/2014/main" xmlns="" id="{11FFBBD9-B586-4D6B-A11B-32C41672230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6" name="442 CuadroTexto">
          <a:extLst>
            <a:ext uri="{FF2B5EF4-FFF2-40B4-BE49-F238E27FC236}">
              <a16:creationId xmlns:a16="http://schemas.microsoft.com/office/drawing/2014/main" xmlns="" id="{EBB941C0-D710-4779-9778-A35F2FD6FE5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7" name="443 CuadroTexto">
          <a:extLst>
            <a:ext uri="{FF2B5EF4-FFF2-40B4-BE49-F238E27FC236}">
              <a16:creationId xmlns:a16="http://schemas.microsoft.com/office/drawing/2014/main" xmlns="" id="{56EB7E4E-6F97-45C0-A069-B413D07A233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8" name="444 CuadroTexto">
          <a:extLst>
            <a:ext uri="{FF2B5EF4-FFF2-40B4-BE49-F238E27FC236}">
              <a16:creationId xmlns:a16="http://schemas.microsoft.com/office/drawing/2014/main" xmlns="" id="{1D9A44FE-32F0-416C-897E-E4D832FA76B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9" name="445 CuadroTexto">
          <a:extLst>
            <a:ext uri="{FF2B5EF4-FFF2-40B4-BE49-F238E27FC236}">
              <a16:creationId xmlns:a16="http://schemas.microsoft.com/office/drawing/2014/main" xmlns="" id="{CC7CD9DA-D7DC-44C4-B39A-22B4543D342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30" name="446 CuadroTexto">
          <a:extLst>
            <a:ext uri="{FF2B5EF4-FFF2-40B4-BE49-F238E27FC236}">
              <a16:creationId xmlns:a16="http://schemas.microsoft.com/office/drawing/2014/main" xmlns="" id="{2551F6BB-FA96-4103-9A75-60381F4AD63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31" name="447 CuadroTexto">
          <a:extLst>
            <a:ext uri="{FF2B5EF4-FFF2-40B4-BE49-F238E27FC236}">
              <a16:creationId xmlns:a16="http://schemas.microsoft.com/office/drawing/2014/main" xmlns="" id="{E0E25A0B-7648-46D1-8A00-46ADD4B40AB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32" name="448 CuadroTexto">
          <a:extLst>
            <a:ext uri="{FF2B5EF4-FFF2-40B4-BE49-F238E27FC236}">
              <a16:creationId xmlns:a16="http://schemas.microsoft.com/office/drawing/2014/main" xmlns="" id="{1DFA931C-2DE5-4A40-A7CC-A34AC16A2BB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33" name="449 CuadroTexto">
          <a:extLst>
            <a:ext uri="{FF2B5EF4-FFF2-40B4-BE49-F238E27FC236}">
              <a16:creationId xmlns:a16="http://schemas.microsoft.com/office/drawing/2014/main" xmlns="" id="{B22DAE76-1303-4A04-B3BE-FF85AEF33A4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34" name="450 CuadroTexto">
          <a:extLst>
            <a:ext uri="{FF2B5EF4-FFF2-40B4-BE49-F238E27FC236}">
              <a16:creationId xmlns:a16="http://schemas.microsoft.com/office/drawing/2014/main" xmlns="" id="{984B5C71-D16D-41D8-99FA-7A06DF0AE0D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35" name="451 CuadroTexto">
          <a:extLst>
            <a:ext uri="{FF2B5EF4-FFF2-40B4-BE49-F238E27FC236}">
              <a16:creationId xmlns:a16="http://schemas.microsoft.com/office/drawing/2014/main" xmlns="" id="{D295F446-DF82-40F6-A096-D78099610E6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36" name="17 CuadroTexto">
          <a:extLst>
            <a:ext uri="{FF2B5EF4-FFF2-40B4-BE49-F238E27FC236}">
              <a16:creationId xmlns:a16="http://schemas.microsoft.com/office/drawing/2014/main" xmlns="" id="{BF3BA234-997F-4608-A13E-6C3154D5431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37" name="90 CuadroTexto">
          <a:extLst>
            <a:ext uri="{FF2B5EF4-FFF2-40B4-BE49-F238E27FC236}">
              <a16:creationId xmlns:a16="http://schemas.microsoft.com/office/drawing/2014/main" xmlns="" id="{AA1C925C-D9FD-4166-B694-862D792A1B4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38" name="91 CuadroTexto">
          <a:extLst>
            <a:ext uri="{FF2B5EF4-FFF2-40B4-BE49-F238E27FC236}">
              <a16:creationId xmlns:a16="http://schemas.microsoft.com/office/drawing/2014/main" xmlns="" id="{1EB6E4B8-909F-44CE-969B-88D6C71B175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39" name="92 CuadroTexto">
          <a:extLst>
            <a:ext uri="{FF2B5EF4-FFF2-40B4-BE49-F238E27FC236}">
              <a16:creationId xmlns:a16="http://schemas.microsoft.com/office/drawing/2014/main" xmlns="" id="{827C16CE-3833-421F-A267-77F51435F11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0" name="93 CuadroTexto">
          <a:extLst>
            <a:ext uri="{FF2B5EF4-FFF2-40B4-BE49-F238E27FC236}">
              <a16:creationId xmlns:a16="http://schemas.microsoft.com/office/drawing/2014/main" xmlns="" id="{CB16DB26-2323-4CE1-ABEF-A86CC4DEF43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1" name="94 CuadroTexto">
          <a:extLst>
            <a:ext uri="{FF2B5EF4-FFF2-40B4-BE49-F238E27FC236}">
              <a16:creationId xmlns:a16="http://schemas.microsoft.com/office/drawing/2014/main" xmlns="" id="{EF0A64FE-5E90-475B-84AE-B94ACE29E3A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2" name="95 CuadroTexto">
          <a:extLst>
            <a:ext uri="{FF2B5EF4-FFF2-40B4-BE49-F238E27FC236}">
              <a16:creationId xmlns:a16="http://schemas.microsoft.com/office/drawing/2014/main" xmlns="" id="{72938D9F-5E0E-4EBF-A67B-CF0C5B7A9C3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3" name="96 CuadroTexto">
          <a:extLst>
            <a:ext uri="{FF2B5EF4-FFF2-40B4-BE49-F238E27FC236}">
              <a16:creationId xmlns:a16="http://schemas.microsoft.com/office/drawing/2014/main" xmlns="" id="{B2475D6F-58E6-4133-850E-9585173B84B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4" name="97 CuadroTexto">
          <a:extLst>
            <a:ext uri="{FF2B5EF4-FFF2-40B4-BE49-F238E27FC236}">
              <a16:creationId xmlns:a16="http://schemas.microsoft.com/office/drawing/2014/main" xmlns="" id="{189F0E5B-362A-4FDB-BAB3-1F8DC6CF21B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5" name="98 CuadroTexto">
          <a:extLst>
            <a:ext uri="{FF2B5EF4-FFF2-40B4-BE49-F238E27FC236}">
              <a16:creationId xmlns:a16="http://schemas.microsoft.com/office/drawing/2014/main" xmlns="" id="{64891A50-47B6-4647-BF13-024530ED5D0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6" name="99 CuadroTexto">
          <a:extLst>
            <a:ext uri="{FF2B5EF4-FFF2-40B4-BE49-F238E27FC236}">
              <a16:creationId xmlns:a16="http://schemas.microsoft.com/office/drawing/2014/main" xmlns="" id="{F17F6BE7-84EA-4560-88A5-6E3A4B23A3C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7" name="100 CuadroTexto">
          <a:extLst>
            <a:ext uri="{FF2B5EF4-FFF2-40B4-BE49-F238E27FC236}">
              <a16:creationId xmlns:a16="http://schemas.microsoft.com/office/drawing/2014/main" xmlns="" id="{6E167883-87EC-41E9-B703-76F2B3CCF69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8" name="101 CuadroTexto">
          <a:extLst>
            <a:ext uri="{FF2B5EF4-FFF2-40B4-BE49-F238E27FC236}">
              <a16:creationId xmlns:a16="http://schemas.microsoft.com/office/drawing/2014/main" xmlns="" id="{5C9C86B6-5A9F-4DB4-9E32-01A5ECDE50D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9" name="118 CuadroTexto">
          <a:extLst>
            <a:ext uri="{FF2B5EF4-FFF2-40B4-BE49-F238E27FC236}">
              <a16:creationId xmlns:a16="http://schemas.microsoft.com/office/drawing/2014/main" xmlns="" id="{C83E413D-FE7A-4035-AC86-0344357329F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0" name="119 CuadroTexto">
          <a:extLst>
            <a:ext uri="{FF2B5EF4-FFF2-40B4-BE49-F238E27FC236}">
              <a16:creationId xmlns:a16="http://schemas.microsoft.com/office/drawing/2014/main" xmlns="" id="{D5D0518B-FE2C-4792-9DEB-DE3553ABD2F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1" name="120 CuadroTexto">
          <a:extLst>
            <a:ext uri="{FF2B5EF4-FFF2-40B4-BE49-F238E27FC236}">
              <a16:creationId xmlns:a16="http://schemas.microsoft.com/office/drawing/2014/main" xmlns="" id="{9C0B2845-007D-4021-B45D-4D59DC22EBE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2" name="121 CuadroTexto">
          <a:extLst>
            <a:ext uri="{FF2B5EF4-FFF2-40B4-BE49-F238E27FC236}">
              <a16:creationId xmlns:a16="http://schemas.microsoft.com/office/drawing/2014/main" xmlns="" id="{BCF1F17E-4A8B-4A1E-8A34-32F593CB508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3" name="122 CuadroTexto">
          <a:extLst>
            <a:ext uri="{FF2B5EF4-FFF2-40B4-BE49-F238E27FC236}">
              <a16:creationId xmlns:a16="http://schemas.microsoft.com/office/drawing/2014/main" xmlns="" id="{9621FF3A-816D-4BDB-82A3-89FA9AEA4FD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4" name="123 CuadroTexto">
          <a:extLst>
            <a:ext uri="{FF2B5EF4-FFF2-40B4-BE49-F238E27FC236}">
              <a16:creationId xmlns:a16="http://schemas.microsoft.com/office/drawing/2014/main" xmlns="" id="{CA1A91F4-AF06-4517-9932-8738518BDB1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5" name="124 CuadroTexto">
          <a:extLst>
            <a:ext uri="{FF2B5EF4-FFF2-40B4-BE49-F238E27FC236}">
              <a16:creationId xmlns:a16="http://schemas.microsoft.com/office/drawing/2014/main" xmlns="" id="{E925D691-C156-4D17-83D1-92DB7BAD68F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6" name="125 CuadroTexto">
          <a:extLst>
            <a:ext uri="{FF2B5EF4-FFF2-40B4-BE49-F238E27FC236}">
              <a16:creationId xmlns:a16="http://schemas.microsoft.com/office/drawing/2014/main" xmlns="" id="{EF87070F-B35B-4E3A-BC73-5C9630B7204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7" name="143 CuadroTexto">
          <a:extLst>
            <a:ext uri="{FF2B5EF4-FFF2-40B4-BE49-F238E27FC236}">
              <a16:creationId xmlns:a16="http://schemas.microsoft.com/office/drawing/2014/main" xmlns="" id="{0A0855F9-F815-45A6-8B98-4EB9EDF85FB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8" name="144 CuadroTexto">
          <a:extLst>
            <a:ext uri="{FF2B5EF4-FFF2-40B4-BE49-F238E27FC236}">
              <a16:creationId xmlns:a16="http://schemas.microsoft.com/office/drawing/2014/main" xmlns="" id="{19D0A434-9077-465B-AA2C-1E9EA179C6C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59" name="145 CuadroTexto">
          <a:extLst>
            <a:ext uri="{FF2B5EF4-FFF2-40B4-BE49-F238E27FC236}">
              <a16:creationId xmlns:a16="http://schemas.microsoft.com/office/drawing/2014/main" xmlns="" id="{DF213700-317F-42BA-896D-0C7C7017950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0" name="146 CuadroTexto">
          <a:extLst>
            <a:ext uri="{FF2B5EF4-FFF2-40B4-BE49-F238E27FC236}">
              <a16:creationId xmlns:a16="http://schemas.microsoft.com/office/drawing/2014/main" xmlns="" id="{354C786F-45AF-4EDF-9DAD-3D8D3A812B8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1" name="147 CuadroTexto">
          <a:extLst>
            <a:ext uri="{FF2B5EF4-FFF2-40B4-BE49-F238E27FC236}">
              <a16:creationId xmlns:a16="http://schemas.microsoft.com/office/drawing/2014/main" xmlns="" id="{5C7A120F-60CD-433F-8772-9B46C3A5B04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2" name="148 CuadroTexto">
          <a:extLst>
            <a:ext uri="{FF2B5EF4-FFF2-40B4-BE49-F238E27FC236}">
              <a16:creationId xmlns:a16="http://schemas.microsoft.com/office/drawing/2014/main" xmlns="" id="{8CC18AC0-1E73-4FCB-8FE6-FB6545671B4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3" name="149 CuadroTexto">
          <a:extLst>
            <a:ext uri="{FF2B5EF4-FFF2-40B4-BE49-F238E27FC236}">
              <a16:creationId xmlns:a16="http://schemas.microsoft.com/office/drawing/2014/main" xmlns="" id="{36556542-670B-4D03-89DF-39EA5BB39B3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4" name="150 CuadroTexto">
          <a:extLst>
            <a:ext uri="{FF2B5EF4-FFF2-40B4-BE49-F238E27FC236}">
              <a16:creationId xmlns:a16="http://schemas.microsoft.com/office/drawing/2014/main" xmlns="" id="{528FCF2F-8396-4108-8BB6-663E1B1A7E6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5" name="151 CuadroTexto">
          <a:extLst>
            <a:ext uri="{FF2B5EF4-FFF2-40B4-BE49-F238E27FC236}">
              <a16:creationId xmlns:a16="http://schemas.microsoft.com/office/drawing/2014/main" xmlns="" id="{864C1ADB-4880-495A-935E-6A33C159FD9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6" name="152 CuadroTexto">
          <a:extLst>
            <a:ext uri="{FF2B5EF4-FFF2-40B4-BE49-F238E27FC236}">
              <a16:creationId xmlns:a16="http://schemas.microsoft.com/office/drawing/2014/main" xmlns="" id="{59134F75-4FCD-45C5-8C50-966F15C8996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7" name="153 CuadroTexto">
          <a:extLst>
            <a:ext uri="{FF2B5EF4-FFF2-40B4-BE49-F238E27FC236}">
              <a16:creationId xmlns:a16="http://schemas.microsoft.com/office/drawing/2014/main" xmlns="" id="{BA8C6C80-F2F1-472B-AA26-CDDDC2D763F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8" name="154 CuadroTexto">
          <a:extLst>
            <a:ext uri="{FF2B5EF4-FFF2-40B4-BE49-F238E27FC236}">
              <a16:creationId xmlns:a16="http://schemas.microsoft.com/office/drawing/2014/main" xmlns="" id="{6945D0D7-FD67-4E2C-A9D6-F2D5266837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9" name="155 CuadroTexto">
          <a:extLst>
            <a:ext uri="{FF2B5EF4-FFF2-40B4-BE49-F238E27FC236}">
              <a16:creationId xmlns:a16="http://schemas.microsoft.com/office/drawing/2014/main" xmlns="" id="{B038133A-466A-4AF7-81B4-CAED3EE730B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0" name="156 CuadroTexto">
          <a:extLst>
            <a:ext uri="{FF2B5EF4-FFF2-40B4-BE49-F238E27FC236}">
              <a16:creationId xmlns:a16="http://schemas.microsoft.com/office/drawing/2014/main" xmlns="" id="{7CED7998-AD74-4E1D-9B25-DF08B2BB249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1" name="157 CuadroTexto">
          <a:extLst>
            <a:ext uri="{FF2B5EF4-FFF2-40B4-BE49-F238E27FC236}">
              <a16:creationId xmlns:a16="http://schemas.microsoft.com/office/drawing/2014/main" xmlns="" id="{C6B43720-4F9B-4D07-B261-7C717200022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2" name="158 CuadroTexto">
          <a:extLst>
            <a:ext uri="{FF2B5EF4-FFF2-40B4-BE49-F238E27FC236}">
              <a16:creationId xmlns:a16="http://schemas.microsoft.com/office/drawing/2014/main" xmlns="" id="{351380C3-6E3C-4303-84EB-729A746B27D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3" name="159 CuadroTexto">
          <a:extLst>
            <a:ext uri="{FF2B5EF4-FFF2-40B4-BE49-F238E27FC236}">
              <a16:creationId xmlns:a16="http://schemas.microsoft.com/office/drawing/2014/main" xmlns="" id="{9E04AFAB-6E40-45F6-932F-E64EC18436F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4" name="160 CuadroTexto">
          <a:extLst>
            <a:ext uri="{FF2B5EF4-FFF2-40B4-BE49-F238E27FC236}">
              <a16:creationId xmlns:a16="http://schemas.microsoft.com/office/drawing/2014/main" xmlns="" id="{3D31EC14-1654-4927-B453-68CF80B4232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5" name="161 CuadroTexto">
          <a:extLst>
            <a:ext uri="{FF2B5EF4-FFF2-40B4-BE49-F238E27FC236}">
              <a16:creationId xmlns:a16="http://schemas.microsoft.com/office/drawing/2014/main" xmlns="" id="{F65267DC-9A7B-4FED-971B-D457E74543E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6" name="162 CuadroTexto">
          <a:extLst>
            <a:ext uri="{FF2B5EF4-FFF2-40B4-BE49-F238E27FC236}">
              <a16:creationId xmlns:a16="http://schemas.microsoft.com/office/drawing/2014/main" xmlns="" id="{821D9765-9303-4B97-A02C-FA6D3BAADCE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7" name="163 CuadroTexto">
          <a:extLst>
            <a:ext uri="{FF2B5EF4-FFF2-40B4-BE49-F238E27FC236}">
              <a16:creationId xmlns:a16="http://schemas.microsoft.com/office/drawing/2014/main" xmlns="" id="{3FB579F4-8B3E-4D3F-A350-F83323DAD36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8" name="164 CuadroTexto">
          <a:extLst>
            <a:ext uri="{FF2B5EF4-FFF2-40B4-BE49-F238E27FC236}">
              <a16:creationId xmlns:a16="http://schemas.microsoft.com/office/drawing/2014/main" xmlns="" id="{0C610BA2-0844-44BA-A5CA-9CCC7396735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79" name="165 CuadroTexto">
          <a:extLst>
            <a:ext uri="{FF2B5EF4-FFF2-40B4-BE49-F238E27FC236}">
              <a16:creationId xmlns:a16="http://schemas.microsoft.com/office/drawing/2014/main" xmlns="" id="{CDFF0C20-C166-4981-A546-22E1443F40B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0" name="166 CuadroTexto">
          <a:extLst>
            <a:ext uri="{FF2B5EF4-FFF2-40B4-BE49-F238E27FC236}">
              <a16:creationId xmlns:a16="http://schemas.microsoft.com/office/drawing/2014/main" xmlns="" id="{89C9AC7F-EFAF-404E-99F9-46A689FF8D1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1" name="167 CuadroTexto">
          <a:extLst>
            <a:ext uri="{FF2B5EF4-FFF2-40B4-BE49-F238E27FC236}">
              <a16:creationId xmlns:a16="http://schemas.microsoft.com/office/drawing/2014/main" xmlns="" id="{F1DD4FD3-D1C6-41A3-A27C-E50C220D576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2" name="168 CuadroTexto">
          <a:extLst>
            <a:ext uri="{FF2B5EF4-FFF2-40B4-BE49-F238E27FC236}">
              <a16:creationId xmlns:a16="http://schemas.microsoft.com/office/drawing/2014/main" xmlns="" id="{AE754D33-E317-4924-A37A-F5C65C4B034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3" name="169 CuadroTexto">
          <a:extLst>
            <a:ext uri="{FF2B5EF4-FFF2-40B4-BE49-F238E27FC236}">
              <a16:creationId xmlns:a16="http://schemas.microsoft.com/office/drawing/2014/main" xmlns="" id="{94847684-AC07-4275-9D6D-1FD855105F3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4" name="170 CuadroTexto">
          <a:extLst>
            <a:ext uri="{FF2B5EF4-FFF2-40B4-BE49-F238E27FC236}">
              <a16:creationId xmlns:a16="http://schemas.microsoft.com/office/drawing/2014/main" xmlns="" id="{B94DA41F-94BB-4AE9-A020-ED12DEE4F05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5" name="171 CuadroTexto">
          <a:extLst>
            <a:ext uri="{FF2B5EF4-FFF2-40B4-BE49-F238E27FC236}">
              <a16:creationId xmlns:a16="http://schemas.microsoft.com/office/drawing/2014/main" xmlns="" id="{75FB1153-33F8-4D8C-B84E-50BA3182FEE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6" name="172 CuadroTexto">
          <a:extLst>
            <a:ext uri="{FF2B5EF4-FFF2-40B4-BE49-F238E27FC236}">
              <a16:creationId xmlns:a16="http://schemas.microsoft.com/office/drawing/2014/main" xmlns="" id="{DA8C0D4A-A008-465E-B5C6-1892214B0D9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7" name="173 CuadroTexto">
          <a:extLst>
            <a:ext uri="{FF2B5EF4-FFF2-40B4-BE49-F238E27FC236}">
              <a16:creationId xmlns:a16="http://schemas.microsoft.com/office/drawing/2014/main" xmlns="" id="{249F00F2-A2B9-4954-A904-1C8F55CE83D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8" name="174 CuadroTexto">
          <a:extLst>
            <a:ext uri="{FF2B5EF4-FFF2-40B4-BE49-F238E27FC236}">
              <a16:creationId xmlns:a16="http://schemas.microsoft.com/office/drawing/2014/main" xmlns="" id="{1833A1EA-6D3B-4881-836A-1FCDFCD76CA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89" name="175 CuadroTexto">
          <a:extLst>
            <a:ext uri="{FF2B5EF4-FFF2-40B4-BE49-F238E27FC236}">
              <a16:creationId xmlns:a16="http://schemas.microsoft.com/office/drawing/2014/main" xmlns="" id="{94E7732E-B9EE-4DD0-8F91-17115BAA8B4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0" name="176 CuadroTexto">
          <a:extLst>
            <a:ext uri="{FF2B5EF4-FFF2-40B4-BE49-F238E27FC236}">
              <a16:creationId xmlns:a16="http://schemas.microsoft.com/office/drawing/2014/main" xmlns="" id="{63920E18-BE78-4C83-A4AA-EA98E0494B4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1" name="177 CuadroTexto">
          <a:extLst>
            <a:ext uri="{FF2B5EF4-FFF2-40B4-BE49-F238E27FC236}">
              <a16:creationId xmlns:a16="http://schemas.microsoft.com/office/drawing/2014/main" xmlns="" id="{668391DB-E980-440F-8816-29427B91F80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2" name="178 CuadroTexto">
          <a:extLst>
            <a:ext uri="{FF2B5EF4-FFF2-40B4-BE49-F238E27FC236}">
              <a16:creationId xmlns:a16="http://schemas.microsoft.com/office/drawing/2014/main" xmlns="" id="{19477336-8B23-4F15-AEF1-27B6CDE88F7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3" name="179 CuadroTexto">
          <a:extLst>
            <a:ext uri="{FF2B5EF4-FFF2-40B4-BE49-F238E27FC236}">
              <a16:creationId xmlns:a16="http://schemas.microsoft.com/office/drawing/2014/main" xmlns="" id="{03790412-8BDD-48F1-A68C-F0E87C7A520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4" name="180 CuadroTexto">
          <a:extLst>
            <a:ext uri="{FF2B5EF4-FFF2-40B4-BE49-F238E27FC236}">
              <a16:creationId xmlns:a16="http://schemas.microsoft.com/office/drawing/2014/main" xmlns="" id="{7B30A0E6-53CE-40A1-AAE1-A7ACA3F9324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5" name="181 CuadroTexto">
          <a:extLst>
            <a:ext uri="{FF2B5EF4-FFF2-40B4-BE49-F238E27FC236}">
              <a16:creationId xmlns:a16="http://schemas.microsoft.com/office/drawing/2014/main" xmlns="" id="{5436BB8D-AEAB-4A6D-9EB9-20BC58632CF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6" name="182 CuadroTexto">
          <a:extLst>
            <a:ext uri="{FF2B5EF4-FFF2-40B4-BE49-F238E27FC236}">
              <a16:creationId xmlns:a16="http://schemas.microsoft.com/office/drawing/2014/main" xmlns="" id="{F581DEDD-6CD5-426A-9AB2-C67F54FEFCF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7" name="183 CuadroTexto">
          <a:extLst>
            <a:ext uri="{FF2B5EF4-FFF2-40B4-BE49-F238E27FC236}">
              <a16:creationId xmlns:a16="http://schemas.microsoft.com/office/drawing/2014/main" xmlns="" id="{BCB907E2-271B-48CB-9E7E-0EA63E71E3C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8" name="184 CuadroTexto">
          <a:extLst>
            <a:ext uri="{FF2B5EF4-FFF2-40B4-BE49-F238E27FC236}">
              <a16:creationId xmlns:a16="http://schemas.microsoft.com/office/drawing/2014/main" xmlns="" id="{18AF174C-647C-4502-8CDD-9E561B0FA02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99" name="185 CuadroTexto">
          <a:extLst>
            <a:ext uri="{FF2B5EF4-FFF2-40B4-BE49-F238E27FC236}">
              <a16:creationId xmlns:a16="http://schemas.microsoft.com/office/drawing/2014/main" xmlns="" id="{E78F54B5-099A-48A2-AA49-0A8F82D2506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0" name="186 CuadroTexto">
          <a:extLst>
            <a:ext uri="{FF2B5EF4-FFF2-40B4-BE49-F238E27FC236}">
              <a16:creationId xmlns:a16="http://schemas.microsoft.com/office/drawing/2014/main" xmlns="" id="{20970B0E-41C1-4402-A631-65788F22822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1" name="187 CuadroTexto">
          <a:extLst>
            <a:ext uri="{FF2B5EF4-FFF2-40B4-BE49-F238E27FC236}">
              <a16:creationId xmlns:a16="http://schemas.microsoft.com/office/drawing/2014/main" xmlns="" id="{26143534-A3B1-48BB-A1A4-B9D43DF7460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2" name="188 CuadroTexto">
          <a:extLst>
            <a:ext uri="{FF2B5EF4-FFF2-40B4-BE49-F238E27FC236}">
              <a16:creationId xmlns:a16="http://schemas.microsoft.com/office/drawing/2014/main" xmlns="" id="{83A46C73-ECB7-45F6-9AEF-292E0CC6DBB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3" name="189 CuadroTexto">
          <a:extLst>
            <a:ext uri="{FF2B5EF4-FFF2-40B4-BE49-F238E27FC236}">
              <a16:creationId xmlns:a16="http://schemas.microsoft.com/office/drawing/2014/main" xmlns="" id="{4565030B-16A6-4AAD-A3F4-2263BFAC10C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4" name="190 CuadroTexto">
          <a:extLst>
            <a:ext uri="{FF2B5EF4-FFF2-40B4-BE49-F238E27FC236}">
              <a16:creationId xmlns:a16="http://schemas.microsoft.com/office/drawing/2014/main" xmlns="" id="{AFEB0E97-F432-4915-84B1-88AE2DB5FF5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5" name="191 CuadroTexto">
          <a:extLst>
            <a:ext uri="{FF2B5EF4-FFF2-40B4-BE49-F238E27FC236}">
              <a16:creationId xmlns:a16="http://schemas.microsoft.com/office/drawing/2014/main" xmlns="" id="{D6290617-5C67-47FE-A886-2494233AB03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6" name="192 CuadroTexto">
          <a:extLst>
            <a:ext uri="{FF2B5EF4-FFF2-40B4-BE49-F238E27FC236}">
              <a16:creationId xmlns:a16="http://schemas.microsoft.com/office/drawing/2014/main" xmlns="" id="{FE5C56D9-C926-48D0-AE5E-9CD590CF218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7" name="193 CuadroTexto">
          <a:extLst>
            <a:ext uri="{FF2B5EF4-FFF2-40B4-BE49-F238E27FC236}">
              <a16:creationId xmlns:a16="http://schemas.microsoft.com/office/drawing/2014/main" xmlns="" id="{BC7A493F-77CD-4A56-8C43-794D0FF3872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8" name="194 CuadroTexto">
          <a:extLst>
            <a:ext uri="{FF2B5EF4-FFF2-40B4-BE49-F238E27FC236}">
              <a16:creationId xmlns:a16="http://schemas.microsoft.com/office/drawing/2014/main" xmlns="" id="{8445B4AC-B0FF-4260-906B-69F130BC7AE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09" name="195 CuadroTexto">
          <a:extLst>
            <a:ext uri="{FF2B5EF4-FFF2-40B4-BE49-F238E27FC236}">
              <a16:creationId xmlns:a16="http://schemas.microsoft.com/office/drawing/2014/main" xmlns="" id="{EA609F5C-3FE6-4AC0-A71F-EBD7DDD618D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0" name="196 CuadroTexto">
          <a:extLst>
            <a:ext uri="{FF2B5EF4-FFF2-40B4-BE49-F238E27FC236}">
              <a16:creationId xmlns:a16="http://schemas.microsoft.com/office/drawing/2014/main" xmlns="" id="{EB797C2A-7AA7-4DDB-B3EC-57AFCDD2D85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1" name="197 CuadroTexto">
          <a:extLst>
            <a:ext uri="{FF2B5EF4-FFF2-40B4-BE49-F238E27FC236}">
              <a16:creationId xmlns:a16="http://schemas.microsoft.com/office/drawing/2014/main" xmlns="" id="{D223F260-9B33-4CBB-95F9-37804DEEA5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2" name="198 CuadroTexto">
          <a:extLst>
            <a:ext uri="{FF2B5EF4-FFF2-40B4-BE49-F238E27FC236}">
              <a16:creationId xmlns:a16="http://schemas.microsoft.com/office/drawing/2014/main" xmlns="" id="{19AC0381-51D1-48B3-BCFF-EA0D496C37D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3" name="199 CuadroTexto">
          <a:extLst>
            <a:ext uri="{FF2B5EF4-FFF2-40B4-BE49-F238E27FC236}">
              <a16:creationId xmlns:a16="http://schemas.microsoft.com/office/drawing/2014/main" xmlns="" id="{19CE15F7-7AA4-4464-A305-823A4E2CA82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4" name="200 CuadroTexto">
          <a:extLst>
            <a:ext uri="{FF2B5EF4-FFF2-40B4-BE49-F238E27FC236}">
              <a16:creationId xmlns:a16="http://schemas.microsoft.com/office/drawing/2014/main" xmlns="" id="{C82B38AA-7C52-4365-A0B6-B1ABB428FAB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5" name="201 CuadroTexto">
          <a:extLst>
            <a:ext uri="{FF2B5EF4-FFF2-40B4-BE49-F238E27FC236}">
              <a16:creationId xmlns:a16="http://schemas.microsoft.com/office/drawing/2014/main" xmlns="" id="{64816B68-2402-4ACD-AE62-DD7076AB613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6" name="202 CuadroTexto">
          <a:extLst>
            <a:ext uri="{FF2B5EF4-FFF2-40B4-BE49-F238E27FC236}">
              <a16:creationId xmlns:a16="http://schemas.microsoft.com/office/drawing/2014/main" xmlns="" id="{531DCCE2-1F05-4D67-BFF4-09D8A12A4D6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7" name="203 CuadroTexto">
          <a:extLst>
            <a:ext uri="{FF2B5EF4-FFF2-40B4-BE49-F238E27FC236}">
              <a16:creationId xmlns:a16="http://schemas.microsoft.com/office/drawing/2014/main" xmlns="" id="{FBC7434E-97D2-451A-BFC7-E00F2DD9BB8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8" name="204 CuadroTexto">
          <a:extLst>
            <a:ext uri="{FF2B5EF4-FFF2-40B4-BE49-F238E27FC236}">
              <a16:creationId xmlns:a16="http://schemas.microsoft.com/office/drawing/2014/main" xmlns="" id="{9C702FFF-C507-46B2-8F05-7677B441D78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19" name="205 CuadroTexto">
          <a:extLst>
            <a:ext uri="{FF2B5EF4-FFF2-40B4-BE49-F238E27FC236}">
              <a16:creationId xmlns:a16="http://schemas.microsoft.com/office/drawing/2014/main" xmlns="" id="{A770A395-AB41-45A4-BBAE-459F1F982AA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0" name="206 CuadroTexto">
          <a:extLst>
            <a:ext uri="{FF2B5EF4-FFF2-40B4-BE49-F238E27FC236}">
              <a16:creationId xmlns:a16="http://schemas.microsoft.com/office/drawing/2014/main" xmlns="" id="{C9E35743-7BCB-42DC-B592-0A2AA9ABB72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1" name="207 CuadroTexto">
          <a:extLst>
            <a:ext uri="{FF2B5EF4-FFF2-40B4-BE49-F238E27FC236}">
              <a16:creationId xmlns:a16="http://schemas.microsoft.com/office/drawing/2014/main" xmlns="" id="{1A661886-AF13-48BB-B421-5BD9E0DB902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2" name="208 CuadroTexto">
          <a:extLst>
            <a:ext uri="{FF2B5EF4-FFF2-40B4-BE49-F238E27FC236}">
              <a16:creationId xmlns:a16="http://schemas.microsoft.com/office/drawing/2014/main" xmlns="" id="{DAF58595-C7F0-4913-BA21-03C27636C55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3" name="209 CuadroTexto">
          <a:extLst>
            <a:ext uri="{FF2B5EF4-FFF2-40B4-BE49-F238E27FC236}">
              <a16:creationId xmlns:a16="http://schemas.microsoft.com/office/drawing/2014/main" xmlns="" id="{B6922CE0-CE61-4BF6-9C89-269434F0181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4" name="210 CuadroTexto">
          <a:extLst>
            <a:ext uri="{FF2B5EF4-FFF2-40B4-BE49-F238E27FC236}">
              <a16:creationId xmlns:a16="http://schemas.microsoft.com/office/drawing/2014/main" xmlns="" id="{7AA4EE9B-E2DB-444A-82F6-BABA0A8FFE1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5" name="211 CuadroTexto">
          <a:extLst>
            <a:ext uri="{FF2B5EF4-FFF2-40B4-BE49-F238E27FC236}">
              <a16:creationId xmlns:a16="http://schemas.microsoft.com/office/drawing/2014/main" xmlns="" id="{279555A6-DC85-46B6-929F-9AEB695AE2D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6" name="212 CuadroTexto">
          <a:extLst>
            <a:ext uri="{FF2B5EF4-FFF2-40B4-BE49-F238E27FC236}">
              <a16:creationId xmlns:a16="http://schemas.microsoft.com/office/drawing/2014/main" xmlns="" id="{9E3E21A8-E152-4D4D-95D4-78B7F646441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7" name="213 CuadroTexto">
          <a:extLst>
            <a:ext uri="{FF2B5EF4-FFF2-40B4-BE49-F238E27FC236}">
              <a16:creationId xmlns:a16="http://schemas.microsoft.com/office/drawing/2014/main" xmlns="" id="{584A06B9-3323-4C6B-B812-BA238AFE5F4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8" name="214 CuadroTexto">
          <a:extLst>
            <a:ext uri="{FF2B5EF4-FFF2-40B4-BE49-F238E27FC236}">
              <a16:creationId xmlns:a16="http://schemas.microsoft.com/office/drawing/2014/main" xmlns="" id="{E70234B3-392E-4B14-A0AA-A7BF535A7D2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29" name="215 CuadroTexto">
          <a:extLst>
            <a:ext uri="{FF2B5EF4-FFF2-40B4-BE49-F238E27FC236}">
              <a16:creationId xmlns:a16="http://schemas.microsoft.com/office/drawing/2014/main" xmlns="" id="{49118A3E-30B7-47D6-A732-AC66A81A85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0" name="216 CuadroTexto">
          <a:extLst>
            <a:ext uri="{FF2B5EF4-FFF2-40B4-BE49-F238E27FC236}">
              <a16:creationId xmlns:a16="http://schemas.microsoft.com/office/drawing/2014/main" xmlns="" id="{82506536-F9FD-4FE2-80D3-ABB3D1D60FE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1" name="217 CuadroTexto">
          <a:extLst>
            <a:ext uri="{FF2B5EF4-FFF2-40B4-BE49-F238E27FC236}">
              <a16:creationId xmlns:a16="http://schemas.microsoft.com/office/drawing/2014/main" xmlns="" id="{2B6266D9-39B8-42FA-BE9D-BF1CA82807D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2" name="218 CuadroTexto">
          <a:extLst>
            <a:ext uri="{FF2B5EF4-FFF2-40B4-BE49-F238E27FC236}">
              <a16:creationId xmlns:a16="http://schemas.microsoft.com/office/drawing/2014/main" xmlns="" id="{CAB7D03B-D67E-4A8E-B43E-F8EA9D92BBE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3" name="219 CuadroTexto">
          <a:extLst>
            <a:ext uri="{FF2B5EF4-FFF2-40B4-BE49-F238E27FC236}">
              <a16:creationId xmlns:a16="http://schemas.microsoft.com/office/drawing/2014/main" xmlns="" id="{4A08323A-894D-4655-95DC-82572D0DF56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4" name="220 CuadroTexto">
          <a:extLst>
            <a:ext uri="{FF2B5EF4-FFF2-40B4-BE49-F238E27FC236}">
              <a16:creationId xmlns:a16="http://schemas.microsoft.com/office/drawing/2014/main" xmlns="" id="{7AC81D45-7D69-4D36-A7F2-E55A0BDA9C9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5" name="221 CuadroTexto">
          <a:extLst>
            <a:ext uri="{FF2B5EF4-FFF2-40B4-BE49-F238E27FC236}">
              <a16:creationId xmlns:a16="http://schemas.microsoft.com/office/drawing/2014/main" xmlns="" id="{5CE479C8-E5A9-4907-A539-59A6E79789C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6" name="222 CuadroTexto">
          <a:extLst>
            <a:ext uri="{FF2B5EF4-FFF2-40B4-BE49-F238E27FC236}">
              <a16:creationId xmlns:a16="http://schemas.microsoft.com/office/drawing/2014/main" xmlns="" id="{9ABE969A-C4D4-4889-86FD-94023C52FB4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7" name="223 CuadroTexto">
          <a:extLst>
            <a:ext uri="{FF2B5EF4-FFF2-40B4-BE49-F238E27FC236}">
              <a16:creationId xmlns:a16="http://schemas.microsoft.com/office/drawing/2014/main" xmlns="" id="{4C2C07DE-F0AC-447A-AFA5-DC89920BD56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8" name="224 CuadroTexto">
          <a:extLst>
            <a:ext uri="{FF2B5EF4-FFF2-40B4-BE49-F238E27FC236}">
              <a16:creationId xmlns:a16="http://schemas.microsoft.com/office/drawing/2014/main" xmlns="" id="{00B4579E-C609-4D56-AF44-7E45F34E4E9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39" name="225 CuadroTexto">
          <a:extLst>
            <a:ext uri="{FF2B5EF4-FFF2-40B4-BE49-F238E27FC236}">
              <a16:creationId xmlns:a16="http://schemas.microsoft.com/office/drawing/2014/main" xmlns="" id="{DCB58D29-E3F8-467D-956E-E5051609A97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0" name="226 CuadroTexto">
          <a:extLst>
            <a:ext uri="{FF2B5EF4-FFF2-40B4-BE49-F238E27FC236}">
              <a16:creationId xmlns:a16="http://schemas.microsoft.com/office/drawing/2014/main" xmlns="" id="{85C3FBE5-CC2C-40C0-B10C-B364295F45F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1" name="227 CuadroTexto">
          <a:extLst>
            <a:ext uri="{FF2B5EF4-FFF2-40B4-BE49-F238E27FC236}">
              <a16:creationId xmlns:a16="http://schemas.microsoft.com/office/drawing/2014/main" xmlns="" id="{5438B25E-821E-4936-B3D5-E94052823A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2" name="228 CuadroTexto">
          <a:extLst>
            <a:ext uri="{FF2B5EF4-FFF2-40B4-BE49-F238E27FC236}">
              <a16:creationId xmlns:a16="http://schemas.microsoft.com/office/drawing/2014/main" xmlns="" id="{1C1B083D-EE2B-4A87-9455-351A85EB04A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3" name="229 CuadroTexto">
          <a:extLst>
            <a:ext uri="{FF2B5EF4-FFF2-40B4-BE49-F238E27FC236}">
              <a16:creationId xmlns:a16="http://schemas.microsoft.com/office/drawing/2014/main" xmlns="" id="{AC88DCDC-64E9-4A9F-8CAC-87554FFBDF2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4" name="230 CuadroTexto">
          <a:extLst>
            <a:ext uri="{FF2B5EF4-FFF2-40B4-BE49-F238E27FC236}">
              <a16:creationId xmlns:a16="http://schemas.microsoft.com/office/drawing/2014/main" xmlns="" id="{63E430AC-38CF-4D28-A0BF-BE7710EF7D5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5" name="231 CuadroTexto">
          <a:extLst>
            <a:ext uri="{FF2B5EF4-FFF2-40B4-BE49-F238E27FC236}">
              <a16:creationId xmlns:a16="http://schemas.microsoft.com/office/drawing/2014/main" xmlns="" id="{DB623D03-5602-44D0-8550-FEC97A900DD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6" name="232 CuadroTexto">
          <a:extLst>
            <a:ext uri="{FF2B5EF4-FFF2-40B4-BE49-F238E27FC236}">
              <a16:creationId xmlns:a16="http://schemas.microsoft.com/office/drawing/2014/main" xmlns="" id="{22069BB2-C434-45C8-BC81-5BE3E9F85D2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7" name="233 CuadroTexto">
          <a:extLst>
            <a:ext uri="{FF2B5EF4-FFF2-40B4-BE49-F238E27FC236}">
              <a16:creationId xmlns:a16="http://schemas.microsoft.com/office/drawing/2014/main" xmlns="" id="{14E0F940-4436-4B00-B7C2-92D8090FE71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8" name="234 CuadroTexto">
          <a:extLst>
            <a:ext uri="{FF2B5EF4-FFF2-40B4-BE49-F238E27FC236}">
              <a16:creationId xmlns:a16="http://schemas.microsoft.com/office/drawing/2014/main" xmlns="" id="{37D2B375-71BF-47CD-AA8B-0E64EBCC595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49" name="235 CuadroTexto">
          <a:extLst>
            <a:ext uri="{FF2B5EF4-FFF2-40B4-BE49-F238E27FC236}">
              <a16:creationId xmlns:a16="http://schemas.microsoft.com/office/drawing/2014/main" xmlns="" id="{1F1F59DC-D658-43C3-82D5-395EF971B2E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0" name="236 CuadroTexto">
          <a:extLst>
            <a:ext uri="{FF2B5EF4-FFF2-40B4-BE49-F238E27FC236}">
              <a16:creationId xmlns:a16="http://schemas.microsoft.com/office/drawing/2014/main" xmlns="" id="{913B6468-9932-48A9-A79B-B917D97F5DC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1" name="237 CuadroTexto">
          <a:extLst>
            <a:ext uri="{FF2B5EF4-FFF2-40B4-BE49-F238E27FC236}">
              <a16:creationId xmlns:a16="http://schemas.microsoft.com/office/drawing/2014/main" xmlns="" id="{8B5B4146-34E7-4BB9-82D8-912A4FEC95D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2" name="238 CuadroTexto">
          <a:extLst>
            <a:ext uri="{FF2B5EF4-FFF2-40B4-BE49-F238E27FC236}">
              <a16:creationId xmlns:a16="http://schemas.microsoft.com/office/drawing/2014/main" xmlns="" id="{617472EF-2BBA-42AC-B1D4-CB531A990DB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3" name="239 CuadroTexto">
          <a:extLst>
            <a:ext uri="{FF2B5EF4-FFF2-40B4-BE49-F238E27FC236}">
              <a16:creationId xmlns:a16="http://schemas.microsoft.com/office/drawing/2014/main" xmlns="" id="{906D8318-B682-4FF0-8517-0B2665D76F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4" name="240 CuadroTexto">
          <a:extLst>
            <a:ext uri="{FF2B5EF4-FFF2-40B4-BE49-F238E27FC236}">
              <a16:creationId xmlns:a16="http://schemas.microsoft.com/office/drawing/2014/main" xmlns="" id="{27BB8127-272D-4F19-9E2A-346DCAA4D23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5" name="241 CuadroTexto">
          <a:extLst>
            <a:ext uri="{FF2B5EF4-FFF2-40B4-BE49-F238E27FC236}">
              <a16:creationId xmlns:a16="http://schemas.microsoft.com/office/drawing/2014/main" xmlns="" id="{1D0EE0B4-C6A4-4BE0-9741-3CD12C73993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6" name="242 CuadroTexto">
          <a:extLst>
            <a:ext uri="{FF2B5EF4-FFF2-40B4-BE49-F238E27FC236}">
              <a16:creationId xmlns:a16="http://schemas.microsoft.com/office/drawing/2014/main" xmlns="" id="{16E853D1-2B55-4798-93F7-0F8B8E11DCC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7" name="243 CuadroTexto">
          <a:extLst>
            <a:ext uri="{FF2B5EF4-FFF2-40B4-BE49-F238E27FC236}">
              <a16:creationId xmlns:a16="http://schemas.microsoft.com/office/drawing/2014/main" xmlns="" id="{F42DB44D-B531-4829-B3DD-49CE31C2DD8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8" name="244 CuadroTexto">
          <a:extLst>
            <a:ext uri="{FF2B5EF4-FFF2-40B4-BE49-F238E27FC236}">
              <a16:creationId xmlns:a16="http://schemas.microsoft.com/office/drawing/2014/main" xmlns="" id="{A9088EF0-571F-4E64-ACDE-F6B2BD90107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59" name="245 CuadroTexto">
          <a:extLst>
            <a:ext uri="{FF2B5EF4-FFF2-40B4-BE49-F238E27FC236}">
              <a16:creationId xmlns:a16="http://schemas.microsoft.com/office/drawing/2014/main" xmlns="" id="{B0BF4FF5-680D-49D2-B600-0492D48A4EB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0" name="246 CuadroTexto">
          <a:extLst>
            <a:ext uri="{FF2B5EF4-FFF2-40B4-BE49-F238E27FC236}">
              <a16:creationId xmlns:a16="http://schemas.microsoft.com/office/drawing/2014/main" xmlns="" id="{69BB3F92-49FC-4249-A572-83D719E56C6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1" name="247 CuadroTexto">
          <a:extLst>
            <a:ext uri="{FF2B5EF4-FFF2-40B4-BE49-F238E27FC236}">
              <a16:creationId xmlns:a16="http://schemas.microsoft.com/office/drawing/2014/main" xmlns="" id="{EE3803F1-FAD9-4A0F-9830-91CA8E888D8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2" name="248 CuadroTexto">
          <a:extLst>
            <a:ext uri="{FF2B5EF4-FFF2-40B4-BE49-F238E27FC236}">
              <a16:creationId xmlns:a16="http://schemas.microsoft.com/office/drawing/2014/main" xmlns="" id="{1D12A4B6-6E08-4BDD-A211-30712B54A6B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3" name="249 CuadroTexto">
          <a:extLst>
            <a:ext uri="{FF2B5EF4-FFF2-40B4-BE49-F238E27FC236}">
              <a16:creationId xmlns:a16="http://schemas.microsoft.com/office/drawing/2014/main" xmlns="" id="{F5C3E318-6FAA-4DC8-ACFE-3DAE95C83A8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4" name="250 CuadroTexto">
          <a:extLst>
            <a:ext uri="{FF2B5EF4-FFF2-40B4-BE49-F238E27FC236}">
              <a16:creationId xmlns:a16="http://schemas.microsoft.com/office/drawing/2014/main" xmlns="" id="{EFFA84E9-C1F7-46B7-B309-062FFE71F1D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5" name="251 CuadroTexto">
          <a:extLst>
            <a:ext uri="{FF2B5EF4-FFF2-40B4-BE49-F238E27FC236}">
              <a16:creationId xmlns:a16="http://schemas.microsoft.com/office/drawing/2014/main" xmlns="" id="{425C1E1B-3BED-4740-902E-2A2200CE4BA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6" name="252 CuadroTexto">
          <a:extLst>
            <a:ext uri="{FF2B5EF4-FFF2-40B4-BE49-F238E27FC236}">
              <a16:creationId xmlns:a16="http://schemas.microsoft.com/office/drawing/2014/main" xmlns="" id="{62BBBC14-68CF-4DB8-A8D7-10B6CF4FEB1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7" name="253 CuadroTexto">
          <a:extLst>
            <a:ext uri="{FF2B5EF4-FFF2-40B4-BE49-F238E27FC236}">
              <a16:creationId xmlns:a16="http://schemas.microsoft.com/office/drawing/2014/main" xmlns="" id="{529D0A75-9FF9-4E42-943F-50EEDD643A9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8" name="254 CuadroTexto">
          <a:extLst>
            <a:ext uri="{FF2B5EF4-FFF2-40B4-BE49-F238E27FC236}">
              <a16:creationId xmlns:a16="http://schemas.microsoft.com/office/drawing/2014/main" xmlns="" id="{3A38E627-E5B2-4764-AD8F-AFF111251D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69" name="255 CuadroTexto">
          <a:extLst>
            <a:ext uri="{FF2B5EF4-FFF2-40B4-BE49-F238E27FC236}">
              <a16:creationId xmlns:a16="http://schemas.microsoft.com/office/drawing/2014/main" xmlns="" id="{D0DF97FC-B849-4CAE-9E24-907E6F7BB33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0" name="256 CuadroTexto">
          <a:extLst>
            <a:ext uri="{FF2B5EF4-FFF2-40B4-BE49-F238E27FC236}">
              <a16:creationId xmlns:a16="http://schemas.microsoft.com/office/drawing/2014/main" xmlns="" id="{E8D557BC-4FBD-41E2-8FCE-D2A0D97CA74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1" name="257 CuadroTexto">
          <a:extLst>
            <a:ext uri="{FF2B5EF4-FFF2-40B4-BE49-F238E27FC236}">
              <a16:creationId xmlns:a16="http://schemas.microsoft.com/office/drawing/2014/main" xmlns="" id="{4A7CA556-56CB-465B-BA3D-D304104FF6C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2" name="258 CuadroTexto">
          <a:extLst>
            <a:ext uri="{FF2B5EF4-FFF2-40B4-BE49-F238E27FC236}">
              <a16:creationId xmlns:a16="http://schemas.microsoft.com/office/drawing/2014/main" xmlns="" id="{365E5BAD-7C6E-4310-B3D2-215382BE965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3" name="259 CuadroTexto">
          <a:extLst>
            <a:ext uri="{FF2B5EF4-FFF2-40B4-BE49-F238E27FC236}">
              <a16:creationId xmlns:a16="http://schemas.microsoft.com/office/drawing/2014/main" xmlns="" id="{2E424FFA-16DA-4915-9A99-285BACCD5BC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4" name="260 CuadroTexto">
          <a:extLst>
            <a:ext uri="{FF2B5EF4-FFF2-40B4-BE49-F238E27FC236}">
              <a16:creationId xmlns:a16="http://schemas.microsoft.com/office/drawing/2014/main" xmlns="" id="{1595A922-A913-4288-BF04-3FA6A900DFB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5" name="261 CuadroTexto">
          <a:extLst>
            <a:ext uri="{FF2B5EF4-FFF2-40B4-BE49-F238E27FC236}">
              <a16:creationId xmlns:a16="http://schemas.microsoft.com/office/drawing/2014/main" xmlns="" id="{9A19A05E-E3C5-48FF-8D7F-09D8C1BDA51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6" name="262 CuadroTexto">
          <a:extLst>
            <a:ext uri="{FF2B5EF4-FFF2-40B4-BE49-F238E27FC236}">
              <a16:creationId xmlns:a16="http://schemas.microsoft.com/office/drawing/2014/main" xmlns="" id="{6A22A5BE-A794-4F6E-9D52-04B5BE104D1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7" name="263 CuadroTexto">
          <a:extLst>
            <a:ext uri="{FF2B5EF4-FFF2-40B4-BE49-F238E27FC236}">
              <a16:creationId xmlns:a16="http://schemas.microsoft.com/office/drawing/2014/main" xmlns="" id="{5ACD2CBC-C078-4D0B-9C14-B421DB82EAD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8" name="264 CuadroTexto">
          <a:extLst>
            <a:ext uri="{FF2B5EF4-FFF2-40B4-BE49-F238E27FC236}">
              <a16:creationId xmlns:a16="http://schemas.microsoft.com/office/drawing/2014/main" xmlns="" id="{2F5731BA-DCCA-423D-A980-954A4C455FA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79" name="265 CuadroTexto">
          <a:extLst>
            <a:ext uri="{FF2B5EF4-FFF2-40B4-BE49-F238E27FC236}">
              <a16:creationId xmlns:a16="http://schemas.microsoft.com/office/drawing/2014/main" xmlns="" id="{3875FB69-B4D3-40F6-A738-790CFBDC481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0" name="266 CuadroTexto">
          <a:extLst>
            <a:ext uri="{FF2B5EF4-FFF2-40B4-BE49-F238E27FC236}">
              <a16:creationId xmlns:a16="http://schemas.microsoft.com/office/drawing/2014/main" xmlns="" id="{A0EB1378-9E36-457A-890C-C622DB13E9D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1" name="267 CuadroTexto">
          <a:extLst>
            <a:ext uri="{FF2B5EF4-FFF2-40B4-BE49-F238E27FC236}">
              <a16:creationId xmlns:a16="http://schemas.microsoft.com/office/drawing/2014/main" xmlns="" id="{73D8A7AE-FB87-4CC7-AFD4-4B6DCB248D6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2" name="268 CuadroTexto">
          <a:extLst>
            <a:ext uri="{FF2B5EF4-FFF2-40B4-BE49-F238E27FC236}">
              <a16:creationId xmlns:a16="http://schemas.microsoft.com/office/drawing/2014/main" xmlns="" id="{01790884-93ED-4B21-9D94-7A253B4E644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3" name="269 CuadroTexto">
          <a:extLst>
            <a:ext uri="{FF2B5EF4-FFF2-40B4-BE49-F238E27FC236}">
              <a16:creationId xmlns:a16="http://schemas.microsoft.com/office/drawing/2014/main" xmlns="" id="{4EE3DFE5-8065-461D-ADC3-73B577CDC10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4" name="270 CuadroTexto">
          <a:extLst>
            <a:ext uri="{FF2B5EF4-FFF2-40B4-BE49-F238E27FC236}">
              <a16:creationId xmlns:a16="http://schemas.microsoft.com/office/drawing/2014/main" xmlns="" id="{913283B1-109B-4507-9A00-CB87574BE32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5" name="271 CuadroTexto">
          <a:extLst>
            <a:ext uri="{FF2B5EF4-FFF2-40B4-BE49-F238E27FC236}">
              <a16:creationId xmlns:a16="http://schemas.microsoft.com/office/drawing/2014/main" xmlns="" id="{172FF279-E20E-4092-A57C-37B34A4151F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6" name="272 CuadroTexto">
          <a:extLst>
            <a:ext uri="{FF2B5EF4-FFF2-40B4-BE49-F238E27FC236}">
              <a16:creationId xmlns:a16="http://schemas.microsoft.com/office/drawing/2014/main" xmlns="" id="{01C03C6C-E73D-4AFD-A670-F87436B89BE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7" name="273 CuadroTexto">
          <a:extLst>
            <a:ext uri="{FF2B5EF4-FFF2-40B4-BE49-F238E27FC236}">
              <a16:creationId xmlns:a16="http://schemas.microsoft.com/office/drawing/2014/main" xmlns="" id="{4994D3AB-FEAF-46C3-A8B2-0FE7E19AD6A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8" name="274 CuadroTexto">
          <a:extLst>
            <a:ext uri="{FF2B5EF4-FFF2-40B4-BE49-F238E27FC236}">
              <a16:creationId xmlns:a16="http://schemas.microsoft.com/office/drawing/2014/main" xmlns="" id="{319F334E-CFC8-4041-A356-127AB5ECCBE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89" name="275 CuadroTexto">
          <a:extLst>
            <a:ext uri="{FF2B5EF4-FFF2-40B4-BE49-F238E27FC236}">
              <a16:creationId xmlns:a16="http://schemas.microsoft.com/office/drawing/2014/main" xmlns="" id="{FB12F2F3-3028-458E-AB57-56BF116C256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0" name="276 CuadroTexto">
          <a:extLst>
            <a:ext uri="{FF2B5EF4-FFF2-40B4-BE49-F238E27FC236}">
              <a16:creationId xmlns:a16="http://schemas.microsoft.com/office/drawing/2014/main" xmlns="" id="{B36194A6-B038-466C-BA2A-EF181EFADCD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1" name="277 CuadroTexto">
          <a:extLst>
            <a:ext uri="{FF2B5EF4-FFF2-40B4-BE49-F238E27FC236}">
              <a16:creationId xmlns:a16="http://schemas.microsoft.com/office/drawing/2014/main" xmlns="" id="{2499EE10-3D28-493D-A3CD-0D623B21F91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2" name="278 CuadroTexto">
          <a:extLst>
            <a:ext uri="{FF2B5EF4-FFF2-40B4-BE49-F238E27FC236}">
              <a16:creationId xmlns:a16="http://schemas.microsoft.com/office/drawing/2014/main" xmlns="" id="{DE937BB1-4593-4BC8-8B68-70725E1A07D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3" name="279 CuadroTexto">
          <a:extLst>
            <a:ext uri="{FF2B5EF4-FFF2-40B4-BE49-F238E27FC236}">
              <a16:creationId xmlns:a16="http://schemas.microsoft.com/office/drawing/2014/main" xmlns="" id="{DC4A4FF4-B7D2-43A8-B15C-CABC6771AC5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4" name="280 CuadroTexto">
          <a:extLst>
            <a:ext uri="{FF2B5EF4-FFF2-40B4-BE49-F238E27FC236}">
              <a16:creationId xmlns:a16="http://schemas.microsoft.com/office/drawing/2014/main" xmlns="" id="{619CA98D-2190-48B1-86DB-FE904F5CA20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5" name="281 CuadroTexto">
          <a:extLst>
            <a:ext uri="{FF2B5EF4-FFF2-40B4-BE49-F238E27FC236}">
              <a16:creationId xmlns:a16="http://schemas.microsoft.com/office/drawing/2014/main" xmlns="" id="{41A9B84D-8804-4515-A357-6DEED2E8EBC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6" name="282 CuadroTexto">
          <a:extLst>
            <a:ext uri="{FF2B5EF4-FFF2-40B4-BE49-F238E27FC236}">
              <a16:creationId xmlns:a16="http://schemas.microsoft.com/office/drawing/2014/main" xmlns="" id="{9292BD92-1424-4729-8B83-BF617DDD93D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7" name="283 CuadroTexto">
          <a:extLst>
            <a:ext uri="{FF2B5EF4-FFF2-40B4-BE49-F238E27FC236}">
              <a16:creationId xmlns:a16="http://schemas.microsoft.com/office/drawing/2014/main" xmlns="" id="{00A28565-104F-4882-8735-BEF342D13C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8" name="284 CuadroTexto">
          <a:extLst>
            <a:ext uri="{FF2B5EF4-FFF2-40B4-BE49-F238E27FC236}">
              <a16:creationId xmlns:a16="http://schemas.microsoft.com/office/drawing/2014/main" xmlns="" id="{CEB168DE-A172-42D4-9317-9BF7E4E6915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9" name="285 CuadroTexto">
          <a:extLst>
            <a:ext uri="{FF2B5EF4-FFF2-40B4-BE49-F238E27FC236}">
              <a16:creationId xmlns:a16="http://schemas.microsoft.com/office/drawing/2014/main" xmlns="" id="{7EC53890-1ABC-40CC-B110-C6854C24EF6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0" name="286 CuadroTexto">
          <a:extLst>
            <a:ext uri="{FF2B5EF4-FFF2-40B4-BE49-F238E27FC236}">
              <a16:creationId xmlns:a16="http://schemas.microsoft.com/office/drawing/2014/main" xmlns="" id="{57CC8243-3063-4267-8FB0-BEAA4302C31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1" name="287 CuadroTexto">
          <a:extLst>
            <a:ext uri="{FF2B5EF4-FFF2-40B4-BE49-F238E27FC236}">
              <a16:creationId xmlns:a16="http://schemas.microsoft.com/office/drawing/2014/main" xmlns="" id="{0E063277-03D9-44B7-B023-6D7556368BD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2" name="288 CuadroTexto">
          <a:extLst>
            <a:ext uri="{FF2B5EF4-FFF2-40B4-BE49-F238E27FC236}">
              <a16:creationId xmlns:a16="http://schemas.microsoft.com/office/drawing/2014/main" xmlns="" id="{D6D1590B-31DD-4D4F-A535-6BB08C00EA9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3" name="289 CuadroTexto">
          <a:extLst>
            <a:ext uri="{FF2B5EF4-FFF2-40B4-BE49-F238E27FC236}">
              <a16:creationId xmlns:a16="http://schemas.microsoft.com/office/drawing/2014/main" xmlns="" id="{610ABD1C-E8B1-4B40-887D-00CD36A793D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4" name="290 CuadroTexto">
          <a:extLst>
            <a:ext uri="{FF2B5EF4-FFF2-40B4-BE49-F238E27FC236}">
              <a16:creationId xmlns:a16="http://schemas.microsoft.com/office/drawing/2014/main" xmlns="" id="{2D4C9B5B-1B63-4F40-B0F6-D641A0974F3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5" name="291 CuadroTexto">
          <a:extLst>
            <a:ext uri="{FF2B5EF4-FFF2-40B4-BE49-F238E27FC236}">
              <a16:creationId xmlns:a16="http://schemas.microsoft.com/office/drawing/2014/main" xmlns="" id="{CC10B125-A2C1-4EA0-AEC6-9E6B877BF58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6" name="292 CuadroTexto">
          <a:extLst>
            <a:ext uri="{FF2B5EF4-FFF2-40B4-BE49-F238E27FC236}">
              <a16:creationId xmlns:a16="http://schemas.microsoft.com/office/drawing/2014/main" xmlns="" id="{8B1A0E17-0711-4565-B34D-7285B79210A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7" name="293 CuadroTexto">
          <a:extLst>
            <a:ext uri="{FF2B5EF4-FFF2-40B4-BE49-F238E27FC236}">
              <a16:creationId xmlns:a16="http://schemas.microsoft.com/office/drawing/2014/main" xmlns="" id="{0CA35CB1-1244-403A-9336-69D1EAD9BB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8" name="294 CuadroTexto">
          <a:extLst>
            <a:ext uri="{FF2B5EF4-FFF2-40B4-BE49-F238E27FC236}">
              <a16:creationId xmlns:a16="http://schemas.microsoft.com/office/drawing/2014/main" xmlns="" id="{2E5EB7BF-55B0-483E-99CE-DF9C2BC85DC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09" name="295 CuadroTexto">
          <a:extLst>
            <a:ext uri="{FF2B5EF4-FFF2-40B4-BE49-F238E27FC236}">
              <a16:creationId xmlns:a16="http://schemas.microsoft.com/office/drawing/2014/main" xmlns="" id="{11FC4EBF-8C2B-44F2-AB1A-9BF66294189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0" name="296 CuadroTexto">
          <a:extLst>
            <a:ext uri="{FF2B5EF4-FFF2-40B4-BE49-F238E27FC236}">
              <a16:creationId xmlns:a16="http://schemas.microsoft.com/office/drawing/2014/main" xmlns="" id="{AC0DCE09-A116-41C9-B0AD-D7B30E2DBA2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1" name="17 CuadroTexto">
          <a:extLst>
            <a:ext uri="{FF2B5EF4-FFF2-40B4-BE49-F238E27FC236}">
              <a16:creationId xmlns:a16="http://schemas.microsoft.com/office/drawing/2014/main" xmlns="" id="{CB0504D2-BDC5-4622-A109-1B011AF9791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2" name="90 CuadroTexto">
          <a:extLst>
            <a:ext uri="{FF2B5EF4-FFF2-40B4-BE49-F238E27FC236}">
              <a16:creationId xmlns:a16="http://schemas.microsoft.com/office/drawing/2014/main" xmlns="" id="{FEBA4B10-7AA9-4A15-8129-28CE8A11C72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3" name="91 CuadroTexto">
          <a:extLst>
            <a:ext uri="{FF2B5EF4-FFF2-40B4-BE49-F238E27FC236}">
              <a16:creationId xmlns:a16="http://schemas.microsoft.com/office/drawing/2014/main" xmlns="" id="{6B8DF68C-A38C-4563-977B-DC94412154E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4" name="92 CuadroTexto">
          <a:extLst>
            <a:ext uri="{FF2B5EF4-FFF2-40B4-BE49-F238E27FC236}">
              <a16:creationId xmlns:a16="http://schemas.microsoft.com/office/drawing/2014/main" xmlns="" id="{67D4E5D9-E20B-418E-B905-A083CF4F91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5" name="93 CuadroTexto">
          <a:extLst>
            <a:ext uri="{FF2B5EF4-FFF2-40B4-BE49-F238E27FC236}">
              <a16:creationId xmlns:a16="http://schemas.microsoft.com/office/drawing/2014/main" xmlns="" id="{061CF0E0-0FC6-478C-B77B-5926277165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6" name="94 CuadroTexto">
          <a:extLst>
            <a:ext uri="{FF2B5EF4-FFF2-40B4-BE49-F238E27FC236}">
              <a16:creationId xmlns:a16="http://schemas.microsoft.com/office/drawing/2014/main" xmlns="" id="{0FCDE791-A801-4B27-853D-E53DA556323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7" name="95 CuadroTexto">
          <a:extLst>
            <a:ext uri="{FF2B5EF4-FFF2-40B4-BE49-F238E27FC236}">
              <a16:creationId xmlns:a16="http://schemas.microsoft.com/office/drawing/2014/main" xmlns="" id="{AFD375F1-B15C-48B7-AFBD-796CA6364B5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8" name="96 CuadroTexto">
          <a:extLst>
            <a:ext uri="{FF2B5EF4-FFF2-40B4-BE49-F238E27FC236}">
              <a16:creationId xmlns:a16="http://schemas.microsoft.com/office/drawing/2014/main" xmlns="" id="{E0916968-AC14-45C4-8E20-C021AC4A511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19" name="97 CuadroTexto">
          <a:extLst>
            <a:ext uri="{FF2B5EF4-FFF2-40B4-BE49-F238E27FC236}">
              <a16:creationId xmlns:a16="http://schemas.microsoft.com/office/drawing/2014/main" xmlns="" id="{0B01AA2E-2DD6-42AC-A236-DBA9E029A2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0" name="98 CuadroTexto">
          <a:extLst>
            <a:ext uri="{FF2B5EF4-FFF2-40B4-BE49-F238E27FC236}">
              <a16:creationId xmlns:a16="http://schemas.microsoft.com/office/drawing/2014/main" xmlns="" id="{6B358938-4527-4E8E-B77D-49647C2B20E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1" name="99 CuadroTexto">
          <a:extLst>
            <a:ext uri="{FF2B5EF4-FFF2-40B4-BE49-F238E27FC236}">
              <a16:creationId xmlns:a16="http://schemas.microsoft.com/office/drawing/2014/main" xmlns="" id="{B563BDE2-B031-4218-AD3D-F2C4E6CE7C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2" name="100 CuadroTexto">
          <a:extLst>
            <a:ext uri="{FF2B5EF4-FFF2-40B4-BE49-F238E27FC236}">
              <a16:creationId xmlns:a16="http://schemas.microsoft.com/office/drawing/2014/main" xmlns="" id="{A7F5CB33-CF1C-47E5-B7E2-A0D3184702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3" name="101 CuadroTexto">
          <a:extLst>
            <a:ext uri="{FF2B5EF4-FFF2-40B4-BE49-F238E27FC236}">
              <a16:creationId xmlns:a16="http://schemas.microsoft.com/office/drawing/2014/main" xmlns="" id="{58F47EB6-406F-452B-BF66-139234C1FF5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4" name="118 CuadroTexto">
          <a:extLst>
            <a:ext uri="{FF2B5EF4-FFF2-40B4-BE49-F238E27FC236}">
              <a16:creationId xmlns:a16="http://schemas.microsoft.com/office/drawing/2014/main" xmlns="" id="{15922A04-E5E0-4242-BB5F-82F637F72A3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5" name="119 CuadroTexto">
          <a:extLst>
            <a:ext uri="{FF2B5EF4-FFF2-40B4-BE49-F238E27FC236}">
              <a16:creationId xmlns:a16="http://schemas.microsoft.com/office/drawing/2014/main" xmlns="" id="{820B9E48-160B-4A41-9479-414C9BC36F1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6" name="120 CuadroTexto">
          <a:extLst>
            <a:ext uri="{FF2B5EF4-FFF2-40B4-BE49-F238E27FC236}">
              <a16:creationId xmlns:a16="http://schemas.microsoft.com/office/drawing/2014/main" xmlns="" id="{8899F216-00A9-4F7C-ABE9-9AF6BBEBB26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7" name="121 CuadroTexto">
          <a:extLst>
            <a:ext uri="{FF2B5EF4-FFF2-40B4-BE49-F238E27FC236}">
              <a16:creationId xmlns:a16="http://schemas.microsoft.com/office/drawing/2014/main" xmlns="" id="{7E45A7F9-BC04-441D-95B3-82AEFF9BEAD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8" name="122 CuadroTexto">
          <a:extLst>
            <a:ext uri="{FF2B5EF4-FFF2-40B4-BE49-F238E27FC236}">
              <a16:creationId xmlns:a16="http://schemas.microsoft.com/office/drawing/2014/main" xmlns="" id="{4ABBACF7-E551-46CC-88A0-FF351895480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9" name="123 CuadroTexto">
          <a:extLst>
            <a:ext uri="{FF2B5EF4-FFF2-40B4-BE49-F238E27FC236}">
              <a16:creationId xmlns:a16="http://schemas.microsoft.com/office/drawing/2014/main" xmlns="" id="{D94C63E2-DA06-444A-A5E5-C23B56DD807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0" name="124 CuadroTexto">
          <a:extLst>
            <a:ext uri="{FF2B5EF4-FFF2-40B4-BE49-F238E27FC236}">
              <a16:creationId xmlns:a16="http://schemas.microsoft.com/office/drawing/2014/main" xmlns="" id="{7DF89473-DF60-498D-8C48-30DD47CFB1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1" name="125 CuadroTexto">
          <a:extLst>
            <a:ext uri="{FF2B5EF4-FFF2-40B4-BE49-F238E27FC236}">
              <a16:creationId xmlns:a16="http://schemas.microsoft.com/office/drawing/2014/main" xmlns="" id="{82B23A3F-5D78-4B64-A266-634D3A86968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2" name="143 CuadroTexto">
          <a:extLst>
            <a:ext uri="{FF2B5EF4-FFF2-40B4-BE49-F238E27FC236}">
              <a16:creationId xmlns:a16="http://schemas.microsoft.com/office/drawing/2014/main" xmlns="" id="{7D0BE2CB-67D5-441B-9B32-AC95FF5948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3" name="144 CuadroTexto">
          <a:extLst>
            <a:ext uri="{FF2B5EF4-FFF2-40B4-BE49-F238E27FC236}">
              <a16:creationId xmlns:a16="http://schemas.microsoft.com/office/drawing/2014/main" xmlns="" id="{67F8907A-CC00-479D-8DE0-9512D3A69C8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4" name="145 CuadroTexto">
          <a:extLst>
            <a:ext uri="{FF2B5EF4-FFF2-40B4-BE49-F238E27FC236}">
              <a16:creationId xmlns:a16="http://schemas.microsoft.com/office/drawing/2014/main" xmlns="" id="{56FA9F09-328A-4230-BFFA-2694D019701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5" name="146 CuadroTexto">
          <a:extLst>
            <a:ext uri="{FF2B5EF4-FFF2-40B4-BE49-F238E27FC236}">
              <a16:creationId xmlns:a16="http://schemas.microsoft.com/office/drawing/2014/main" xmlns="" id="{FDA2CB61-9670-4342-B114-EA339FFDAEA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6" name="147 CuadroTexto">
          <a:extLst>
            <a:ext uri="{FF2B5EF4-FFF2-40B4-BE49-F238E27FC236}">
              <a16:creationId xmlns:a16="http://schemas.microsoft.com/office/drawing/2014/main" xmlns="" id="{E8403979-6B54-413C-82A5-402A76ACDA9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7" name="148 CuadroTexto">
          <a:extLst>
            <a:ext uri="{FF2B5EF4-FFF2-40B4-BE49-F238E27FC236}">
              <a16:creationId xmlns:a16="http://schemas.microsoft.com/office/drawing/2014/main" xmlns="" id="{5A59D766-9BB0-43D3-AAAD-BEEFA5665B6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8" name="149 CuadroTexto">
          <a:extLst>
            <a:ext uri="{FF2B5EF4-FFF2-40B4-BE49-F238E27FC236}">
              <a16:creationId xmlns:a16="http://schemas.microsoft.com/office/drawing/2014/main" xmlns="" id="{88B62120-4929-4ECE-8414-2DC8FE12EB6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39" name="150 CuadroTexto">
          <a:extLst>
            <a:ext uri="{FF2B5EF4-FFF2-40B4-BE49-F238E27FC236}">
              <a16:creationId xmlns:a16="http://schemas.microsoft.com/office/drawing/2014/main" xmlns="" id="{C29CB2BD-0FD7-4588-A64A-6107DC39194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0" name="151 CuadroTexto">
          <a:extLst>
            <a:ext uri="{FF2B5EF4-FFF2-40B4-BE49-F238E27FC236}">
              <a16:creationId xmlns:a16="http://schemas.microsoft.com/office/drawing/2014/main" xmlns="" id="{E6DC7DAD-2CAD-4DC7-A0E3-27F4646B02C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1" name="152 CuadroTexto">
          <a:extLst>
            <a:ext uri="{FF2B5EF4-FFF2-40B4-BE49-F238E27FC236}">
              <a16:creationId xmlns:a16="http://schemas.microsoft.com/office/drawing/2014/main" xmlns="" id="{77A325BD-F004-4B58-8D45-8DC6D6A493F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2" name="153 CuadroTexto">
          <a:extLst>
            <a:ext uri="{FF2B5EF4-FFF2-40B4-BE49-F238E27FC236}">
              <a16:creationId xmlns:a16="http://schemas.microsoft.com/office/drawing/2014/main" xmlns="" id="{A77B2C37-F955-4F4D-988D-6A5261CE805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3" name="154 CuadroTexto">
          <a:extLst>
            <a:ext uri="{FF2B5EF4-FFF2-40B4-BE49-F238E27FC236}">
              <a16:creationId xmlns:a16="http://schemas.microsoft.com/office/drawing/2014/main" xmlns="" id="{330E7ED3-A591-4088-B6EE-1FA6C04ED6E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4" name="155 CuadroTexto">
          <a:extLst>
            <a:ext uri="{FF2B5EF4-FFF2-40B4-BE49-F238E27FC236}">
              <a16:creationId xmlns:a16="http://schemas.microsoft.com/office/drawing/2014/main" xmlns="" id="{E35E67CA-9744-4C57-A416-BE21CEFBE28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5" name="156 CuadroTexto">
          <a:extLst>
            <a:ext uri="{FF2B5EF4-FFF2-40B4-BE49-F238E27FC236}">
              <a16:creationId xmlns:a16="http://schemas.microsoft.com/office/drawing/2014/main" xmlns="" id="{7FB80DC4-AF3E-4770-9945-315E1B9F6B2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6" name="157 CuadroTexto">
          <a:extLst>
            <a:ext uri="{FF2B5EF4-FFF2-40B4-BE49-F238E27FC236}">
              <a16:creationId xmlns:a16="http://schemas.microsoft.com/office/drawing/2014/main" xmlns="" id="{E1E558F0-DD89-46DF-AD1B-B73B3217F5A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7" name="158 CuadroTexto">
          <a:extLst>
            <a:ext uri="{FF2B5EF4-FFF2-40B4-BE49-F238E27FC236}">
              <a16:creationId xmlns:a16="http://schemas.microsoft.com/office/drawing/2014/main" xmlns="" id="{BAACA6A7-9DAE-4982-B41B-E1E64F67F32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8" name="159 CuadroTexto">
          <a:extLst>
            <a:ext uri="{FF2B5EF4-FFF2-40B4-BE49-F238E27FC236}">
              <a16:creationId xmlns:a16="http://schemas.microsoft.com/office/drawing/2014/main" xmlns="" id="{156AF8D9-FA22-4773-825C-E8CB3054F7D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49" name="160 CuadroTexto">
          <a:extLst>
            <a:ext uri="{FF2B5EF4-FFF2-40B4-BE49-F238E27FC236}">
              <a16:creationId xmlns:a16="http://schemas.microsoft.com/office/drawing/2014/main" xmlns="" id="{B56C21FA-9045-4109-BD46-B1174DD8BA7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0" name="161 CuadroTexto">
          <a:extLst>
            <a:ext uri="{FF2B5EF4-FFF2-40B4-BE49-F238E27FC236}">
              <a16:creationId xmlns:a16="http://schemas.microsoft.com/office/drawing/2014/main" xmlns="" id="{D703D072-B0F4-4260-BA35-1661EC3BF8A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1" name="162 CuadroTexto">
          <a:extLst>
            <a:ext uri="{FF2B5EF4-FFF2-40B4-BE49-F238E27FC236}">
              <a16:creationId xmlns:a16="http://schemas.microsoft.com/office/drawing/2014/main" xmlns="" id="{91E3D046-3162-49E4-95A5-EE302BE180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2" name="163 CuadroTexto">
          <a:extLst>
            <a:ext uri="{FF2B5EF4-FFF2-40B4-BE49-F238E27FC236}">
              <a16:creationId xmlns:a16="http://schemas.microsoft.com/office/drawing/2014/main" xmlns="" id="{688804B2-AD8A-4938-B652-D8AD7E957C8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3" name="164 CuadroTexto">
          <a:extLst>
            <a:ext uri="{FF2B5EF4-FFF2-40B4-BE49-F238E27FC236}">
              <a16:creationId xmlns:a16="http://schemas.microsoft.com/office/drawing/2014/main" xmlns="" id="{273076A9-6DCE-4633-85B4-2DBA9948002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4" name="165 CuadroTexto">
          <a:extLst>
            <a:ext uri="{FF2B5EF4-FFF2-40B4-BE49-F238E27FC236}">
              <a16:creationId xmlns:a16="http://schemas.microsoft.com/office/drawing/2014/main" xmlns="" id="{5C3BF5C6-53E1-4021-824E-25895A8E795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5" name="166 CuadroTexto">
          <a:extLst>
            <a:ext uri="{FF2B5EF4-FFF2-40B4-BE49-F238E27FC236}">
              <a16:creationId xmlns:a16="http://schemas.microsoft.com/office/drawing/2014/main" xmlns="" id="{9CA44763-27AE-4F44-A57D-804C5CA575E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6" name="167 CuadroTexto">
          <a:extLst>
            <a:ext uri="{FF2B5EF4-FFF2-40B4-BE49-F238E27FC236}">
              <a16:creationId xmlns:a16="http://schemas.microsoft.com/office/drawing/2014/main" xmlns="" id="{A6C2D113-08D4-4E02-A06F-93A14BBF07F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7" name="168 CuadroTexto">
          <a:extLst>
            <a:ext uri="{FF2B5EF4-FFF2-40B4-BE49-F238E27FC236}">
              <a16:creationId xmlns:a16="http://schemas.microsoft.com/office/drawing/2014/main" xmlns="" id="{F062F542-5A07-48BB-9F46-B0B3EFC0CEA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8" name="169 CuadroTexto">
          <a:extLst>
            <a:ext uri="{FF2B5EF4-FFF2-40B4-BE49-F238E27FC236}">
              <a16:creationId xmlns:a16="http://schemas.microsoft.com/office/drawing/2014/main" xmlns="" id="{2AA86F42-D2FC-4C17-94D3-F9CAE0B728F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59" name="170 CuadroTexto">
          <a:extLst>
            <a:ext uri="{FF2B5EF4-FFF2-40B4-BE49-F238E27FC236}">
              <a16:creationId xmlns:a16="http://schemas.microsoft.com/office/drawing/2014/main" xmlns="" id="{54DAB7B2-110D-4BD1-A814-9E4BC409924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0" name="171 CuadroTexto">
          <a:extLst>
            <a:ext uri="{FF2B5EF4-FFF2-40B4-BE49-F238E27FC236}">
              <a16:creationId xmlns:a16="http://schemas.microsoft.com/office/drawing/2014/main" xmlns="" id="{B81CD434-2F60-43F8-9157-2AAC19C683A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1" name="172 CuadroTexto">
          <a:extLst>
            <a:ext uri="{FF2B5EF4-FFF2-40B4-BE49-F238E27FC236}">
              <a16:creationId xmlns:a16="http://schemas.microsoft.com/office/drawing/2014/main" xmlns="" id="{DF9F0B28-8AB9-4608-B44F-B3BAF637728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2" name="173 CuadroTexto">
          <a:extLst>
            <a:ext uri="{FF2B5EF4-FFF2-40B4-BE49-F238E27FC236}">
              <a16:creationId xmlns:a16="http://schemas.microsoft.com/office/drawing/2014/main" xmlns="" id="{BD26A564-01B5-4F93-976A-DE646A15732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3" name="174 CuadroTexto">
          <a:extLst>
            <a:ext uri="{FF2B5EF4-FFF2-40B4-BE49-F238E27FC236}">
              <a16:creationId xmlns:a16="http://schemas.microsoft.com/office/drawing/2014/main" xmlns="" id="{FAD5A65E-DB61-41F3-B4EA-D18D0023793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4" name="175 CuadroTexto">
          <a:extLst>
            <a:ext uri="{FF2B5EF4-FFF2-40B4-BE49-F238E27FC236}">
              <a16:creationId xmlns:a16="http://schemas.microsoft.com/office/drawing/2014/main" xmlns="" id="{006DC670-E5FD-4A55-ADB0-7D44EFCD97E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5" name="176 CuadroTexto">
          <a:extLst>
            <a:ext uri="{FF2B5EF4-FFF2-40B4-BE49-F238E27FC236}">
              <a16:creationId xmlns:a16="http://schemas.microsoft.com/office/drawing/2014/main" xmlns="" id="{BF645002-4FA4-4125-B333-926D19298D9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6" name="177 CuadroTexto">
          <a:extLst>
            <a:ext uri="{FF2B5EF4-FFF2-40B4-BE49-F238E27FC236}">
              <a16:creationId xmlns:a16="http://schemas.microsoft.com/office/drawing/2014/main" xmlns="" id="{FDF93FE9-E305-4F9D-93F1-C602DBE35F9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7" name="178 CuadroTexto">
          <a:extLst>
            <a:ext uri="{FF2B5EF4-FFF2-40B4-BE49-F238E27FC236}">
              <a16:creationId xmlns:a16="http://schemas.microsoft.com/office/drawing/2014/main" xmlns="" id="{F118FE8E-7786-44AF-8908-60C9D00AAB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8" name="179 CuadroTexto">
          <a:extLst>
            <a:ext uri="{FF2B5EF4-FFF2-40B4-BE49-F238E27FC236}">
              <a16:creationId xmlns:a16="http://schemas.microsoft.com/office/drawing/2014/main" xmlns="" id="{008EA15B-2E97-447E-87D1-74AF773946E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69" name="180 CuadroTexto">
          <a:extLst>
            <a:ext uri="{FF2B5EF4-FFF2-40B4-BE49-F238E27FC236}">
              <a16:creationId xmlns:a16="http://schemas.microsoft.com/office/drawing/2014/main" xmlns="" id="{6FDEC68C-2D9B-473C-A370-AEC19BEA3EF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0" name="181 CuadroTexto">
          <a:extLst>
            <a:ext uri="{FF2B5EF4-FFF2-40B4-BE49-F238E27FC236}">
              <a16:creationId xmlns:a16="http://schemas.microsoft.com/office/drawing/2014/main" xmlns="" id="{38F8D429-2590-477E-9DE0-A79460F900F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1" name="182 CuadroTexto">
          <a:extLst>
            <a:ext uri="{FF2B5EF4-FFF2-40B4-BE49-F238E27FC236}">
              <a16:creationId xmlns:a16="http://schemas.microsoft.com/office/drawing/2014/main" xmlns="" id="{2AD74700-659D-4F3B-9723-527EC5F6FE8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2" name="183 CuadroTexto">
          <a:extLst>
            <a:ext uri="{FF2B5EF4-FFF2-40B4-BE49-F238E27FC236}">
              <a16:creationId xmlns:a16="http://schemas.microsoft.com/office/drawing/2014/main" xmlns="" id="{7DA4077B-5632-4BEA-837D-89CC6657B7C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3" name="184 CuadroTexto">
          <a:extLst>
            <a:ext uri="{FF2B5EF4-FFF2-40B4-BE49-F238E27FC236}">
              <a16:creationId xmlns:a16="http://schemas.microsoft.com/office/drawing/2014/main" xmlns="" id="{A1350DB4-76C0-4285-8FEB-FC0CBEEB4B7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4" name="185 CuadroTexto">
          <a:extLst>
            <a:ext uri="{FF2B5EF4-FFF2-40B4-BE49-F238E27FC236}">
              <a16:creationId xmlns:a16="http://schemas.microsoft.com/office/drawing/2014/main" xmlns="" id="{03DD091C-A734-4CDD-857C-4A0B7DD7582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5" name="186 CuadroTexto">
          <a:extLst>
            <a:ext uri="{FF2B5EF4-FFF2-40B4-BE49-F238E27FC236}">
              <a16:creationId xmlns:a16="http://schemas.microsoft.com/office/drawing/2014/main" xmlns="" id="{8C8B58D2-8360-49BF-B7A1-A7067655FCF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6" name="187 CuadroTexto">
          <a:extLst>
            <a:ext uri="{FF2B5EF4-FFF2-40B4-BE49-F238E27FC236}">
              <a16:creationId xmlns:a16="http://schemas.microsoft.com/office/drawing/2014/main" xmlns="" id="{364B9480-C092-4432-85A6-09A6A3CD6CB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7" name="188 CuadroTexto">
          <a:extLst>
            <a:ext uri="{FF2B5EF4-FFF2-40B4-BE49-F238E27FC236}">
              <a16:creationId xmlns:a16="http://schemas.microsoft.com/office/drawing/2014/main" xmlns="" id="{D5CFDDA4-97CC-4B9E-BF80-8D774021C1A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8" name="189 CuadroTexto">
          <a:extLst>
            <a:ext uri="{FF2B5EF4-FFF2-40B4-BE49-F238E27FC236}">
              <a16:creationId xmlns:a16="http://schemas.microsoft.com/office/drawing/2014/main" xmlns="" id="{236BDD3A-AE8D-42A2-A986-5F8A284B06F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79" name="190 CuadroTexto">
          <a:extLst>
            <a:ext uri="{FF2B5EF4-FFF2-40B4-BE49-F238E27FC236}">
              <a16:creationId xmlns:a16="http://schemas.microsoft.com/office/drawing/2014/main" xmlns="" id="{9AB14AE6-BD41-40A8-B38A-B2200D0CEFE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0" name="191 CuadroTexto">
          <a:extLst>
            <a:ext uri="{FF2B5EF4-FFF2-40B4-BE49-F238E27FC236}">
              <a16:creationId xmlns:a16="http://schemas.microsoft.com/office/drawing/2014/main" xmlns="" id="{F8E114A3-5F16-4078-929B-D92B67CE246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1" name="192 CuadroTexto">
          <a:extLst>
            <a:ext uri="{FF2B5EF4-FFF2-40B4-BE49-F238E27FC236}">
              <a16:creationId xmlns:a16="http://schemas.microsoft.com/office/drawing/2014/main" xmlns="" id="{C9852BA6-B3E5-403B-B68D-6B91862738E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2" name="193 CuadroTexto">
          <a:extLst>
            <a:ext uri="{FF2B5EF4-FFF2-40B4-BE49-F238E27FC236}">
              <a16:creationId xmlns:a16="http://schemas.microsoft.com/office/drawing/2014/main" xmlns="" id="{7461EB30-2D7C-407F-BDE5-4AE64EE7737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3" name="194 CuadroTexto">
          <a:extLst>
            <a:ext uri="{FF2B5EF4-FFF2-40B4-BE49-F238E27FC236}">
              <a16:creationId xmlns:a16="http://schemas.microsoft.com/office/drawing/2014/main" xmlns="" id="{D8947AE0-A7E1-44BA-89C1-8AEA8D6F2E9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4" name="195 CuadroTexto">
          <a:extLst>
            <a:ext uri="{FF2B5EF4-FFF2-40B4-BE49-F238E27FC236}">
              <a16:creationId xmlns:a16="http://schemas.microsoft.com/office/drawing/2014/main" xmlns="" id="{FFFB3804-8663-413C-A639-777D8429984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5" name="196 CuadroTexto">
          <a:extLst>
            <a:ext uri="{FF2B5EF4-FFF2-40B4-BE49-F238E27FC236}">
              <a16:creationId xmlns:a16="http://schemas.microsoft.com/office/drawing/2014/main" xmlns="" id="{C6885A56-11DB-495C-99CA-7917D282D25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6" name="197 CuadroTexto">
          <a:extLst>
            <a:ext uri="{FF2B5EF4-FFF2-40B4-BE49-F238E27FC236}">
              <a16:creationId xmlns:a16="http://schemas.microsoft.com/office/drawing/2014/main" xmlns="" id="{4305BC7B-4155-4AD4-9881-184AE0A905D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7" name="198 CuadroTexto">
          <a:extLst>
            <a:ext uri="{FF2B5EF4-FFF2-40B4-BE49-F238E27FC236}">
              <a16:creationId xmlns:a16="http://schemas.microsoft.com/office/drawing/2014/main" xmlns="" id="{31AD46EB-C270-4AD3-A057-3078EAE5D77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8" name="199 CuadroTexto">
          <a:extLst>
            <a:ext uri="{FF2B5EF4-FFF2-40B4-BE49-F238E27FC236}">
              <a16:creationId xmlns:a16="http://schemas.microsoft.com/office/drawing/2014/main" xmlns="" id="{9DFAE5A7-A79C-4571-91D4-B517D1C662E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89" name="200 CuadroTexto">
          <a:extLst>
            <a:ext uri="{FF2B5EF4-FFF2-40B4-BE49-F238E27FC236}">
              <a16:creationId xmlns:a16="http://schemas.microsoft.com/office/drawing/2014/main" xmlns="" id="{3C01B259-FEBE-437B-8033-85D84A29596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0" name="201 CuadroTexto">
          <a:extLst>
            <a:ext uri="{FF2B5EF4-FFF2-40B4-BE49-F238E27FC236}">
              <a16:creationId xmlns:a16="http://schemas.microsoft.com/office/drawing/2014/main" xmlns="" id="{457B584E-729F-485C-985B-6EDA2750638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1" name="202 CuadroTexto">
          <a:extLst>
            <a:ext uri="{FF2B5EF4-FFF2-40B4-BE49-F238E27FC236}">
              <a16:creationId xmlns:a16="http://schemas.microsoft.com/office/drawing/2014/main" xmlns="" id="{9E07D31F-0C29-4969-8CCC-0B99A28AE68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2" name="203 CuadroTexto">
          <a:extLst>
            <a:ext uri="{FF2B5EF4-FFF2-40B4-BE49-F238E27FC236}">
              <a16:creationId xmlns:a16="http://schemas.microsoft.com/office/drawing/2014/main" xmlns="" id="{C6740EC0-2853-48BB-8F05-9607AF8FDAA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3" name="204 CuadroTexto">
          <a:extLst>
            <a:ext uri="{FF2B5EF4-FFF2-40B4-BE49-F238E27FC236}">
              <a16:creationId xmlns:a16="http://schemas.microsoft.com/office/drawing/2014/main" xmlns="" id="{B865D6A1-091C-41AD-A097-B29595777E7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4" name="205 CuadroTexto">
          <a:extLst>
            <a:ext uri="{FF2B5EF4-FFF2-40B4-BE49-F238E27FC236}">
              <a16:creationId xmlns:a16="http://schemas.microsoft.com/office/drawing/2014/main" xmlns="" id="{5438C228-2C7B-4DFB-8C69-E603AB55EF6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5" name="206 CuadroTexto">
          <a:extLst>
            <a:ext uri="{FF2B5EF4-FFF2-40B4-BE49-F238E27FC236}">
              <a16:creationId xmlns:a16="http://schemas.microsoft.com/office/drawing/2014/main" xmlns="" id="{8899FBB3-301A-42B6-9A5C-037A12F57D2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6" name="207 CuadroTexto">
          <a:extLst>
            <a:ext uri="{FF2B5EF4-FFF2-40B4-BE49-F238E27FC236}">
              <a16:creationId xmlns:a16="http://schemas.microsoft.com/office/drawing/2014/main" xmlns="" id="{840987EC-C211-4A60-AEE5-6A639FA0203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7" name="208 CuadroTexto">
          <a:extLst>
            <a:ext uri="{FF2B5EF4-FFF2-40B4-BE49-F238E27FC236}">
              <a16:creationId xmlns:a16="http://schemas.microsoft.com/office/drawing/2014/main" xmlns="" id="{90ADC7BE-8367-4CD1-AA7C-993DA73D981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8" name="209 CuadroTexto">
          <a:extLst>
            <a:ext uri="{FF2B5EF4-FFF2-40B4-BE49-F238E27FC236}">
              <a16:creationId xmlns:a16="http://schemas.microsoft.com/office/drawing/2014/main" xmlns="" id="{5D094D93-8F83-4AC9-BC0B-9883170BD52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99" name="210 CuadroTexto">
          <a:extLst>
            <a:ext uri="{FF2B5EF4-FFF2-40B4-BE49-F238E27FC236}">
              <a16:creationId xmlns:a16="http://schemas.microsoft.com/office/drawing/2014/main" xmlns="" id="{FF499F2A-D9A3-4C57-8915-A31C0AC210B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0" name="211 CuadroTexto">
          <a:extLst>
            <a:ext uri="{FF2B5EF4-FFF2-40B4-BE49-F238E27FC236}">
              <a16:creationId xmlns:a16="http://schemas.microsoft.com/office/drawing/2014/main" xmlns="" id="{D3193731-2AF5-4A6B-BEC1-6608070F3D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1" name="212 CuadroTexto">
          <a:extLst>
            <a:ext uri="{FF2B5EF4-FFF2-40B4-BE49-F238E27FC236}">
              <a16:creationId xmlns:a16="http://schemas.microsoft.com/office/drawing/2014/main" xmlns="" id="{F69B435D-4BF2-424F-BF67-BE595CF9010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2" name="213 CuadroTexto">
          <a:extLst>
            <a:ext uri="{FF2B5EF4-FFF2-40B4-BE49-F238E27FC236}">
              <a16:creationId xmlns:a16="http://schemas.microsoft.com/office/drawing/2014/main" xmlns="" id="{C70FBDA1-3349-4DCE-A3CD-EBD989FC545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3" name="214 CuadroTexto">
          <a:extLst>
            <a:ext uri="{FF2B5EF4-FFF2-40B4-BE49-F238E27FC236}">
              <a16:creationId xmlns:a16="http://schemas.microsoft.com/office/drawing/2014/main" xmlns="" id="{B2BFB905-9626-4420-8CDC-544FA88CCC3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4" name="215 CuadroTexto">
          <a:extLst>
            <a:ext uri="{FF2B5EF4-FFF2-40B4-BE49-F238E27FC236}">
              <a16:creationId xmlns:a16="http://schemas.microsoft.com/office/drawing/2014/main" xmlns="" id="{EAC23309-A760-42A1-8500-310E1D5A84C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5" name="216 CuadroTexto">
          <a:extLst>
            <a:ext uri="{FF2B5EF4-FFF2-40B4-BE49-F238E27FC236}">
              <a16:creationId xmlns:a16="http://schemas.microsoft.com/office/drawing/2014/main" xmlns="" id="{A9DB175C-25C1-4571-BB4E-265655D2270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6" name="217 CuadroTexto">
          <a:extLst>
            <a:ext uri="{FF2B5EF4-FFF2-40B4-BE49-F238E27FC236}">
              <a16:creationId xmlns:a16="http://schemas.microsoft.com/office/drawing/2014/main" xmlns="" id="{EAFBF276-A716-4E30-9531-73952AF0C03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7" name="218 CuadroTexto">
          <a:extLst>
            <a:ext uri="{FF2B5EF4-FFF2-40B4-BE49-F238E27FC236}">
              <a16:creationId xmlns:a16="http://schemas.microsoft.com/office/drawing/2014/main" xmlns="" id="{19D2C461-1B9B-4C57-84DB-55C605A7238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8" name="219 CuadroTexto">
          <a:extLst>
            <a:ext uri="{FF2B5EF4-FFF2-40B4-BE49-F238E27FC236}">
              <a16:creationId xmlns:a16="http://schemas.microsoft.com/office/drawing/2014/main" xmlns="" id="{A85C2C1A-5ED8-4929-B198-0DF6FA94AA3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09" name="220 CuadroTexto">
          <a:extLst>
            <a:ext uri="{FF2B5EF4-FFF2-40B4-BE49-F238E27FC236}">
              <a16:creationId xmlns:a16="http://schemas.microsoft.com/office/drawing/2014/main" xmlns="" id="{B0F91E06-196A-4931-B540-B0D5979C774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0" name="221 CuadroTexto">
          <a:extLst>
            <a:ext uri="{FF2B5EF4-FFF2-40B4-BE49-F238E27FC236}">
              <a16:creationId xmlns:a16="http://schemas.microsoft.com/office/drawing/2014/main" xmlns="" id="{8AFA39AB-166A-4242-81F4-F94E0495B1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1" name="222 CuadroTexto">
          <a:extLst>
            <a:ext uri="{FF2B5EF4-FFF2-40B4-BE49-F238E27FC236}">
              <a16:creationId xmlns:a16="http://schemas.microsoft.com/office/drawing/2014/main" xmlns="" id="{A918F244-CD64-454E-A0EC-311FCA784D7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2" name="223 CuadroTexto">
          <a:extLst>
            <a:ext uri="{FF2B5EF4-FFF2-40B4-BE49-F238E27FC236}">
              <a16:creationId xmlns:a16="http://schemas.microsoft.com/office/drawing/2014/main" xmlns="" id="{49E2D062-0ECC-4D0C-BCD5-5D3F570BA2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3" name="224 CuadroTexto">
          <a:extLst>
            <a:ext uri="{FF2B5EF4-FFF2-40B4-BE49-F238E27FC236}">
              <a16:creationId xmlns:a16="http://schemas.microsoft.com/office/drawing/2014/main" xmlns="" id="{E5F6B9A7-D2E3-4075-86EE-B9651499CA3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4" name="225 CuadroTexto">
          <a:extLst>
            <a:ext uri="{FF2B5EF4-FFF2-40B4-BE49-F238E27FC236}">
              <a16:creationId xmlns:a16="http://schemas.microsoft.com/office/drawing/2014/main" xmlns="" id="{7CBD01C8-F8AC-4275-992F-14EAC2F3147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5" name="226 CuadroTexto">
          <a:extLst>
            <a:ext uri="{FF2B5EF4-FFF2-40B4-BE49-F238E27FC236}">
              <a16:creationId xmlns:a16="http://schemas.microsoft.com/office/drawing/2014/main" xmlns="" id="{E7233DE5-B9BA-4307-B56C-A76C8D1FEFD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6" name="227 CuadroTexto">
          <a:extLst>
            <a:ext uri="{FF2B5EF4-FFF2-40B4-BE49-F238E27FC236}">
              <a16:creationId xmlns:a16="http://schemas.microsoft.com/office/drawing/2014/main" xmlns="" id="{371CB80F-C075-44DE-A949-4582ECD8367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7" name="228 CuadroTexto">
          <a:extLst>
            <a:ext uri="{FF2B5EF4-FFF2-40B4-BE49-F238E27FC236}">
              <a16:creationId xmlns:a16="http://schemas.microsoft.com/office/drawing/2014/main" xmlns="" id="{C804FF3E-3792-4D4F-9001-0046967F625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8" name="229 CuadroTexto">
          <a:extLst>
            <a:ext uri="{FF2B5EF4-FFF2-40B4-BE49-F238E27FC236}">
              <a16:creationId xmlns:a16="http://schemas.microsoft.com/office/drawing/2014/main" xmlns="" id="{D2D590A2-DA61-408F-994A-21481EE063A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19" name="230 CuadroTexto">
          <a:extLst>
            <a:ext uri="{FF2B5EF4-FFF2-40B4-BE49-F238E27FC236}">
              <a16:creationId xmlns:a16="http://schemas.microsoft.com/office/drawing/2014/main" xmlns="" id="{FF9A1C76-EE3D-4682-96A5-243E81AA1AD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0" name="231 CuadroTexto">
          <a:extLst>
            <a:ext uri="{FF2B5EF4-FFF2-40B4-BE49-F238E27FC236}">
              <a16:creationId xmlns:a16="http://schemas.microsoft.com/office/drawing/2014/main" xmlns="" id="{081A0F38-F378-42CB-B2C3-800C01F0501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1" name="232 CuadroTexto">
          <a:extLst>
            <a:ext uri="{FF2B5EF4-FFF2-40B4-BE49-F238E27FC236}">
              <a16:creationId xmlns:a16="http://schemas.microsoft.com/office/drawing/2014/main" xmlns="" id="{A0221E25-EF0F-45FD-A486-BA376A6E96D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2" name="233 CuadroTexto">
          <a:extLst>
            <a:ext uri="{FF2B5EF4-FFF2-40B4-BE49-F238E27FC236}">
              <a16:creationId xmlns:a16="http://schemas.microsoft.com/office/drawing/2014/main" xmlns="" id="{47AA253C-7400-4068-921A-5298A3B584D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3" name="234 CuadroTexto">
          <a:extLst>
            <a:ext uri="{FF2B5EF4-FFF2-40B4-BE49-F238E27FC236}">
              <a16:creationId xmlns:a16="http://schemas.microsoft.com/office/drawing/2014/main" xmlns="" id="{9964514B-3F33-4216-B244-BC3192DE3AE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4" name="235 CuadroTexto">
          <a:extLst>
            <a:ext uri="{FF2B5EF4-FFF2-40B4-BE49-F238E27FC236}">
              <a16:creationId xmlns:a16="http://schemas.microsoft.com/office/drawing/2014/main" xmlns="" id="{56163B14-CF5D-402D-886E-D852953716E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5" name="236 CuadroTexto">
          <a:extLst>
            <a:ext uri="{FF2B5EF4-FFF2-40B4-BE49-F238E27FC236}">
              <a16:creationId xmlns:a16="http://schemas.microsoft.com/office/drawing/2014/main" xmlns="" id="{5E56867D-CC79-4AF2-AE14-E1AC46AAC54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6" name="237 CuadroTexto">
          <a:extLst>
            <a:ext uri="{FF2B5EF4-FFF2-40B4-BE49-F238E27FC236}">
              <a16:creationId xmlns:a16="http://schemas.microsoft.com/office/drawing/2014/main" xmlns="" id="{8C4E0783-4630-4B7A-A0FD-86093ABFFA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7" name="238 CuadroTexto">
          <a:extLst>
            <a:ext uri="{FF2B5EF4-FFF2-40B4-BE49-F238E27FC236}">
              <a16:creationId xmlns:a16="http://schemas.microsoft.com/office/drawing/2014/main" xmlns="" id="{D9D661BB-65E3-4803-BDF6-BE53C759F4C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8" name="239 CuadroTexto">
          <a:extLst>
            <a:ext uri="{FF2B5EF4-FFF2-40B4-BE49-F238E27FC236}">
              <a16:creationId xmlns:a16="http://schemas.microsoft.com/office/drawing/2014/main" xmlns="" id="{F0ED10D3-DEA7-47E7-BC8A-4C425BF186D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29" name="240 CuadroTexto">
          <a:extLst>
            <a:ext uri="{FF2B5EF4-FFF2-40B4-BE49-F238E27FC236}">
              <a16:creationId xmlns:a16="http://schemas.microsoft.com/office/drawing/2014/main" xmlns="" id="{F3A6B910-A895-407E-B5F8-5F2EC96B03A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0" name="241 CuadroTexto">
          <a:extLst>
            <a:ext uri="{FF2B5EF4-FFF2-40B4-BE49-F238E27FC236}">
              <a16:creationId xmlns:a16="http://schemas.microsoft.com/office/drawing/2014/main" xmlns="" id="{9DA0B845-5927-4072-82CA-D4A2962A95C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1" name="242 CuadroTexto">
          <a:extLst>
            <a:ext uri="{FF2B5EF4-FFF2-40B4-BE49-F238E27FC236}">
              <a16:creationId xmlns:a16="http://schemas.microsoft.com/office/drawing/2014/main" xmlns="" id="{505D69B0-31AA-4558-80DA-A19B63DF96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2" name="243 CuadroTexto">
          <a:extLst>
            <a:ext uri="{FF2B5EF4-FFF2-40B4-BE49-F238E27FC236}">
              <a16:creationId xmlns:a16="http://schemas.microsoft.com/office/drawing/2014/main" xmlns="" id="{41309515-EEE8-44B9-9EEC-3F3DCB27CAD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3" name="244 CuadroTexto">
          <a:extLst>
            <a:ext uri="{FF2B5EF4-FFF2-40B4-BE49-F238E27FC236}">
              <a16:creationId xmlns:a16="http://schemas.microsoft.com/office/drawing/2014/main" xmlns="" id="{2A7BD53A-D134-4CA9-B11E-4F2B3908F86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4" name="245 CuadroTexto">
          <a:extLst>
            <a:ext uri="{FF2B5EF4-FFF2-40B4-BE49-F238E27FC236}">
              <a16:creationId xmlns:a16="http://schemas.microsoft.com/office/drawing/2014/main" xmlns="" id="{7240B8DB-7291-48E5-B4E8-356FC7285A2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5" name="246 CuadroTexto">
          <a:extLst>
            <a:ext uri="{FF2B5EF4-FFF2-40B4-BE49-F238E27FC236}">
              <a16:creationId xmlns:a16="http://schemas.microsoft.com/office/drawing/2014/main" xmlns="" id="{35E1B1A8-AAEA-454A-9C34-832CB29FAC9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6" name="247 CuadroTexto">
          <a:extLst>
            <a:ext uri="{FF2B5EF4-FFF2-40B4-BE49-F238E27FC236}">
              <a16:creationId xmlns:a16="http://schemas.microsoft.com/office/drawing/2014/main" xmlns="" id="{EF6A6670-1B44-4225-9F9C-2A11D289F5B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7" name="248 CuadroTexto">
          <a:extLst>
            <a:ext uri="{FF2B5EF4-FFF2-40B4-BE49-F238E27FC236}">
              <a16:creationId xmlns:a16="http://schemas.microsoft.com/office/drawing/2014/main" xmlns="" id="{E1151738-98F2-42C3-BE58-4DD2A511972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8" name="249 CuadroTexto">
          <a:extLst>
            <a:ext uri="{FF2B5EF4-FFF2-40B4-BE49-F238E27FC236}">
              <a16:creationId xmlns:a16="http://schemas.microsoft.com/office/drawing/2014/main" xmlns="" id="{72368A7A-6E9C-4773-82B4-B787FD8E7D1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39" name="250 CuadroTexto">
          <a:extLst>
            <a:ext uri="{FF2B5EF4-FFF2-40B4-BE49-F238E27FC236}">
              <a16:creationId xmlns:a16="http://schemas.microsoft.com/office/drawing/2014/main" xmlns="" id="{C00F9B12-B7BA-41D0-8896-1D5D934E28C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0" name="251 CuadroTexto">
          <a:extLst>
            <a:ext uri="{FF2B5EF4-FFF2-40B4-BE49-F238E27FC236}">
              <a16:creationId xmlns:a16="http://schemas.microsoft.com/office/drawing/2014/main" xmlns="" id="{49038CA9-3DD7-4592-9500-414F3D94CA7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1" name="252 CuadroTexto">
          <a:extLst>
            <a:ext uri="{FF2B5EF4-FFF2-40B4-BE49-F238E27FC236}">
              <a16:creationId xmlns:a16="http://schemas.microsoft.com/office/drawing/2014/main" xmlns="" id="{9F960EEE-C8DD-4D26-A872-AE598A9C6CF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2" name="253 CuadroTexto">
          <a:extLst>
            <a:ext uri="{FF2B5EF4-FFF2-40B4-BE49-F238E27FC236}">
              <a16:creationId xmlns:a16="http://schemas.microsoft.com/office/drawing/2014/main" xmlns="" id="{AE13A778-A5D4-4BB1-B161-813AA9B0478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3" name="254 CuadroTexto">
          <a:extLst>
            <a:ext uri="{FF2B5EF4-FFF2-40B4-BE49-F238E27FC236}">
              <a16:creationId xmlns:a16="http://schemas.microsoft.com/office/drawing/2014/main" xmlns="" id="{46004DEF-F329-4545-9A75-86918569AD9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4" name="255 CuadroTexto">
          <a:extLst>
            <a:ext uri="{FF2B5EF4-FFF2-40B4-BE49-F238E27FC236}">
              <a16:creationId xmlns:a16="http://schemas.microsoft.com/office/drawing/2014/main" xmlns="" id="{E035F476-C4F0-4797-8598-9208B47C3EA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5" name="256 CuadroTexto">
          <a:extLst>
            <a:ext uri="{FF2B5EF4-FFF2-40B4-BE49-F238E27FC236}">
              <a16:creationId xmlns:a16="http://schemas.microsoft.com/office/drawing/2014/main" xmlns="" id="{A1F24D35-4E4C-42C4-9824-06000DA8A9E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6" name="257 CuadroTexto">
          <a:extLst>
            <a:ext uri="{FF2B5EF4-FFF2-40B4-BE49-F238E27FC236}">
              <a16:creationId xmlns:a16="http://schemas.microsoft.com/office/drawing/2014/main" xmlns="" id="{1C5FE30C-CAEC-41DD-8BF7-2F2F047D167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7" name="258 CuadroTexto">
          <a:extLst>
            <a:ext uri="{FF2B5EF4-FFF2-40B4-BE49-F238E27FC236}">
              <a16:creationId xmlns:a16="http://schemas.microsoft.com/office/drawing/2014/main" xmlns="" id="{5D858B7D-5C0F-427A-9B6C-6BA3503C392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8" name="259 CuadroTexto">
          <a:extLst>
            <a:ext uri="{FF2B5EF4-FFF2-40B4-BE49-F238E27FC236}">
              <a16:creationId xmlns:a16="http://schemas.microsoft.com/office/drawing/2014/main" xmlns="" id="{FBFB4570-4E84-4C01-8071-8B590A958DA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49" name="260 CuadroTexto">
          <a:extLst>
            <a:ext uri="{FF2B5EF4-FFF2-40B4-BE49-F238E27FC236}">
              <a16:creationId xmlns:a16="http://schemas.microsoft.com/office/drawing/2014/main" xmlns="" id="{5A36BA5A-031A-489F-97FB-B50BB2563E8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0" name="261 CuadroTexto">
          <a:extLst>
            <a:ext uri="{FF2B5EF4-FFF2-40B4-BE49-F238E27FC236}">
              <a16:creationId xmlns:a16="http://schemas.microsoft.com/office/drawing/2014/main" xmlns="" id="{4E1E1DAE-D7D0-4B7F-83E1-A0B4C4162AF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1" name="262 CuadroTexto">
          <a:extLst>
            <a:ext uri="{FF2B5EF4-FFF2-40B4-BE49-F238E27FC236}">
              <a16:creationId xmlns:a16="http://schemas.microsoft.com/office/drawing/2014/main" xmlns="" id="{C324CC31-24BC-49F1-83A1-35CFBA4F609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2" name="263 CuadroTexto">
          <a:extLst>
            <a:ext uri="{FF2B5EF4-FFF2-40B4-BE49-F238E27FC236}">
              <a16:creationId xmlns:a16="http://schemas.microsoft.com/office/drawing/2014/main" xmlns="" id="{772E3201-30E3-422C-9613-92EB1172242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3" name="264 CuadroTexto">
          <a:extLst>
            <a:ext uri="{FF2B5EF4-FFF2-40B4-BE49-F238E27FC236}">
              <a16:creationId xmlns:a16="http://schemas.microsoft.com/office/drawing/2014/main" xmlns="" id="{B227707E-57D3-4F0C-9077-669DECA879A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4" name="265 CuadroTexto">
          <a:extLst>
            <a:ext uri="{FF2B5EF4-FFF2-40B4-BE49-F238E27FC236}">
              <a16:creationId xmlns:a16="http://schemas.microsoft.com/office/drawing/2014/main" xmlns="" id="{FD301342-3061-4505-8FDC-5AC5E0DB1D8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5" name="266 CuadroTexto">
          <a:extLst>
            <a:ext uri="{FF2B5EF4-FFF2-40B4-BE49-F238E27FC236}">
              <a16:creationId xmlns:a16="http://schemas.microsoft.com/office/drawing/2014/main" xmlns="" id="{C4B03F09-E27C-4B19-9075-7258241711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6" name="267 CuadroTexto">
          <a:extLst>
            <a:ext uri="{FF2B5EF4-FFF2-40B4-BE49-F238E27FC236}">
              <a16:creationId xmlns:a16="http://schemas.microsoft.com/office/drawing/2014/main" xmlns="" id="{02DCA309-C6CF-4C64-9714-BD19842BECD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7" name="268 CuadroTexto">
          <a:extLst>
            <a:ext uri="{FF2B5EF4-FFF2-40B4-BE49-F238E27FC236}">
              <a16:creationId xmlns:a16="http://schemas.microsoft.com/office/drawing/2014/main" xmlns="" id="{92F72396-1B85-4490-9346-1A870619D05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8" name="269 CuadroTexto">
          <a:extLst>
            <a:ext uri="{FF2B5EF4-FFF2-40B4-BE49-F238E27FC236}">
              <a16:creationId xmlns:a16="http://schemas.microsoft.com/office/drawing/2014/main" xmlns="" id="{B42E8C51-E1E3-4FF9-A8A1-5820C8E1B7B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59" name="270 CuadroTexto">
          <a:extLst>
            <a:ext uri="{FF2B5EF4-FFF2-40B4-BE49-F238E27FC236}">
              <a16:creationId xmlns:a16="http://schemas.microsoft.com/office/drawing/2014/main" xmlns="" id="{DF798820-6F69-4404-A148-88026B82552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0" name="271 CuadroTexto">
          <a:extLst>
            <a:ext uri="{FF2B5EF4-FFF2-40B4-BE49-F238E27FC236}">
              <a16:creationId xmlns:a16="http://schemas.microsoft.com/office/drawing/2014/main" xmlns="" id="{C621BEB5-B4C1-487F-AF62-AC622B7B98A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1" name="272 CuadroTexto">
          <a:extLst>
            <a:ext uri="{FF2B5EF4-FFF2-40B4-BE49-F238E27FC236}">
              <a16:creationId xmlns:a16="http://schemas.microsoft.com/office/drawing/2014/main" xmlns="" id="{160D48F2-2713-4549-AF24-405333FC730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2" name="273 CuadroTexto">
          <a:extLst>
            <a:ext uri="{FF2B5EF4-FFF2-40B4-BE49-F238E27FC236}">
              <a16:creationId xmlns:a16="http://schemas.microsoft.com/office/drawing/2014/main" xmlns="" id="{A904BFDA-CDF6-4B60-A4A1-50DDFBF562E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3" name="274 CuadroTexto">
          <a:extLst>
            <a:ext uri="{FF2B5EF4-FFF2-40B4-BE49-F238E27FC236}">
              <a16:creationId xmlns:a16="http://schemas.microsoft.com/office/drawing/2014/main" xmlns="" id="{542066FB-A13B-4C4B-A295-1FFAA9E413F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4" name="275 CuadroTexto">
          <a:extLst>
            <a:ext uri="{FF2B5EF4-FFF2-40B4-BE49-F238E27FC236}">
              <a16:creationId xmlns:a16="http://schemas.microsoft.com/office/drawing/2014/main" xmlns="" id="{1AFBDE05-411E-4439-9C09-82212DF5968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5" name="276 CuadroTexto">
          <a:extLst>
            <a:ext uri="{FF2B5EF4-FFF2-40B4-BE49-F238E27FC236}">
              <a16:creationId xmlns:a16="http://schemas.microsoft.com/office/drawing/2014/main" xmlns="" id="{E6DDBD83-7A8F-4834-8029-340E36E2F5C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6" name="277 CuadroTexto">
          <a:extLst>
            <a:ext uri="{FF2B5EF4-FFF2-40B4-BE49-F238E27FC236}">
              <a16:creationId xmlns:a16="http://schemas.microsoft.com/office/drawing/2014/main" xmlns="" id="{AFA83BED-6759-4541-A361-0B14C0CEABF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7" name="278 CuadroTexto">
          <a:extLst>
            <a:ext uri="{FF2B5EF4-FFF2-40B4-BE49-F238E27FC236}">
              <a16:creationId xmlns:a16="http://schemas.microsoft.com/office/drawing/2014/main" xmlns="" id="{897D99E9-01E0-4000-BF1B-827F632D01D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8" name="279 CuadroTexto">
          <a:extLst>
            <a:ext uri="{FF2B5EF4-FFF2-40B4-BE49-F238E27FC236}">
              <a16:creationId xmlns:a16="http://schemas.microsoft.com/office/drawing/2014/main" xmlns="" id="{6ADB5FFE-EC26-49F2-9437-49D676CAD92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69" name="280 CuadroTexto">
          <a:extLst>
            <a:ext uri="{FF2B5EF4-FFF2-40B4-BE49-F238E27FC236}">
              <a16:creationId xmlns:a16="http://schemas.microsoft.com/office/drawing/2014/main" xmlns="" id="{819E752C-B750-4B06-98CC-FBA76056C22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0" name="281 CuadroTexto">
          <a:extLst>
            <a:ext uri="{FF2B5EF4-FFF2-40B4-BE49-F238E27FC236}">
              <a16:creationId xmlns:a16="http://schemas.microsoft.com/office/drawing/2014/main" xmlns="" id="{5A983BD8-AAE5-48BF-BAB8-F85BB8F35F3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1" name="282 CuadroTexto">
          <a:extLst>
            <a:ext uri="{FF2B5EF4-FFF2-40B4-BE49-F238E27FC236}">
              <a16:creationId xmlns:a16="http://schemas.microsoft.com/office/drawing/2014/main" xmlns="" id="{D347705D-D754-432A-AA41-6EAC4DAEC6F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2" name="283 CuadroTexto">
          <a:extLst>
            <a:ext uri="{FF2B5EF4-FFF2-40B4-BE49-F238E27FC236}">
              <a16:creationId xmlns:a16="http://schemas.microsoft.com/office/drawing/2014/main" xmlns="" id="{C43E0357-E076-423A-8CB9-4E51B4183C7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3" name="284 CuadroTexto">
          <a:extLst>
            <a:ext uri="{FF2B5EF4-FFF2-40B4-BE49-F238E27FC236}">
              <a16:creationId xmlns:a16="http://schemas.microsoft.com/office/drawing/2014/main" xmlns="" id="{93B8A520-BB25-4F95-AF3C-3893E71C338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4" name="285 CuadroTexto">
          <a:extLst>
            <a:ext uri="{FF2B5EF4-FFF2-40B4-BE49-F238E27FC236}">
              <a16:creationId xmlns:a16="http://schemas.microsoft.com/office/drawing/2014/main" xmlns="" id="{4193FDD2-8D5B-4849-BE76-5F8459C098F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5" name="286 CuadroTexto">
          <a:extLst>
            <a:ext uri="{FF2B5EF4-FFF2-40B4-BE49-F238E27FC236}">
              <a16:creationId xmlns:a16="http://schemas.microsoft.com/office/drawing/2014/main" xmlns="" id="{6B811F09-B569-458D-A6D2-92D288B4484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6" name="287 CuadroTexto">
          <a:extLst>
            <a:ext uri="{FF2B5EF4-FFF2-40B4-BE49-F238E27FC236}">
              <a16:creationId xmlns:a16="http://schemas.microsoft.com/office/drawing/2014/main" xmlns="" id="{8B0FEDEA-9DB1-48C5-B87F-62C28D7794B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7" name="288 CuadroTexto">
          <a:extLst>
            <a:ext uri="{FF2B5EF4-FFF2-40B4-BE49-F238E27FC236}">
              <a16:creationId xmlns:a16="http://schemas.microsoft.com/office/drawing/2014/main" xmlns="" id="{3BA954D5-A43E-4EC1-93AC-7A2DB03BB03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8" name="289 CuadroTexto">
          <a:extLst>
            <a:ext uri="{FF2B5EF4-FFF2-40B4-BE49-F238E27FC236}">
              <a16:creationId xmlns:a16="http://schemas.microsoft.com/office/drawing/2014/main" xmlns="" id="{D9EC2D00-3924-4464-B908-D739786F2DF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9" name="290 CuadroTexto">
          <a:extLst>
            <a:ext uri="{FF2B5EF4-FFF2-40B4-BE49-F238E27FC236}">
              <a16:creationId xmlns:a16="http://schemas.microsoft.com/office/drawing/2014/main" xmlns="" id="{AEB6059C-D8E0-4D06-9C10-490018D607C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80" name="291 CuadroTexto">
          <a:extLst>
            <a:ext uri="{FF2B5EF4-FFF2-40B4-BE49-F238E27FC236}">
              <a16:creationId xmlns:a16="http://schemas.microsoft.com/office/drawing/2014/main" xmlns="" id="{E2069160-46A1-4EF7-8C73-2DB8FF08F33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81" name="292 CuadroTexto">
          <a:extLst>
            <a:ext uri="{FF2B5EF4-FFF2-40B4-BE49-F238E27FC236}">
              <a16:creationId xmlns:a16="http://schemas.microsoft.com/office/drawing/2014/main" xmlns="" id="{05C290E4-2925-4143-8834-20BB12B1C37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82" name="293 CuadroTexto">
          <a:extLst>
            <a:ext uri="{FF2B5EF4-FFF2-40B4-BE49-F238E27FC236}">
              <a16:creationId xmlns:a16="http://schemas.microsoft.com/office/drawing/2014/main" xmlns="" id="{75F219B0-7D01-4E07-B8D5-3571392879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83" name="294 CuadroTexto">
          <a:extLst>
            <a:ext uri="{FF2B5EF4-FFF2-40B4-BE49-F238E27FC236}">
              <a16:creationId xmlns:a16="http://schemas.microsoft.com/office/drawing/2014/main" xmlns="" id="{8808B0E7-4414-4B81-AFAB-6BDD983E603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84" name="295 CuadroTexto">
          <a:extLst>
            <a:ext uri="{FF2B5EF4-FFF2-40B4-BE49-F238E27FC236}">
              <a16:creationId xmlns:a16="http://schemas.microsoft.com/office/drawing/2014/main" xmlns="" id="{1A3E4912-B0FA-4664-8A72-64332B6525A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85" name="296 CuadroTexto">
          <a:extLst>
            <a:ext uri="{FF2B5EF4-FFF2-40B4-BE49-F238E27FC236}">
              <a16:creationId xmlns:a16="http://schemas.microsoft.com/office/drawing/2014/main" xmlns="" id="{B38A7258-A556-4A94-A4CD-E05BCBC4F66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86" name="298 CuadroTexto">
          <a:extLst>
            <a:ext uri="{FF2B5EF4-FFF2-40B4-BE49-F238E27FC236}">
              <a16:creationId xmlns:a16="http://schemas.microsoft.com/office/drawing/2014/main" xmlns="" id="{9B9DEB70-1870-4DF7-9139-473FFF579D3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87" name="299 CuadroTexto">
          <a:extLst>
            <a:ext uri="{FF2B5EF4-FFF2-40B4-BE49-F238E27FC236}">
              <a16:creationId xmlns:a16="http://schemas.microsoft.com/office/drawing/2014/main" xmlns="" id="{1D82CCE3-F240-4CEF-B000-937F9EC170B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88" name="300 CuadroTexto">
          <a:extLst>
            <a:ext uri="{FF2B5EF4-FFF2-40B4-BE49-F238E27FC236}">
              <a16:creationId xmlns:a16="http://schemas.microsoft.com/office/drawing/2014/main" xmlns="" id="{F691BC81-95D2-495D-A4B5-80B9AF7A111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89" name="301 CuadroTexto">
          <a:extLst>
            <a:ext uri="{FF2B5EF4-FFF2-40B4-BE49-F238E27FC236}">
              <a16:creationId xmlns:a16="http://schemas.microsoft.com/office/drawing/2014/main" xmlns="" id="{D0715E7C-F695-41A6-A0F2-C480127BE25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90" name="302 CuadroTexto">
          <a:extLst>
            <a:ext uri="{FF2B5EF4-FFF2-40B4-BE49-F238E27FC236}">
              <a16:creationId xmlns:a16="http://schemas.microsoft.com/office/drawing/2014/main" xmlns="" id="{B9D58D04-3CEA-49F9-8729-8D637C4A973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91" name="303 CuadroTexto">
          <a:extLst>
            <a:ext uri="{FF2B5EF4-FFF2-40B4-BE49-F238E27FC236}">
              <a16:creationId xmlns:a16="http://schemas.microsoft.com/office/drawing/2014/main" xmlns="" id="{66C8619A-636E-4F73-9A22-C89BCF518F4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92" name="304 CuadroTexto">
          <a:extLst>
            <a:ext uri="{FF2B5EF4-FFF2-40B4-BE49-F238E27FC236}">
              <a16:creationId xmlns:a16="http://schemas.microsoft.com/office/drawing/2014/main" xmlns="" id="{78339DAF-5FEA-40C2-8BC1-64DB7EC42E7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93" name="305 CuadroTexto">
          <a:extLst>
            <a:ext uri="{FF2B5EF4-FFF2-40B4-BE49-F238E27FC236}">
              <a16:creationId xmlns:a16="http://schemas.microsoft.com/office/drawing/2014/main" xmlns="" id="{9BEAEAD0-EB99-44A8-9178-2A2888CD51E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194" name="452 CuadroTexto">
          <a:extLst>
            <a:ext uri="{FF2B5EF4-FFF2-40B4-BE49-F238E27FC236}">
              <a16:creationId xmlns:a16="http://schemas.microsoft.com/office/drawing/2014/main" xmlns="" id="{A5E6751C-5F64-40A7-B710-38F6A09F18A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95" name="17 CuadroTexto">
          <a:extLst>
            <a:ext uri="{FF2B5EF4-FFF2-40B4-BE49-F238E27FC236}">
              <a16:creationId xmlns:a16="http://schemas.microsoft.com/office/drawing/2014/main" xmlns="" id="{596C9F35-DBA9-408F-AF7B-4BB4AD63D3E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96" name="90 CuadroTexto">
          <a:extLst>
            <a:ext uri="{FF2B5EF4-FFF2-40B4-BE49-F238E27FC236}">
              <a16:creationId xmlns:a16="http://schemas.microsoft.com/office/drawing/2014/main" xmlns="" id="{BE53AECF-2D1E-42F6-A9EC-61D83BFD464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97" name="91 CuadroTexto">
          <a:extLst>
            <a:ext uri="{FF2B5EF4-FFF2-40B4-BE49-F238E27FC236}">
              <a16:creationId xmlns:a16="http://schemas.microsoft.com/office/drawing/2014/main" xmlns="" id="{096AF723-6E17-497B-BFD2-99547D7535C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98" name="92 CuadroTexto">
          <a:extLst>
            <a:ext uri="{FF2B5EF4-FFF2-40B4-BE49-F238E27FC236}">
              <a16:creationId xmlns:a16="http://schemas.microsoft.com/office/drawing/2014/main" xmlns="" id="{D9A749C2-577D-4F89-80FA-ED4F4AA152C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99" name="93 CuadroTexto">
          <a:extLst>
            <a:ext uri="{FF2B5EF4-FFF2-40B4-BE49-F238E27FC236}">
              <a16:creationId xmlns:a16="http://schemas.microsoft.com/office/drawing/2014/main" xmlns="" id="{750F50F6-2005-40DE-BEC1-E66A6056E9B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0" name="94 CuadroTexto">
          <a:extLst>
            <a:ext uri="{FF2B5EF4-FFF2-40B4-BE49-F238E27FC236}">
              <a16:creationId xmlns:a16="http://schemas.microsoft.com/office/drawing/2014/main" xmlns="" id="{3F1E3E65-9C00-4292-B9E9-7913F74DF1D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1" name="95 CuadroTexto">
          <a:extLst>
            <a:ext uri="{FF2B5EF4-FFF2-40B4-BE49-F238E27FC236}">
              <a16:creationId xmlns:a16="http://schemas.microsoft.com/office/drawing/2014/main" xmlns="" id="{0D712A91-6BB9-48B1-8E39-05E86D07815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2" name="96 CuadroTexto">
          <a:extLst>
            <a:ext uri="{FF2B5EF4-FFF2-40B4-BE49-F238E27FC236}">
              <a16:creationId xmlns:a16="http://schemas.microsoft.com/office/drawing/2014/main" xmlns="" id="{D9D211E3-4AA2-477E-91D2-9CC107AF65F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3" name="97 CuadroTexto">
          <a:extLst>
            <a:ext uri="{FF2B5EF4-FFF2-40B4-BE49-F238E27FC236}">
              <a16:creationId xmlns:a16="http://schemas.microsoft.com/office/drawing/2014/main" xmlns="" id="{E838007C-F9CE-47EC-84A6-B97C5F562F4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4" name="98 CuadroTexto">
          <a:extLst>
            <a:ext uri="{FF2B5EF4-FFF2-40B4-BE49-F238E27FC236}">
              <a16:creationId xmlns:a16="http://schemas.microsoft.com/office/drawing/2014/main" xmlns="" id="{79F357FB-4CF5-4631-83B3-7CE37EB6E83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5" name="99 CuadroTexto">
          <a:extLst>
            <a:ext uri="{FF2B5EF4-FFF2-40B4-BE49-F238E27FC236}">
              <a16:creationId xmlns:a16="http://schemas.microsoft.com/office/drawing/2014/main" xmlns="" id="{E1681929-462F-45D5-B361-6614B2B05A9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6" name="100 CuadroTexto">
          <a:extLst>
            <a:ext uri="{FF2B5EF4-FFF2-40B4-BE49-F238E27FC236}">
              <a16:creationId xmlns:a16="http://schemas.microsoft.com/office/drawing/2014/main" xmlns="" id="{9663B374-E766-4F3B-855F-CA045B954C9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7" name="101 CuadroTexto">
          <a:extLst>
            <a:ext uri="{FF2B5EF4-FFF2-40B4-BE49-F238E27FC236}">
              <a16:creationId xmlns:a16="http://schemas.microsoft.com/office/drawing/2014/main" xmlns="" id="{BB83BCD0-E659-40C3-A94D-0C3D87B8DA5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8" name="118 CuadroTexto">
          <a:extLst>
            <a:ext uri="{FF2B5EF4-FFF2-40B4-BE49-F238E27FC236}">
              <a16:creationId xmlns:a16="http://schemas.microsoft.com/office/drawing/2014/main" xmlns="" id="{2164E4C7-EEB7-47B4-A802-956389A7E68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9" name="119 CuadroTexto">
          <a:extLst>
            <a:ext uri="{FF2B5EF4-FFF2-40B4-BE49-F238E27FC236}">
              <a16:creationId xmlns:a16="http://schemas.microsoft.com/office/drawing/2014/main" xmlns="" id="{C18BF8AC-36A3-4B7C-AF09-3BF54C067D8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0" name="120 CuadroTexto">
          <a:extLst>
            <a:ext uri="{FF2B5EF4-FFF2-40B4-BE49-F238E27FC236}">
              <a16:creationId xmlns:a16="http://schemas.microsoft.com/office/drawing/2014/main" xmlns="" id="{A1836895-4611-4215-8C84-91CBF7A5D95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1" name="121 CuadroTexto">
          <a:extLst>
            <a:ext uri="{FF2B5EF4-FFF2-40B4-BE49-F238E27FC236}">
              <a16:creationId xmlns:a16="http://schemas.microsoft.com/office/drawing/2014/main" xmlns="" id="{F91E9499-57CF-4891-9767-07810D03DB9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2" name="122 CuadroTexto">
          <a:extLst>
            <a:ext uri="{FF2B5EF4-FFF2-40B4-BE49-F238E27FC236}">
              <a16:creationId xmlns:a16="http://schemas.microsoft.com/office/drawing/2014/main" xmlns="" id="{7935EF16-900E-49C5-9E9A-6AA65BD8AAF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3" name="123 CuadroTexto">
          <a:extLst>
            <a:ext uri="{FF2B5EF4-FFF2-40B4-BE49-F238E27FC236}">
              <a16:creationId xmlns:a16="http://schemas.microsoft.com/office/drawing/2014/main" xmlns="" id="{4E8AAD20-5F2B-4CFF-A690-45B1781F5F2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4" name="124 CuadroTexto">
          <a:extLst>
            <a:ext uri="{FF2B5EF4-FFF2-40B4-BE49-F238E27FC236}">
              <a16:creationId xmlns:a16="http://schemas.microsoft.com/office/drawing/2014/main" xmlns="" id="{4183F247-0DEB-4AAA-A779-ABE421BBFC7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5" name="125 CuadroTexto">
          <a:extLst>
            <a:ext uri="{FF2B5EF4-FFF2-40B4-BE49-F238E27FC236}">
              <a16:creationId xmlns:a16="http://schemas.microsoft.com/office/drawing/2014/main" xmlns="" id="{8C027775-D68D-4675-B5C6-1276DDA1E58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6" name="143 CuadroTexto">
          <a:extLst>
            <a:ext uri="{FF2B5EF4-FFF2-40B4-BE49-F238E27FC236}">
              <a16:creationId xmlns:a16="http://schemas.microsoft.com/office/drawing/2014/main" xmlns="" id="{F433035C-DE83-4E90-9254-CA7022BF941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7" name="144 CuadroTexto">
          <a:extLst>
            <a:ext uri="{FF2B5EF4-FFF2-40B4-BE49-F238E27FC236}">
              <a16:creationId xmlns:a16="http://schemas.microsoft.com/office/drawing/2014/main" xmlns="" id="{DEFB914E-B21C-4FFA-BE17-EA94F9E9CFC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8" name="145 CuadroTexto">
          <a:extLst>
            <a:ext uri="{FF2B5EF4-FFF2-40B4-BE49-F238E27FC236}">
              <a16:creationId xmlns:a16="http://schemas.microsoft.com/office/drawing/2014/main" xmlns="" id="{D0C0C5CD-EC78-4788-96DD-5F41EFFD736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19" name="146 CuadroTexto">
          <a:extLst>
            <a:ext uri="{FF2B5EF4-FFF2-40B4-BE49-F238E27FC236}">
              <a16:creationId xmlns:a16="http://schemas.microsoft.com/office/drawing/2014/main" xmlns="" id="{221EFA96-7748-49A3-921A-E6DD4C86FD7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0" name="147 CuadroTexto">
          <a:extLst>
            <a:ext uri="{FF2B5EF4-FFF2-40B4-BE49-F238E27FC236}">
              <a16:creationId xmlns:a16="http://schemas.microsoft.com/office/drawing/2014/main" xmlns="" id="{5B2AB422-7622-4375-B4D5-21FD2449CCF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1" name="148 CuadroTexto">
          <a:extLst>
            <a:ext uri="{FF2B5EF4-FFF2-40B4-BE49-F238E27FC236}">
              <a16:creationId xmlns:a16="http://schemas.microsoft.com/office/drawing/2014/main" xmlns="" id="{787D6CBA-0944-43DB-B5D7-1CEF0173ADE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2" name="149 CuadroTexto">
          <a:extLst>
            <a:ext uri="{FF2B5EF4-FFF2-40B4-BE49-F238E27FC236}">
              <a16:creationId xmlns:a16="http://schemas.microsoft.com/office/drawing/2014/main" xmlns="" id="{FC6E2FD7-AB9A-4525-8599-C909B05FE98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3" name="150 CuadroTexto">
          <a:extLst>
            <a:ext uri="{FF2B5EF4-FFF2-40B4-BE49-F238E27FC236}">
              <a16:creationId xmlns:a16="http://schemas.microsoft.com/office/drawing/2014/main" xmlns="" id="{97CEB519-2C4C-4C2E-99FC-9992DB32FF9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4" name="151 CuadroTexto">
          <a:extLst>
            <a:ext uri="{FF2B5EF4-FFF2-40B4-BE49-F238E27FC236}">
              <a16:creationId xmlns:a16="http://schemas.microsoft.com/office/drawing/2014/main" xmlns="" id="{98726C92-4F99-4B21-BE4D-47773F334E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5" name="152 CuadroTexto">
          <a:extLst>
            <a:ext uri="{FF2B5EF4-FFF2-40B4-BE49-F238E27FC236}">
              <a16:creationId xmlns:a16="http://schemas.microsoft.com/office/drawing/2014/main" xmlns="" id="{85ED6A7B-59A6-442A-B090-14071BEFDCB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6" name="153 CuadroTexto">
          <a:extLst>
            <a:ext uri="{FF2B5EF4-FFF2-40B4-BE49-F238E27FC236}">
              <a16:creationId xmlns:a16="http://schemas.microsoft.com/office/drawing/2014/main" xmlns="" id="{0F8F4586-0976-483E-AA72-C76082E6799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7" name="154 CuadroTexto">
          <a:extLst>
            <a:ext uri="{FF2B5EF4-FFF2-40B4-BE49-F238E27FC236}">
              <a16:creationId xmlns:a16="http://schemas.microsoft.com/office/drawing/2014/main" xmlns="" id="{F62EF104-4B36-4766-BF55-55EDEBF3D3C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8" name="155 CuadroTexto">
          <a:extLst>
            <a:ext uri="{FF2B5EF4-FFF2-40B4-BE49-F238E27FC236}">
              <a16:creationId xmlns:a16="http://schemas.microsoft.com/office/drawing/2014/main" xmlns="" id="{929F5CA5-D986-4D34-ABD8-994CFBCD288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29" name="156 CuadroTexto">
          <a:extLst>
            <a:ext uri="{FF2B5EF4-FFF2-40B4-BE49-F238E27FC236}">
              <a16:creationId xmlns:a16="http://schemas.microsoft.com/office/drawing/2014/main" xmlns="" id="{457C1D70-15A6-48FC-9D80-7753013B04D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0" name="157 CuadroTexto">
          <a:extLst>
            <a:ext uri="{FF2B5EF4-FFF2-40B4-BE49-F238E27FC236}">
              <a16:creationId xmlns:a16="http://schemas.microsoft.com/office/drawing/2014/main" xmlns="" id="{EABBDC20-2F43-43E7-8AC7-E8F5FF327E2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1" name="158 CuadroTexto">
          <a:extLst>
            <a:ext uri="{FF2B5EF4-FFF2-40B4-BE49-F238E27FC236}">
              <a16:creationId xmlns:a16="http://schemas.microsoft.com/office/drawing/2014/main" xmlns="" id="{5E6949C1-995F-4BC1-A5D8-20B9FDE2FA6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2" name="159 CuadroTexto">
          <a:extLst>
            <a:ext uri="{FF2B5EF4-FFF2-40B4-BE49-F238E27FC236}">
              <a16:creationId xmlns:a16="http://schemas.microsoft.com/office/drawing/2014/main" xmlns="" id="{18FC71B7-18DA-4FC5-B56D-0D56792859D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3" name="160 CuadroTexto">
          <a:extLst>
            <a:ext uri="{FF2B5EF4-FFF2-40B4-BE49-F238E27FC236}">
              <a16:creationId xmlns:a16="http://schemas.microsoft.com/office/drawing/2014/main" xmlns="" id="{5CC3C485-6C60-4DE0-8A72-4FE6E98F7BC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4" name="161 CuadroTexto">
          <a:extLst>
            <a:ext uri="{FF2B5EF4-FFF2-40B4-BE49-F238E27FC236}">
              <a16:creationId xmlns:a16="http://schemas.microsoft.com/office/drawing/2014/main" xmlns="" id="{8EE9E979-B7F2-4113-A110-E9AACACCFFC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5" name="162 CuadroTexto">
          <a:extLst>
            <a:ext uri="{FF2B5EF4-FFF2-40B4-BE49-F238E27FC236}">
              <a16:creationId xmlns:a16="http://schemas.microsoft.com/office/drawing/2014/main" xmlns="" id="{546B35C4-6DE0-4729-9A23-56121DE4410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6" name="163 CuadroTexto">
          <a:extLst>
            <a:ext uri="{FF2B5EF4-FFF2-40B4-BE49-F238E27FC236}">
              <a16:creationId xmlns:a16="http://schemas.microsoft.com/office/drawing/2014/main" xmlns="" id="{65E69D9E-10B0-4C8A-AA72-417E96B443D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7" name="164 CuadroTexto">
          <a:extLst>
            <a:ext uri="{FF2B5EF4-FFF2-40B4-BE49-F238E27FC236}">
              <a16:creationId xmlns:a16="http://schemas.microsoft.com/office/drawing/2014/main" xmlns="" id="{A7BB78E6-D54C-4470-B0DA-ADC9EB68DA4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8" name="165 CuadroTexto">
          <a:extLst>
            <a:ext uri="{FF2B5EF4-FFF2-40B4-BE49-F238E27FC236}">
              <a16:creationId xmlns:a16="http://schemas.microsoft.com/office/drawing/2014/main" xmlns="" id="{D72C58CA-1E60-462E-A258-6EA70E23087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39" name="166 CuadroTexto">
          <a:extLst>
            <a:ext uri="{FF2B5EF4-FFF2-40B4-BE49-F238E27FC236}">
              <a16:creationId xmlns:a16="http://schemas.microsoft.com/office/drawing/2014/main" xmlns="" id="{09587E5D-224D-4EE1-83E7-F0777D415C3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0" name="167 CuadroTexto">
          <a:extLst>
            <a:ext uri="{FF2B5EF4-FFF2-40B4-BE49-F238E27FC236}">
              <a16:creationId xmlns:a16="http://schemas.microsoft.com/office/drawing/2014/main" xmlns="" id="{B776D52C-F94C-4EB2-8836-EB12633F2D7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1" name="168 CuadroTexto">
          <a:extLst>
            <a:ext uri="{FF2B5EF4-FFF2-40B4-BE49-F238E27FC236}">
              <a16:creationId xmlns:a16="http://schemas.microsoft.com/office/drawing/2014/main" xmlns="" id="{0D4AA944-E957-464D-BF62-AC5529EDF1C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2" name="169 CuadroTexto">
          <a:extLst>
            <a:ext uri="{FF2B5EF4-FFF2-40B4-BE49-F238E27FC236}">
              <a16:creationId xmlns:a16="http://schemas.microsoft.com/office/drawing/2014/main" xmlns="" id="{61E237A1-04F1-4867-B45E-381C8589896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3" name="170 CuadroTexto">
          <a:extLst>
            <a:ext uri="{FF2B5EF4-FFF2-40B4-BE49-F238E27FC236}">
              <a16:creationId xmlns:a16="http://schemas.microsoft.com/office/drawing/2014/main" xmlns="" id="{828B64A8-72AC-401E-B2A3-EA3B643BF3D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4" name="171 CuadroTexto">
          <a:extLst>
            <a:ext uri="{FF2B5EF4-FFF2-40B4-BE49-F238E27FC236}">
              <a16:creationId xmlns:a16="http://schemas.microsoft.com/office/drawing/2014/main" xmlns="" id="{8D72A721-551B-43B2-AC20-182E4077E8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5" name="172 CuadroTexto">
          <a:extLst>
            <a:ext uri="{FF2B5EF4-FFF2-40B4-BE49-F238E27FC236}">
              <a16:creationId xmlns:a16="http://schemas.microsoft.com/office/drawing/2014/main" xmlns="" id="{00CA99F6-6DBA-4D64-BF64-C1EF7C1C2CD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6" name="173 CuadroTexto">
          <a:extLst>
            <a:ext uri="{FF2B5EF4-FFF2-40B4-BE49-F238E27FC236}">
              <a16:creationId xmlns:a16="http://schemas.microsoft.com/office/drawing/2014/main" xmlns="" id="{B52685FF-A87E-4471-9F97-FB3D5DC7251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7" name="174 CuadroTexto">
          <a:extLst>
            <a:ext uri="{FF2B5EF4-FFF2-40B4-BE49-F238E27FC236}">
              <a16:creationId xmlns:a16="http://schemas.microsoft.com/office/drawing/2014/main" xmlns="" id="{68AAD813-5DF1-4CEA-9BAF-13085B8CC5C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8" name="175 CuadroTexto">
          <a:extLst>
            <a:ext uri="{FF2B5EF4-FFF2-40B4-BE49-F238E27FC236}">
              <a16:creationId xmlns:a16="http://schemas.microsoft.com/office/drawing/2014/main" xmlns="" id="{A5B5595D-270E-4D61-9319-02619D1E80F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49" name="176 CuadroTexto">
          <a:extLst>
            <a:ext uri="{FF2B5EF4-FFF2-40B4-BE49-F238E27FC236}">
              <a16:creationId xmlns:a16="http://schemas.microsoft.com/office/drawing/2014/main" xmlns="" id="{4A7047E8-63AF-4581-ABDA-C3839E5B1D6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0" name="177 CuadroTexto">
          <a:extLst>
            <a:ext uri="{FF2B5EF4-FFF2-40B4-BE49-F238E27FC236}">
              <a16:creationId xmlns:a16="http://schemas.microsoft.com/office/drawing/2014/main" xmlns="" id="{072081E9-7249-4B26-B8A6-3D37914F831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1" name="178 CuadroTexto">
          <a:extLst>
            <a:ext uri="{FF2B5EF4-FFF2-40B4-BE49-F238E27FC236}">
              <a16:creationId xmlns:a16="http://schemas.microsoft.com/office/drawing/2014/main" xmlns="" id="{64060133-1AEC-4F71-B3EB-5DF3247D2C7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2" name="179 CuadroTexto">
          <a:extLst>
            <a:ext uri="{FF2B5EF4-FFF2-40B4-BE49-F238E27FC236}">
              <a16:creationId xmlns:a16="http://schemas.microsoft.com/office/drawing/2014/main" xmlns="" id="{C297CBC8-2951-4016-9D57-307D7A9EDF5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3" name="180 CuadroTexto">
          <a:extLst>
            <a:ext uri="{FF2B5EF4-FFF2-40B4-BE49-F238E27FC236}">
              <a16:creationId xmlns:a16="http://schemas.microsoft.com/office/drawing/2014/main" xmlns="" id="{84ECA396-F5A0-4F9A-8D0A-5F3C78B3E57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4" name="181 CuadroTexto">
          <a:extLst>
            <a:ext uri="{FF2B5EF4-FFF2-40B4-BE49-F238E27FC236}">
              <a16:creationId xmlns:a16="http://schemas.microsoft.com/office/drawing/2014/main" xmlns="" id="{8F53C1E7-9F60-4C4A-9599-8ACCCF62158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5" name="182 CuadroTexto">
          <a:extLst>
            <a:ext uri="{FF2B5EF4-FFF2-40B4-BE49-F238E27FC236}">
              <a16:creationId xmlns:a16="http://schemas.microsoft.com/office/drawing/2014/main" xmlns="" id="{5F2EDBAE-58E8-42BB-8701-A5EA580BF8E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6" name="183 CuadroTexto">
          <a:extLst>
            <a:ext uri="{FF2B5EF4-FFF2-40B4-BE49-F238E27FC236}">
              <a16:creationId xmlns:a16="http://schemas.microsoft.com/office/drawing/2014/main" xmlns="" id="{829E5202-7063-4104-BFB8-96D3428ECA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7" name="184 CuadroTexto">
          <a:extLst>
            <a:ext uri="{FF2B5EF4-FFF2-40B4-BE49-F238E27FC236}">
              <a16:creationId xmlns:a16="http://schemas.microsoft.com/office/drawing/2014/main" xmlns="" id="{8F53FC8B-DA44-403F-9C04-803E32346B8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8" name="185 CuadroTexto">
          <a:extLst>
            <a:ext uri="{FF2B5EF4-FFF2-40B4-BE49-F238E27FC236}">
              <a16:creationId xmlns:a16="http://schemas.microsoft.com/office/drawing/2014/main" xmlns="" id="{CDE7B09E-5095-48FD-BE50-E46124046D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59" name="186 CuadroTexto">
          <a:extLst>
            <a:ext uri="{FF2B5EF4-FFF2-40B4-BE49-F238E27FC236}">
              <a16:creationId xmlns:a16="http://schemas.microsoft.com/office/drawing/2014/main" xmlns="" id="{A0F8DE53-F98C-432A-92ED-8A5765E7D3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0" name="187 CuadroTexto">
          <a:extLst>
            <a:ext uri="{FF2B5EF4-FFF2-40B4-BE49-F238E27FC236}">
              <a16:creationId xmlns:a16="http://schemas.microsoft.com/office/drawing/2014/main" xmlns="" id="{0F60C1DE-F319-4ED6-8804-A36D3C764D4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1" name="188 CuadroTexto">
          <a:extLst>
            <a:ext uri="{FF2B5EF4-FFF2-40B4-BE49-F238E27FC236}">
              <a16:creationId xmlns:a16="http://schemas.microsoft.com/office/drawing/2014/main" xmlns="" id="{F5A01A06-55CE-4936-A756-76750D2BD62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2" name="189 CuadroTexto">
          <a:extLst>
            <a:ext uri="{FF2B5EF4-FFF2-40B4-BE49-F238E27FC236}">
              <a16:creationId xmlns:a16="http://schemas.microsoft.com/office/drawing/2014/main" xmlns="" id="{95BADFA3-4E93-47B8-8DA1-F581F907381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3" name="190 CuadroTexto">
          <a:extLst>
            <a:ext uri="{FF2B5EF4-FFF2-40B4-BE49-F238E27FC236}">
              <a16:creationId xmlns:a16="http://schemas.microsoft.com/office/drawing/2014/main" xmlns="" id="{B19B89F5-266C-4EF3-8B86-53905D43E2A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4" name="191 CuadroTexto">
          <a:extLst>
            <a:ext uri="{FF2B5EF4-FFF2-40B4-BE49-F238E27FC236}">
              <a16:creationId xmlns:a16="http://schemas.microsoft.com/office/drawing/2014/main" xmlns="" id="{731E4022-68FA-4F48-8EC0-D3DDF67E061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5" name="192 CuadroTexto">
          <a:extLst>
            <a:ext uri="{FF2B5EF4-FFF2-40B4-BE49-F238E27FC236}">
              <a16:creationId xmlns:a16="http://schemas.microsoft.com/office/drawing/2014/main" xmlns="" id="{7FC75E40-363B-4B07-AA0F-CCF871A8A67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6" name="193 CuadroTexto">
          <a:extLst>
            <a:ext uri="{FF2B5EF4-FFF2-40B4-BE49-F238E27FC236}">
              <a16:creationId xmlns:a16="http://schemas.microsoft.com/office/drawing/2014/main" xmlns="" id="{F12D54D5-2160-4315-A7D8-A81D837E1DE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7" name="194 CuadroTexto">
          <a:extLst>
            <a:ext uri="{FF2B5EF4-FFF2-40B4-BE49-F238E27FC236}">
              <a16:creationId xmlns:a16="http://schemas.microsoft.com/office/drawing/2014/main" xmlns="" id="{3199E5F4-30B7-471D-A28E-7C3B69C77D3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8" name="195 CuadroTexto">
          <a:extLst>
            <a:ext uri="{FF2B5EF4-FFF2-40B4-BE49-F238E27FC236}">
              <a16:creationId xmlns:a16="http://schemas.microsoft.com/office/drawing/2014/main" xmlns="" id="{4FA5A58C-6D61-4703-9E45-187BD62DDB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69" name="196 CuadroTexto">
          <a:extLst>
            <a:ext uri="{FF2B5EF4-FFF2-40B4-BE49-F238E27FC236}">
              <a16:creationId xmlns:a16="http://schemas.microsoft.com/office/drawing/2014/main" xmlns="" id="{FD57627C-67A9-488B-8315-F73C282C853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0" name="197 CuadroTexto">
          <a:extLst>
            <a:ext uri="{FF2B5EF4-FFF2-40B4-BE49-F238E27FC236}">
              <a16:creationId xmlns:a16="http://schemas.microsoft.com/office/drawing/2014/main" xmlns="" id="{D0708248-DA45-4D0B-B2D1-8996C182723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1" name="198 CuadroTexto">
          <a:extLst>
            <a:ext uri="{FF2B5EF4-FFF2-40B4-BE49-F238E27FC236}">
              <a16:creationId xmlns:a16="http://schemas.microsoft.com/office/drawing/2014/main" xmlns="" id="{8FC43FA8-A466-4644-9B55-BE8363E8CE8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2" name="199 CuadroTexto">
          <a:extLst>
            <a:ext uri="{FF2B5EF4-FFF2-40B4-BE49-F238E27FC236}">
              <a16:creationId xmlns:a16="http://schemas.microsoft.com/office/drawing/2014/main" xmlns="" id="{765046DC-FF1C-4254-ACF6-6574EDF397D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3" name="200 CuadroTexto">
          <a:extLst>
            <a:ext uri="{FF2B5EF4-FFF2-40B4-BE49-F238E27FC236}">
              <a16:creationId xmlns:a16="http://schemas.microsoft.com/office/drawing/2014/main" xmlns="" id="{5AB3DB85-F0CD-447C-B61B-A765CA6F5DF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4" name="201 CuadroTexto">
          <a:extLst>
            <a:ext uri="{FF2B5EF4-FFF2-40B4-BE49-F238E27FC236}">
              <a16:creationId xmlns:a16="http://schemas.microsoft.com/office/drawing/2014/main" xmlns="" id="{975CA3DD-7F24-4E37-83D4-1E5FDACA7D1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5" name="202 CuadroTexto">
          <a:extLst>
            <a:ext uri="{FF2B5EF4-FFF2-40B4-BE49-F238E27FC236}">
              <a16:creationId xmlns:a16="http://schemas.microsoft.com/office/drawing/2014/main" xmlns="" id="{ADE0A6AA-ED68-469A-81D6-71D1FCFFCE6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6" name="203 CuadroTexto">
          <a:extLst>
            <a:ext uri="{FF2B5EF4-FFF2-40B4-BE49-F238E27FC236}">
              <a16:creationId xmlns:a16="http://schemas.microsoft.com/office/drawing/2014/main" xmlns="" id="{EE8BD671-8B7A-47BF-9D03-54463BC1ACB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7" name="204 CuadroTexto">
          <a:extLst>
            <a:ext uri="{FF2B5EF4-FFF2-40B4-BE49-F238E27FC236}">
              <a16:creationId xmlns:a16="http://schemas.microsoft.com/office/drawing/2014/main" xmlns="" id="{56C2976B-94E1-4BAC-B597-1705A2115A9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8" name="205 CuadroTexto">
          <a:extLst>
            <a:ext uri="{FF2B5EF4-FFF2-40B4-BE49-F238E27FC236}">
              <a16:creationId xmlns:a16="http://schemas.microsoft.com/office/drawing/2014/main" xmlns="" id="{63F7886B-1613-436B-AC51-EBF5068817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79" name="206 CuadroTexto">
          <a:extLst>
            <a:ext uri="{FF2B5EF4-FFF2-40B4-BE49-F238E27FC236}">
              <a16:creationId xmlns:a16="http://schemas.microsoft.com/office/drawing/2014/main" xmlns="" id="{934E1A95-50D1-415E-A04A-703C02D954D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0" name="207 CuadroTexto">
          <a:extLst>
            <a:ext uri="{FF2B5EF4-FFF2-40B4-BE49-F238E27FC236}">
              <a16:creationId xmlns:a16="http://schemas.microsoft.com/office/drawing/2014/main" xmlns="" id="{BF7FB2D8-8C47-4B31-888B-D51A457EBFC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1" name="208 CuadroTexto">
          <a:extLst>
            <a:ext uri="{FF2B5EF4-FFF2-40B4-BE49-F238E27FC236}">
              <a16:creationId xmlns:a16="http://schemas.microsoft.com/office/drawing/2014/main" xmlns="" id="{A89AC0C8-151B-483C-8E1A-D605E0E5AE2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2" name="209 CuadroTexto">
          <a:extLst>
            <a:ext uri="{FF2B5EF4-FFF2-40B4-BE49-F238E27FC236}">
              <a16:creationId xmlns:a16="http://schemas.microsoft.com/office/drawing/2014/main" xmlns="" id="{D96E7C8E-8870-4C9B-A96F-FF2739ED114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3" name="210 CuadroTexto">
          <a:extLst>
            <a:ext uri="{FF2B5EF4-FFF2-40B4-BE49-F238E27FC236}">
              <a16:creationId xmlns:a16="http://schemas.microsoft.com/office/drawing/2014/main" xmlns="" id="{D34BFBCF-FD97-4E81-9977-CD2443D9BAE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4" name="211 CuadroTexto">
          <a:extLst>
            <a:ext uri="{FF2B5EF4-FFF2-40B4-BE49-F238E27FC236}">
              <a16:creationId xmlns:a16="http://schemas.microsoft.com/office/drawing/2014/main" xmlns="" id="{6BB70695-CB17-4B73-8ACC-86A0824E73E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5" name="212 CuadroTexto">
          <a:extLst>
            <a:ext uri="{FF2B5EF4-FFF2-40B4-BE49-F238E27FC236}">
              <a16:creationId xmlns:a16="http://schemas.microsoft.com/office/drawing/2014/main" xmlns="" id="{0DF75952-6623-4091-8521-C127732FD31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6" name="213 CuadroTexto">
          <a:extLst>
            <a:ext uri="{FF2B5EF4-FFF2-40B4-BE49-F238E27FC236}">
              <a16:creationId xmlns:a16="http://schemas.microsoft.com/office/drawing/2014/main" xmlns="" id="{5DDFE30C-9A90-4A9A-9BD3-64CC0B9441C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7" name="214 CuadroTexto">
          <a:extLst>
            <a:ext uri="{FF2B5EF4-FFF2-40B4-BE49-F238E27FC236}">
              <a16:creationId xmlns:a16="http://schemas.microsoft.com/office/drawing/2014/main" xmlns="" id="{9E2FD5A7-9717-4120-8F47-18C171D20FF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8" name="215 CuadroTexto">
          <a:extLst>
            <a:ext uri="{FF2B5EF4-FFF2-40B4-BE49-F238E27FC236}">
              <a16:creationId xmlns:a16="http://schemas.microsoft.com/office/drawing/2014/main" xmlns="" id="{841A52AF-7B0B-446D-9DBD-A174C78025E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89" name="216 CuadroTexto">
          <a:extLst>
            <a:ext uri="{FF2B5EF4-FFF2-40B4-BE49-F238E27FC236}">
              <a16:creationId xmlns:a16="http://schemas.microsoft.com/office/drawing/2014/main" xmlns="" id="{F88EB082-A939-410D-9801-2FBEBB7C693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0" name="217 CuadroTexto">
          <a:extLst>
            <a:ext uri="{FF2B5EF4-FFF2-40B4-BE49-F238E27FC236}">
              <a16:creationId xmlns:a16="http://schemas.microsoft.com/office/drawing/2014/main" xmlns="" id="{12A906B9-1370-4111-8635-50FB3A630E8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1" name="218 CuadroTexto">
          <a:extLst>
            <a:ext uri="{FF2B5EF4-FFF2-40B4-BE49-F238E27FC236}">
              <a16:creationId xmlns:a16="http://schemas.microsoft.com/office/drawing/2014/main" xmlns="" id="{18C8637A-6F83-4E10-AA7A-637CFC6948A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2" name="219 CuadroTexto">
          <a:extLst>
            <a:ext uri="{FF2B5EF4-FFF2-40B4-BE49-F238E27FC236}">
              <a16:creationId xmlns:a16="http://schemas.microsoft.com/office/drawing/2014/main" xmlns="" id="{02146981-8220-4052-8830-5FD072FA871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3" name="220 CuadroTexto">
          <a:extLst>
            <a:ext uri="{FF2B5EF4-FFF2-40B4-BE49-F238E27FC236}">
              <a16:creationId xmlns:a16="http://schemas.microsoft.com/office/drawing/2014/main" xmlns="" id="{0C03BF64-39EB-4F6E-9AE4-1E8B6F845A8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4" name="221 CuadroTexto">
          <a:extLst>
            <a:ext uri="{FF2B5EF4-FFF2-40B4-BE49-F238E27FC236}">
              <a16:creationId xmlns:a16="http://schemas.microsoft.com/office/drawing/2014/main" xmlns="" id="{2BAD215E-A8CA-4EEF-A48C-135AF31A0A6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5" name="222 CuadroTexto">
          <a:extLst>
            <a:ext uri="{FF2B5EF4-FFF2-40B4-BE49-F238E27FC236}">
              <a16:creationId xmlns:a16="http://schemas.microsoft.com/office/drawing/2014/main" xmlns="" id="{A9609EE5-AB32-4D8A-901C-5B128FBD396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6" name="223 CuadroTexto">
          <a:extLst>
            <a:ext uri="{FF2B5EF4-FFF2-40B4-BE49-F238E27FC236}">
              <a16:creationId xmlns:a16="http://schemas.microsoft.com/office/drawing/2014/main" xmlns="" id="{04F7AA66-3702-4241-80A3-26A5A5266B5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7" name="224 CuadroTexto">
          <a:extLst>
            <a:ext uri="{FF2B5EF4-FFF2-40B4-BE49-F238E27FC236}">
              <a16:creationId xmlns:a16="http://schemas.microsoft.com/office/drawing/2014/main" xmlns="" id="{77D3995E-E03C-48A1-82AC-95F064381BF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8" name="225 CuadroTexto">
          <a:extLst>
            <a:ext uri="{FF2B5EF4-FFF2-40B4-BE49-F238E27FC236}">
              <a16:creationId xmlns:a16="http://schemas.microsoft.com/office/drawing/2014/main" xmlns="" id="{8F1E1F0C-241B-4C20-9965-BB78311FEC4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99" name="226 CuadroTexto">
          <a:extLst>
            <a:ext uri="{FF2B5EF4-FFF2-40B4-BE49-F238E27FC236}">
              <a16:creationId xmlns:a16="http://schemas.microsoft.com/office/drawing/2014/main" xmlns="" id="{D5FAFFE3-1119-4C46-A0C7-F9502230A59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0" name="227 CuadroTexto">
          <a:extLst>
            <a:ext uri="{FF2B5EF4-FFF2-40B4-BE49-F238E27FC236}">
              <a16:creationId xmlns:a16="http://schemas.microsoft.com/office/drawing/2014/main" xmlns="" id="{3A207184-E379-4B4D-9E0A-3630486ECBE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1" name="228 CuadroTexto">
          <a:extLst>
            <a:ext uri="{FF2B5EF4-FFF2-40B4-BE49-F238E27FC236}">
              <a16:creationId xmlns:a16="http://schemas.microsoft.com/office/drawing/2014/main" xmlns="" id="{A8FB27DE-0031-44D8-B81F-2027BD2803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2" name="229 CuadroTexto">
          <a:extLst>
            <a:ext uri="{FF2B5EF4-FFF2-40B4-BE49-F238E27FC236}">
              <a16:creationId xmlns:a16="http://schemas.microsoft.com/office/drawing/2014/main" xmlns="" id="{E38E5D80-6D26-438F-8798-6B1EC52AD4F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3" name="230 CuadroTexto">
          <a:extLst>
            <a:ext uri="{FF2B5EF4-FFF2-40B4-BE49-F238E27FC236}">
              <a16:creationId xmlns:a16="http://schemas.microsoft.com/office/drawing/2014/main" xmlns="" id="{F308E95C-A33D-407F-B98E-0C7A643DC33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4" name="231 CuadroTexto">
          <a:extLst>
            <a:ext uri="{FF2B5EF4-FFF2-40B4-BE49-F238E27FC236}">
              <a16:creationId xmlns:a16="http://schemas.microsoft.com/office/drawing/2014/main" xmlns="" id="{907B2B38-198A-4312-9FCF-E0AED337B48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5" name="232 CuadroTexto">
          <a:extLst>
            <a:ext uri="{FF2B5EF4-FFF2-40B4-BE49-F238E27FC236}">
              <a16:creationId xmlns:a16="http://schemas.microsoft.com/office/drawing/2014/main" xmlns="" id="{6458FE3C-32CB-4FFE-8063-CBA96769392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6" name="233 CuadroTexto">
          <a:extLst>
            <a:ext uri="{FF2B5EF4-FFF2-40B4-BE49-F238E27FC236}">
              <a16:creationId xmlns:a16="http://schemas.microsoft.com/office/drawing/2014/main" xmlns="" id="{205D46E4-7370-42CB-A196-60E0811D338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7" name="234 CuadroTexto">
          <a:extLst>
            <a:ext uri="{FF2B5EF4-FFF2-40B4-BE49-F238E27FC236}">
              <a16:creationId xmlns:a16="http://schemas.microsoft.com/office/drawing/2014/main" xmlns="" id="{120AAA67-F476-4481-AC6D-73E44FB1A8B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8" name="235 CuadroTexto">
          <a:extLst>
            <a:ext uri="{FF2B5EF4-FFF2-40B4-BE49-F238E27FC236}">
              <a16:creationId xmlns:a16="http://schemas.microsoft.com/office/drawing/2014/main" xmlns="" id="{C90F738A-A192-42B7-9F80-AC1D90D71C7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09" name="236 CuadroTexto">
          <a:extLst>
            <a:ext uri="{FF2B5EF4-FFF2-40B4-BE49-F238E27FC236}">
              <a16:creationId xmlns:a16="http://schemas.microsoft.com/office/drawing/2014/main" xmlns="" id="{57530C35-47F9-4D96-9626-94793FD31B0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0" name="237 CuadroTexto">
          <a:extLst>
            <a:ext uri="{FF2B5EF4-FFF2-40B4-BE49-F238E27FC236}">
              <a16:creationId xmlns:a16="http://schemas.microsoft.com/office/drawing/2014/main" xmlns="" id="{9817AF55-86E3-4D69-9D4D-B0E748F2941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1" name="238 CuadroTexto">
          <a:extLst>
            <a:ext uri="{FF2B5EF4-FFF2-40B4-BE49-F238E27FC236}">
              <a16:creationId xmlns:a16="http://schemas.microsoft.com/office/drawing/2014/main" xmlns="" id="{623FCA82-287F-4788-AC47-58264C4516D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2" name="239 CuadroTexto">
          <a:extLst>
            <a:ext uri="{FF2B5EF4-FFF2-40B4-BE49-F238E27FC236}">
              <a16:creationId xmlns:a16="http://schemas.microsoft.com/office/drawing/2014/main" xmlns="" id="{5F840A88-7D6F-4608-8620-9006DE4255D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3" name="240 CuadroTexto">
          <a:extLst>
            <a:ext uri="{FF2B5EF4-FFF2-40B4-BE49-F238E27FC236}">
              <a16:creationId xmlns:a16="http://schemas.microsoft.com/office/drawing/2014/main" xmlns="" id="{85675612-8077-426D-8488-11E9CE6FC56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4" name="241 CuadroTexto">
          <a:extLst>
            <a:ext uri="{FF2B5EF4-FFF2-40B4-BE49-F238E27FC236}">
              <a16:creationId xmlns:a16="http://schemas.microsoft.com/office/drawing/2014/main" xmlns="" id="{27DD6218-8C26-4EAB-B29D-743E8BDE9EC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5" name="242 CuadroTexto">
          <a:extLst>
            <a:ext uri="{FF2B5EF4-FFF2-40B4-BE49-F238E27FC236}">
              <a16:creationId xmlns:a16="http://schemas.microsoft.com/office/drawing/2014/main" xmlns="" id="{DB6D9E30-0B5E-4D79-848A-2ACF4D19B96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6" name="243 CuadroTexto">
          <a:extLst>
            <a:ext uri="{FF2B5EF4-FFF2-40B4-BE49-F238E27FC236}">
              <a16:creationId xmlns:a16="http://schemas.microsoft.com/office/drawing/2014/main" xmlns="" id="{4ED90C4A-3449-441B-863E-C525A4EA189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7" name="244 CuadroTexto">
          <a:extLst>
            <a:ext uri="{FF2B5EF4-FFF2-40B4-BE49-F238E27FC236}">
              <a16:creationId xmlns:a16="http://schemas.microsoft.com/office/drawing/2014/main" xmlns="" id="{9C6766BC-687A-49F1-89E9-7057D06CFA0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8" name="245 CuadroTexto">
          <a:extLst>
            <a:ext uri="{FF2B5EF4-FFF2-40B4-BE49-F238E27FC236}">
              <a16:creationId xmlns:a16="http://schemas.microsoft.com/office/drawing/2014/main" xmlns="" id="{5732A27C-DD60-4E76-94E5-212C2B9038D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19" name="246 CuadroTexto">
          <a:extLst>
            <a:ext uri="{FF2B5EF4-FFF2-40B4-BE49-F238E27FC236}">
              <a16:creationId xmlns:a16="http://schemas.microsoft.com/office/drawing/2014/main" xmlns="" id="{11C40652-8EB7-46E2-AE65-672E133EA31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0" name="247 CuadroTexto">
          <a:extLst>
            <a:ext uri="{FF2B5EF4-FFF2-40B4-BE49-F238E27FC236}">
              <a16:creationId xmlns:a16="http://schemas.microsoft.com/office/drawing/2014/main" xmlns="" id="{87340735-D25B-4942-9011-0DDEDE1A07A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1" name="248 CuadroTexto">
          <a:extLst>
            <a:ext uri="{FF2B5EF4-FFF2-40B4-BE49-F238E27FC236}">
              <a16:creationId xmlns:a16="http://schemas.microsoft.com/office/drawing/2014/main" xmlns="" id="{0A7FEC30-CE26-4479-B545-D340B631777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2" name="249 CuadroTexto">
          <a:extLst>
            <a:ext uri="{FF2B5EF4-FFF2-40B4-BE49-F238E27FC236}">
              <a16:creationId xmlns:a16="http://schemas.microsoft.com/office/drawing/2014/main" xmlns="" id="{77E6096B-0BB4-4BF7-893B-655CF0561DD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3" name="250 CuadroTexto">
          <a:extLst>
            <a:ext uri="{FF2B5EF4-FFF2-40B4-BE49-F238E27FC236}">
              <a16:creationId xmlns:a16="http://schemas.microsoft.com/office/drawing/2014/main" xmlns="" id="{A5B77A57-07B5-42C2-9CEA-CCADD227D39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4" name="251 CuadroTexto">
          <a:extLst>
            <a:ext uri="{FF2B5EF4-FFF2-40B4-BE49-F238E27FC236}">
              <a16:creationId xmlns:a16="http://schemas.microsoft.com/office/drawing/2014/main" xmlns="" id="{739C0947-E34A-4AE0-BD6A-B97C1B6E6E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5" name="252 CuadroTexto">
          <a:extLst>
            <a:ext uri="{FF2B5EF4-FFF2-40B4-BE49-F238E27FC236}">
              <a16:creationId xmlns:a16="http://schemas.microsoft.com/office/drawing/2014/main" xmlns="" id="{7000B1DE-FAA3-46F1-A2C3-D6752666C0F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6" name="253 CuadroTexto">
          <a:extLst>
            <a:ext uri="{FF2B5EF4-FFF2-40B4-BE49-F238E27FC236}">
              <a16:creationId xmlns:a16="http://schemas.microsoft.com/office/drawing/2014/main" xmlns="" id="{C67B19B2-686F-4EAF-8012-E90505F7942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7" name="254 CuadroTexto">
          <a:extLst>
            <a:ext uri="{FF2B5EF4-FFF2-40B4-BE49-F238E27FC236}">
              <a16:creationId xmlns:a16="http://schemas.microsoft.com/office/drawing/2014/main" xmlns="" id="{E2735C84-F8B6-4D13-BCDA-804942C5FF6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8" name="255 CuadroTexto">
          <a:extLst>
            <a:ext uri="{FF2B5EF4-FFF2-40B4-BE49-F238E27FC236}">
              <a16:creationId xmlns:a16="http://schemas.microsoft.com/office/drawing/2014/main" xmlns="" id="{C731B5C1-E4B8-4C52-8256-A8534E211E4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29" name="256 CuadroTexto">
          <a:extLst>
            <a:ext uri="{FF2B5EF4-FFF2-40B4-BE49-F238E27FC236}">
              <a16:creationId xmlns:a16="http://schemas.microsoft.com/office/drawing/2014/main" xmlns="" id="{8D83745B-5850-4C7D-AFED-9BDFBCF861B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0" name="257 CuadroTexto">
          <a:extLst>
            <a:ext uri="{FF2B5EF4-FFF2-40B4-BE49-F238E27FC236}">
              <a16:creationId xmlns:a16="http://schemas.microsoft.com/office/drawing/2014/main" xmlns="" id="{2391AACD-5E2B-4D59-9C25-6E39A66E7DC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1" name="258 CuadroTexto">
          <a:extLst>
            <a:ext uri="{FF2B5EF4-FFF2-40B4-BE49-F238E27FC236}">
              <a16:creationId xmlns:a16="http://schemas.microsoft.com/office/drawing/2014/main" xmlns="" id="{48B6A041-2821-4E76-8F0F-DFC49DBB047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2" name="259 CuadroTexto">
          <a:extLst>
            <a:ext uri="{FF2B5EF4-FFF2-40B4-BE49-F238E27FC236}">
              <a16:creationId xmlns:a16="http://schemas.microsoft.com/office/drawing/2014/main" xmlns="" id="{2C1AF2FC-1241-4A4A-8ED7-4BAEDED54A5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3" name="260 CuadroTexto">
          <a:extLst>
            <a:ext uri="{FF2B5EF4-FFF2-40B4-BE49-F238E27FC236}">
              <a16:creationId xmlns:a16="http://schemas.microsoft.com/office/drawing/2014/main" xmlns="" id="{64AF7615-B108-40D6-86C4-846259D0910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4" name="261 CuadroTexto">
          <a:extLst>
            <a:ext uri="{FF2B5EF4-FFF2-40B4-BE49-F238E27FC236}">
              <a16:creationId xmlns:a16="http://schemas.microsoft.com/office/drawing/2014/main" xmlns="" id="{0B01647A-5417-4580-9064-EA5EEE78B43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5" name="262 CuadroTexto">
          <a:extLst>
            <a:ext uri="{FF2B5EF4-FFF2-40B4-BE49-F238E27FC236}">
              <a16:creationId xmlns:a16="http://schemas.microsoft.com/office/drawing/2014/main" xmlns="" id="{9E40FA53-F85F-4F2E-A02B-112B547AD12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6" name="263 CuadroTexto">
          <a:extLst>
            <a:ext uri="{FF2B5EF4-FFF2-40B4-BE49-F238E27FC236}">
              <a16:creationId xmlns:a16="http://schemas.microsoft.com/office/drawing/2014/main" xmlns="" id="{579360F5-CBA1-4E04-828E-A021F05CF3D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7" name="264 CuadroTexto">
          <a:extLst>
            <a:ext uri="{FF2B5EF4-FFF2-40B4-BE49-F238E27FC236}">
              <a16:creationId xmlns:a16="http://schemas.microsoft.com/office/drawing/2014/main" xmlns="" id="{2A6F1C7C-6643-44D0-A445-5FB10AD0389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8" name="265 CuadroTexto">
          <a:extLst>
            <a:ext uri="{FF2B5EF4-FFF2-40B4-BE49-F238E27FC236}">
              <a16:creationId xmlns:a16="http://schemas.microsoft.com/office/drawing/2014/main" xmlns="" id="{2616E4D2-3190-4CE6-B3DA-A0D73653305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39" name="266 CuadroTexto">
          <a:extLst>
            <a:ext uri="{FF2B5EF4-FFF2-40B4-BE49-F238E27FC236}">
              <a16:creationId xmlns:a16="http://schemas.microsoft.com/office/drawing/2014/main" xmlns="" id="{F97054BC-F9EA-40DA-B293-4923E88A8BD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0" name="267 CuadroTexto">
          <a:extLst>
            <a:ext uri="{FF2B5EF4-FFF2-40B4-BE49-F238E27FC236}">
              <a16:creationId xmlns:a16="http://schemas.microsoft.com/office/drawing/2014/main" xmlns="" id="{D7B1B5B7-0AE3-4459-A02A-94AA484AEDD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1" name="268 CuadroTexto">
          <a:extLst>
            <a:ext uri="{FF2B5EF4-FFF2-40B4-BE49-F238E27FC236}">
              <a16:creationId xmlns:a16="http://schemas.microsoft.com/office/drawing/2014/main" xmlns="" id="{9055805A-2BEF-4B7D-BBFF-75B8F7F2980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2" name="269 CuadroTexto">
          <a:extLst>
            <a:ext uri="{FF2B5EF4-FFF2-40B4-BE49-F238E27FC236}">
              <a16:creationId xmlns:a16="http://schemas.microsoft.com/office/drawing/2014/main" xmlns="" id="{4CA8C6B9-90D7-4B41-87F6-73F55863B7A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3" name="270 CuadroTexto">
          <a:extLst>
            <a:ext uri="{FF2B5EF4-FFF2-40B4-BE49-F238E27FC236}">
              <a16:creationId xmlns:a16="http://schemas.microsoft.com/office/drawing/2014/main" xmlns="" id="{2F91F49C-699A-4C5A-B7FB-9CFEE4D0CC0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4" name="271 CuadroTexto">
          <a:extLst>
            <a:ext uri="{FF2B5EF4-FFF2-40B4-BE49-F238E27FC236}">
              <a16:creationId xmlns:a16="http://schemas.microsoft.com/office/drawing/2014/main" xmlns="" id="{66C2B79E-F19A-4BB1-A12C-342822F9D87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5" name="272 CuadroTexto">
          <a:extLst>
            <a:ext uri="{FF2B5EF4-FFF2-40B4-BE49-F238E27FC236}">
              <a16:creationId xmlns:a16="http://schemas.microsoft.com/office/drawing/2014/main" xmlns="" id="{D1A8B67D-3EE4-437B-8DFC-71AE9F3C6F9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6" name="273 CuadroTexto">
          <a:extLst>
            <a:ext uri="{FF2B5EF4-FFF2-40B4-BE49-F238E27FC236}">
              <a16:creationId xmlns:a16="http://schemas.microsoft.com/office/drawing/2014/main" xmlns="" id="{5F3B524C-937E-4A1F-ADC9-2BACDACB902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7" name="274 CuadroTexto">
          <a:extLst>
            <a:ext uri="{FF2B5EF4-FFF2-40B4-BE49-F238E27FC236}">
              <a16:creationId xmlns:a16="http://schemas.microsoft.com/office/drawing/2014/main" xmlns="" id="{8FB2A966-218D-4C97-8869-AD76A3A4356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8" name="275 CuadroTexto">
          <a:extLst>
            <a:ext uri="{FF2B5EF4-FFF2-40B4-BE49-F238E27FC236}">
              <a16:creationId xmlns:a16="http://schemas.microsoft.com/office/drawing/2014/main" xmlns="" id="{86659FBB-D716-479C-B0B2-459B113B286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49" name="276 CuadroTexto">
          <a:extLst>
            <a:ext uri="{FF2B5EF4-FFF2-40B4-BE49-F238E27FC236}">
              <a16:creationId xmlns:a16="http://schemas.microsoft.com/office/drawing/2014/main" xmlns="" id="{931E4C1E-CC94-4F0B-BEA7-5EF80FDE914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0" name="277 CuadroTexto">
          <a:extLst>
            <a:ext uri="{FF2B5EF4-FFF2-40B4-BE49-F238E27FC236}">
              <a16:creationId xmlns:a16="http://schemas.microsoft.com/office/drawing/2014/main" xmlns="" id="{2E5F1576-FB7A-46DB-A6D3-DF85282A832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1" name="278 CuadroTexto">
          <a:extLst>
            <a:ext uri="{FF2B5EF4-FFF2-40B4-BE49-F238E27FC236}">
              <a16:creationId xmlns:a16="http://schemas.microsoft.com/office/drawing/2014/main" xmlns="" id="{B71823D4-8F1A-4486-B92C-CF91B97C8D7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2" name="279 CuadroTexto">
          <a:extLst>
            <a:ext uri="{FF2B5EF4-FFF2-40B4-BE49-F238E27FC236}">
              <a16:creationId xmlns:a16="http://schemas.microsoft.com/office/drawing/2014/main" xmlns="" id="{02EA69AC-886C-4A61-B96B-F2429BA8257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3" name="280 CuadroTexto">
          <a:extLst>
            <a:ext uri="{FF2B5EF4-FFF2-40B4-BE49-F238E27FC236}">
              <a16:creationId xmlns:a16="http://schemas.microsoft.com/office/drawing/2014/main" xmlns="" id="{0DBE0E73-CB08-416E-BF24-8D925A9D91C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4" name="281 CuadroTexto">
          <a:extLst>
            <a:ext uri="{FF2B5EF4-FFF2-40B4-BE49-F238E27FC236}">
              <a16:creationId xmlns:a16="http://schemas.microsoft.com/office/drawing/2014/main" xmlns="" id="{98E089B4-DEFB-489D-8FA2-5CD840813F4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5" name="282 CuadroTexto">
          <a:extLst>
            <a:ext uri="{FF2B5EF4-FFF2-40B4-BE49-F238E27FC236}">
              <a16:creationId xmlns:a16="http://schemas.microsoft.com/office/drawing/2014/main" xmlns="" id="{EAFCC027-0D79-4D17-9A89-DE335768C08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6" name="283 CuadroTexto">
          <a:extLst>
            <a:ext uri="{FF2B5EF4-FFF2-40B4-BE49-F238E27FC236}">
              <a16:creationId xmlns:a16="http://schemas.microsoft.com/office/drawing/2014/main" xmlns="" id="{86781D54-836E-4245-B7DB-B97B382E1F4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7" name="284 CuadroTexto">
          <a:extLst>
            <a:ext uri="{FF2B5EF4-FFF2-40B4-BE49-F238E27FC236}">
              <a16:creationId xmlns:a16="http://schemas.microsoft.com/office/drawing/2014/main" xmlns="" id="{88E38EB9-0207-4F86-B055-268C079F5D8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8" name="285 CuadroTexto">
          <a:extLst>
            <a:ext uri="{FF2B5EF4-FFF2-40B4-BE49-F238E27FC236}">
              <a16:creationId xmlns:a16="http://schemas.microsoft.com/office/drawing/2014/main" xmlns="" id="{FE37FDD7-2F72-4704-89E8-6413E905AB9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9" name="286 CuadroTexto">
          <a:extLst>
            <a:ext uri="{FF2B5EF4-FFF2-40B4-BE49-F238E27FC236}">
              <a16:creationId xmlns:a16="http://schemas.microsoft.com/office/drawing/2014/main" xmlns="" id="{9B6AEEC9-EE1C-428E-BD2C-17AAF53D276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0" name="287 CuadroTexto">
          <a:extLst>
            <a:ext uri="{FF2B5EF4-FFF2-40B4-BE49-F238E27FC236}">
              <a16:creationId xmlns:a16="http://schemas.microsoft.com/office/drawing/2014/main" xmlns="" id="{BC829F8D-9893-402A-B648-B8894F46CFC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1" name="288 CuadroTexto">
          <a:extLst>
            <a:ext uri="{FF2B5EF4-FFF2-40B4-BE49-F238E27FC236}">
              <a16:creationId xmlns:a16="http://schemas.microsoft.com/office/drawing/2014/main" xmlns="" id="{26D5B952-093F-4167-9E76-7A110F2F4D6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2" name="289 CuadroTexto">
          <a:extLst>
            <a:ext uri="{FF2B5EF4-FFF2-40B4-BE49-F238E27FC236}">
              <a16:creationId xmlns:a16="http://schemas.microsoft.com/office/drawing/2014/main" xmlns="" id="{C96B1D67-3798-4CB1-8744-80283EFFFEB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3" name="290 CuadroTexto">
          <a:extLst>
            <a:ext uri="{FF2B5EF4-FFF2-40B4-BE49-F238E27FC236}">
              <a16:creationId xmlns:a16="http://schemas.microsoft.com/office/drawing/2014/main" xmlns="" id="{31324AE7-7FD8-4A9C-B8F0-4F2977C231E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4" name="291 CuadroTexto">
          <a:extLst>
            <a:ext uri="{FF2B5EF4-FFF2-40B4-BE49-F238E27FC236}">
              <a16:creationId xmlns:a16="http://schemas.microsoft.com/office/drawing/2014/main" xmlns="" id="{3AAA401E-BA4D-48C6-BC7E-2A160279B5C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5" name="292 CuadroTexto">
          <a:extLst>
            <a:ext uri="{FF2B5EF4-FFF2-40B4-BE49-F238E27FC236}">
              <a16:creationId xmlns:a16="http://schemas.microsoft.com/office/drawing/2014/main" xmlns="" id="{88567A2E-BA42-405F-AD90-CEA5A47978D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6" name="293 CuadroTexto">
          <a:extLst>
            <a:ext uri="{FF2B5EF4-FFF2-40B4-BE49-F238E27FC236}">
              <a16:creationId xmlns:a16="http://schemas.microsoft.com/office/drawing/2014/main" xmlns="" id="{9BFB93E7-F953-4B68-B430-A264473FD22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7" name="294 CuadroTexto">
          <a:extLst>
            <a:ext uri="{FF2B5EF4-FFF2-40B4-BE49-F238E27FC236}">
              <a16:creationId xmlns:a16="http://schemas.microsoft.com/office/drawing/2014/main" xmlns="" id="{627E8BA3-12E4-4283-8E87-C9D4C0F717B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8" name="295 CuadroTexto">
          <a:extLst>
            <a:ext uri="{FF2B5EF4-FFF2-40B4-BE49-F238E27FC236}">
              <a16:creationId xmlns:a16="http://schemas.microsoft.com/office/drawing/2014/main" xmlns="" id="{62DFBF26-8E36-42E8-B998-D1AD77D0FF8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69" name="296 CuadroTexto">
          <a:extLst>
            <a:ext uri="{FF2B5EF4-FFF2-40B4-BE49-F238E27FC236}">
              <a16:creationId xmlns:a16="http://schemas.microsoft.com/office/drawing/2014/main" xmlns="" id="{19008D77-ED58-4BED-B4DF-3297EBEC375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0" name="17 CuadroTexto">
          <a:extLst>
            <a:ext uri="{FF2B5EF4-FFF2-40B4-BE49-F238E27FC236}">
              <a16:creationId xmlns:a16="http://schemas.microsoft.com/office/drawing/2014/main" xmlns="" id="{68096809-6494-4550-A159-449608B5105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1" name="90 CuadroTexto">
          <a:extLst>
            <a:ext uri="{FF2B5EF4-FFF2-40B4-BE49-F238E27FC236}">
              <a16:creationId xmlns:a16="http://schemas.microsoft.com/office/drawing/2014/main" xmlns="" id="{5B3B0C3C-7DF3-4A09-8697-205BD32E772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2" name="91 CuadroTexto">
          <a:extLst>
            <a:ext uri="{FF2B5EF4-FFF2-40B4-BE49-F238E27FC236}">
              <a16:creationId xmlns:a16="http://schemas.microsoft.com/office/drawing/2014/main" xmlns="" id="{6DEEF201-7F91-4C19-9BE0-C107D317C8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3" name="92 CuadroTexto">
          <a:extLst>
            <a:ext uri="{FF2B5EF4-FFF2-40B4-BE49-F238E27FC236}">
              <a16:creationId xmlns:a16="http://schemas.microsoft.com/office/drawing/2014/main" xmlns="" id="{D70DFC7F-D881-4B94-979E-F97090D52BA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4" name="93 CuadroTexto">
          <a:extLst>
            <a:ext uri="{FF2B5EF4-FFF2-40B4-BE49-F238E27FC236}">
              <a16:creationId xmlns:a16="http://schemas.microsoft.com/office/drawing/2014/main" xmlns="" id="{58CC50CB-243F-4214-844D-03879F269E7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5" name="94 CuadroTexto">
          <a:extLst>
            <a:ext uri="{FF2B5EF4-FFF2-40B4-BE49-F238E27FC236}">
              <a16:creationId xmlns:a16="http://schemas.microsoft.com/office/drawing/2014/main" xmlns="" id="{1A0F479F-2992-4A9A-83EE-1B76036B69C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6" name="95 CuadroTexto">
          <a:extLst>
            <a:ext uri="{FF2B5EF4-FFF2-40B4-BE49-F238E27FC236}">
              <a16:creationId xmlns:a16="http://schemas.microsoft.com/office/drawing/2014/main" xmlns="" id="{2DBFDD1C-967C-4169-88F4-EDFB177B490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7" name="96 CuadroTexto">
          <a:extLst>
            <a:ext uri="{FF2B5EF4-FFF2-40B4-BE49-F238E27FC236}">
              <a16:creationId xmlns:a16="http://schemas.microsoft.com/office/drawing/2014/main" xmlns="" id="{54EC29A2-3112-4527-8EB9-AB22830E11F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8" name="97 CuadroTexto">
          <a:extLst>
            <a:ext uri="{FF2B5EF4-FFF2-40B4-BE49-F238E27FC236}">
              <a16:creationId xmlns:a16="http://schemas.microsoft.com/office/drawing/2014/main" xmlns="" id="{557FA346-A773-4EDC-91F0-A39C318491A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9" name="98 CuadroTexto">
          <a:extLst>
            <a:ext uri="{FF2B5EF4-FFF2-40B4-BE49-F238E27FC236}">
              <a16:creationId xmlns:a16="http://schemas.microsoft.com/office/drawing/2014/main" xmlns="" id="{5EC2B142-E742-4219-8848-088BFDD697E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0" name="99 CuadroTexto">
          <a:extLst>
            <a:ext uri="{FF2B5EF4-FFF2-40B4-BE49-F238E27FC236}">
              <a16:creationId xmlns:a16="http://schemas.microsoft.com/office/drawing/2014/main" xmlns="" id="{4C9A6F55-A479-407E-BB5F-66B15E42BA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1" name="100 CuadroTexto">
          <a:extLst>
            <a:ext uri="{FF2B5EF4-FFF2-40B4-BE49-F238E27FC236}">
              <a16:creationId xmlns:a16="http://schemas.microsoft.com/office/drawing/2014/main" xmlns="" id="{C9E69997-7841-4024-AA8B-565666BDF0E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2" name="101 CuadroTexto">
          <a:extLst>
            <a:ext uri="{FF2B5EF4-FFF2-40B4-BE49-F238E27FC236}">
              <a16:creationId xmlns:a16="http://schemas.microsoft.com/office/drawing/2014/main" xmlns="" id="{5D9039BC-BBBD-4908-A925-9200E37E1DD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3" name="118 CuadroTexto">
          <a:extLst>
            <a:ext uri="{FF2B5EF4-FFF2-40B4-BE49-F238E27FC236}">
              <a16:creationId xmlns:a16="http://schemas.microsoft.com/office/drawing/2014/main" xmlns="" id="{07783010-63FB-4F20-9A79-1332AFA2EBA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4" name="119 CuadroTexto">
          <a:extLst>
            <a:ext uri="{FF2B5EF4-FFF2-40B4-BE49-F238E27FC236}">
              <a16:creationId xmlns:a16="http://schemas.microsoft.com/office/drawing/2014/main" xmlns="" id="{197CF62A-45BC-45A8-BE82-1EA06444A93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5" name="120 CuadroTexto">
          <a:extLst>
            <a:ext uri="{FF2B5EF4-FFF2-40B4-BE49-F238E27FC236}">
              <a16:creationId xmlns:a16="http://schemas.microsoft.com/office/drawing/2014/main" xmlns="" id="{EC0C923E-C5DE-4B74-A2D5-8C86E8CB71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6" name="121 CuadroTexto">
          <a:extLst>
            <a:ext uri="{FF2B5EF4-FFF2-40B4-BE49-F238E27FC236}">
              <a16:creationId xmlns:a16="http://schemas.microsoft.com/office/drawing/2014/main" xmlns="" id="{11E28302-12E6-4B62-82A5-29893EDCA0A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7" name="122 CuadroTexto">
          <a:extLst>
            <a:ext uri="{FF2B5EF4-FFF2-40B4-BE49-F238E27FC236}">
              <a16:creationId xmlns:a16="http://schemas.microsoft.com/office/drawing/2014/main" xmlns="" id="{EC741286-E06A-4FC5-A819-A59EADFF71E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8" name="123 CuadroTexto">
          <a:extLst>
            <a:ext uri="{FF2B5EF4-FFF2-40B4-BE49-F238E27FC236}">
              <a16:creationId xmlns:a16="http://schemas.microsoft.com/office/drawing/2014/main" xmlns="" id="{D13FBC1D-FE15-4060-B49C-A6B7807CB56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89" name="124 CuadroTexto">
          <a:extLst>
            <a:ext uri="{FF2B5EF4-FFF2-40B4-BE49-F238E27FC236}">
              <a16:creationId xmlns:a16="http://schemas.microsoft.com/office/drawing/2014/main" xmlns="" id="{D8B409C0-25EA-4A5E-8434-3A9CDAA432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0" name="125 CuadroTexto">
          <a:extLst>
            <a:ext uri="{FF2B5EF4-FFF2-40B4-BE49-F238E27FC236}">
              <a16:creationId xmlns:a16="http://schemas.microsoft.com/office/drawing/2014/main" xmlns="" id="{C88A794A-0AA2-408F-8C0C-22A951349F4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1" name="143 CuadroTexto">
          <a:extLst>
            <a:ext uri="{FF2B5EF4-FFF2-40B4-BE49-F238E27FC236}">
              <a16:creationId xmlns:a16="http://schemas.microsoft.com/office/drawing/2014/main" xmlns="" id="{F1DF921F-C1AE-4FDA-AEE4-9F973C16D64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2" name="144 CuadroTexto">
          <a:extLst>
            <a:ext uri="{FF2B5EF4-FFF2-40B4-BE49-F238E27FC236}">
              <a16:creationId xmlns:a16="http://schemas.microsoft.com/office/drawing/2014/main" xmlns="" id="{665F70F4-9F04-4CE8-B268-47AF5B5EE83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3" name="145 CuadroTexto">
          <a:extLst>
            <a:ext uri="{FF2B5EF4-FFF2-40B4-BE49-F238E27FC236}">
              <a16:creationId xmlns:a16="http://schemas.microsoft.com/office/drawing/2014/main" xmlns="" id="{4A11EF34-D04E-4C05-84D3-F9AC9F85935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4" name="146 CuadroTexto">
          <a:extLst>
            <a:ext uri="{FF2B5EF4-FFF2-40B4-BE49-F238E27FC236}">
              <a16:creationId xmlns:a16="http://schemas.microsoft.com/office/drawing/2014/main" xmlns="" id="{5EC05AB0-245B-409F-BCA5-D079729B3BD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5" name="147 CuadroTexto">
          <a:extLst>
            <a:ext uri="{FF2B5EF4-FFF2-40B4-BE49-F238E27FC236}">
              <a16:creationId xmlns:a16="http://schemas.microsoft.com/office/drawing/2014/main" xmlns="" id="{E57102A9-2BA2-4FED-86E0-2880254AD33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6" name="148 CuadroTexto">
          <a:extLst>
            <a:ext uri="{FF2B5EF4-FFF2-40B4-BE49-F238E27FC236}">
              <a16:creationId xmlns:a16="http://schemas.microsoft.com/office/drawing/2014/main" xmlns="" id="{99A1D54B-DBAD-4933-B9D7-8955E680A11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7" name="149 CuadroTexto">
          <a:extLst>
            <a:ext uri="{FF2B5EF4-FFF2-40B4-BE49-F238E27FC236}">
              <a16:creationId xmlns:a16="http://schemas.microsoft.com/office/drawing/2014/main" xmlns="" id="{E303172C-047F-4B46-A1AD-1EBA112B66E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8" name="150 CuadroTexto">
          <a:extLst>
            <a:ext uri="{FF2B5EF4-FFF2-40B4-BE49-F238E27FC236}">
              <a16:creationId xmlns:a16="http://schemas.microsoft.com/office/drawing/2014/main" xmlns="" id="{D7063C2A-D4B5-4948-A4D5-38E97577E0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99" name="151 CuadroTexto">
          <a:extLst>
            <a:ext uri="{FF2B5EF4-FFF2-40B4-BE49-F238E27FC236}">
              <a16:creationId xmlns:a16="http://schemas.microsoft.com/office/drawing/2014/main" xmlns="" id="{433B908C-F5D8-47DE-A2DC-A89673860A0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0" name="152 CuadroTexto">
          <a:extLst>
            <a:ext uri="{FF2B5EF4-FFF2-40B4-BE49-F238E27FC236}">
              <a16:creationId xmlns:a16="http://schemas.microsoft.com/office/drawing/2014/main" xmlns="" id="{86CCBA62-F065-4C42-9341-51D9EF39E84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1" name="153 CuadroTexto">
          <a:extLst>
            <a:ext uri="{FF2B5EF4-FFF2-40B4-BE49-F238E27FC236}">
              <a16:creationId xmlns:a16="http://schemas.microsoft.com/office/drawing/2014/main" xmlns="" id="{A31D9E79-66CF-4408-BAE1-C45C1FCC0F8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2" name="154 CuadroTexto">
          <a:extLst>
            <a:ext uri="{FF2B5EF4-FFF2-40B4-BE49-F238E27FC236}">
              <a16:creationId xmlns:a16="http://schemas.microsoft.com/office/drawing/2014/main" xmlns="" id="{D630BF97-CD13-4881-A51A-A6BCE6159F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3" name="155 CuadroTexto">
          <a:extLst>
            <a:ext uri="{FF2B5EF4-FFF2-40B4-BE49-F238E27FC236}">
              <a16:creationId xmlns:a16="http://schemas.microsoft.com/office/drawing/2014/main" xmlns="" id="{E5E38697-33B3-4248-BCB6-7A76EB5341A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4" name="156 CuadroTexto">
          <a:extLst>
            <a:ext uri="{FF2B5EF4-FFF2-40B4-BE49-F238E27FC236}">
              <a16:creationId xmlns:a16="http://schemas.microsoft.com/office/drawing/2014/main" xmlns="" id="{2F4B28A6-1D1B-476D-8E4D-5067660918F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5" name="157 CuadroTexto">
          <a:extLst>
            <a:ext uri="{FF2B5EF4-FFF2-40B4-BE49-F238E27FC236}">
              <a16:creationId xmlns:a16="http://schemas.microsoft.com/office/drawing/2014/main" xmlns="" id="{D364CE92-3232-4E15-94AB-D8C4614189A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6" name="158 CuadroTexto">
          <a:extLst>
            <a:ext uri="{FF2B5EF4-FFF2-40B4-BE49-F238E27FC236}">
              <a16:creationId xmlns:a16="http://schemas.microsoft.com/office/drawing/2014/main" xmlns="" id="{BCF677CD-776D-44AF-A781-BA1AC43106B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7" name="159 CuadroTexto">
          <a:extLst>
            <a:ext uri="{FF2B5EF4-FFF2-40B4-BE49-F238E27FC236}">
              <a16:creationId xmlns:a16="http://schemas.microsoft.com/office/drawing/2014/main" xmlns="" id="{9EEEE63C-4664-4BE2-B4E7-39B50869FF6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8" name="160 CuadroTexto">
          <a:extLst>
            <a:ext uri="{FF2B5EF4-FFF2-40B4-BE49-F238E27FC236}">
              <a16:creationId xmlns:a16="http://schemas.microsoft.com/office/drawing/2014/main" xmlns="" id="{20086729-56CC-426E-A692-21D397F32D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09" name="161 CuadroTexto">
          <a:extLst>
            <a:ext uri="{FF2B5EF4-FFF2-40B4-BE49-F238E27FC236}">
              <a16:creationId xmlns:a16="http://schemas.microsoft.com/office/drawing/2014/main" xmlns="" id="{0EA2E9BA-BB70-41D0-961B-47447E959F0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0" name="162 CuadroTexto">
          <a:extLst>
            <a:ext uri="{FF2B5EF4-FFF2-40B4-BE49-F238E27FC236}">
              <a16:creationId xmlns:a16="http://schemas.microsoft.com/office/drawing/2014/main" xmlns="" id="{5C6CAEFC-F350-4B7F-BD61-B2D72DE89CD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1" name="163 CuadroTexto">
          <a:extLst>
            <a:ext uri="{FF2B5EF4-FFF2-40B4-BE49-F238E27FC236}">
              <a16:creationId xmlns:a16="http://schemas.microsoft.com/office/drawing/2014/main" xmlns="" id="{BB75740A-16E4-4D95-9563-683D26F4E03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2" name="164 CuadroTexto">
          <a:extLst>
            <a:ext uri="{FF2B5EF4-FFF2-40B4-BE49-F238E27FC236}">
              <a16:creationId xmlns:a16="http://schemas.microsoft.com/office/drawing/2014/main" xmlns="" id="{3B616D55-288D-4A74-9AAF-6B31905948A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3" name="165 CuadroTexto">
          <a:extLst>
            <a:ext uri="{FF2B5EF4-FFF2-40B4-BE49-F238E27FC236}">
              <a16:creationId xmlns:a16="http://schemas.microsoft.com/office/drawing/2014/main" xmlns="" id="{C5BA2CCC-7674-464C-9E84-15B64EC4DC2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4" name="166 CuadroTexto">
          <a:extLst>
            <a:ext uri="{FF2B5EF4-FFF2-40B4-BE49-F238E27FC236}">
              <a16:creationId xmlns:a16="http://schemas.microsoft.com/office/drawing/2014/main" xmlns="" id="{C42F3469-F285-476C-A12C-23B9B3EB609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5" name="167 CuadroTexto">
          <a:extLst>
            <a:ext uri="{FF2B5EF4-FFF2-40B4-BE49-F238E27FC236}">
              <a16:creationId xmlns:a16="http://schemas.microsoft.com/office/drawing/2014/main" xmlns="" id="{92477C92-3CD7-4D0D-B640-8BB5B376C0C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6" name="168 CuadroTexto">
          <a:extLst>
            <a:ext uri="{FF2B5EF4-FFF2-40B4-BE49-F238E27FC236}">
              <a16:creationId xmlns:a16="http://schemas.microsoft.com/office/drawing/2014/main" xmlns="" id="{9BEB4D99-1808-4BC6-8279-4D134803D75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7" name="169 CuadroTexto">
          <a:extLst>
            <a:ext uri="{FF2B5EF4-FFF2-40B4-BE49-F238E27FC236}">
              <a16:creationId xmlns:a16="http://schemas.microsoft.com/office/drawing/2014/main" xmlns="" id="{64F5BD9C-0D18-4358-93FB-BE416032CCE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8" name="170 CuadroTexto">
          <a:extLst>
            <a:ext uri="{FF2B5EF4-FFF2-40B4-BE49-F238E27FC236}">
              <a16:creationId xmlns:a16="http://schemas.microsoft.com/office/drawing/2014/main" xmlns="" id="{157F11B7-01B2-4D91-981D-DCAAF080FD2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19" name="171 CuadroTexto">
          <a:extLst>
            <a:ext uri="{FF2B5EF4-FFF2-40B4-BE49-F238E27FC236}">
              <a16:creationId xmlns:a16="http://schemas.microsoft.com/office/drawing/2014/main" xmlns="" id="{5451D9F1-3F12-4EF5-BF17-9873942BA43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0" name="172 CuadroTexto">
          <a:extLst>
            <a:ext uri="{FF2B5EF4-FFF2-40B4-BE49-F238E27FC236}">
              <a16:creationId xmlns:a16="http://schemas.microsoft.com/office/drawing/2014/main" xmlns="" id="{CBA071CF-F47C-474C-9B86-FB02D93EB62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1" name="173 CuadroTexto">
          <a:extLst>
            <a:ext uri="{FF2B5EF4-FFF2-40B4-BE49-F238E27FC236}">
              <a16:creationId xmlns:a16="http://schemas.microsoft.com/office/drawing/2014/main" xmlns="" id="{83D1C320-6DD9-4BA3-9516-F56F7AF07F4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2" name="174 CuadroTexto">
          <a:extLst>
            <a:ext uri="{FF2B5EF4-FFF2-40B4-BE49-F238E27FC236}">
              <a16:creationId xmlns:a16="http://schemas.microsoft.com/office/drawing/2014/main" xmlns="" id="{CC05A5A1-4A9C-49E0-9809-5C68D3E1A07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3" name="175 CuadroTexto">
          <a:extLst>
            <a:ext uri="{FF2B5EF4-FFF2-40B4-BE49-F238E27FC236}">
              <a16:creationId xmlns:a16="http://schemas.microsoft.com/office/drawing/2014/main" xmlns="" id="{DCC7973B-B348-4A51-84AF-34341169A20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4" name="176 CuadroTexto">
          <a:extLst>
            <a:ext uri="{FF2B5EF4-FFF2-40B4-BE49-F238E27FC236}">
              <a16:creationId xmlns:a16="http://schemas.microsoft.com/office/drawing/2014/main" xmlns="" id="{CCE1EF0F-0E99-458E-B8B6-253ECCDADDF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5" name="177 CuadroTexto">
          <a:extLst>
            <a:ext uri="{FF2B5EF4-FFF2-40B4-BE49-F238E27FC236}">
              <a16:creationId xmlns:a16="http://schemas.microsoft.com/office/drawing/2014/main" xmlns="" id="{1B7C2262-4DEF-48C6-88B9-3ED1FF2CA3A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6" name="178 CuadroTexto">
          <a:extLst>
            <a:ext uri="{FF2B5EF4-FFF2-40B4-BE49-F238E27FC236}">
              <a16:creationId xmlns:a16="http://schemas.microsoft.com/office/drawing/2014/main" xmlns="" id="{44953F3A-7CE7-4A0E-BA79-F706C108142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7" name="179 CuadroTexto">
          <a:extLst>
            <a:ext uri="{FF2B5EF4-FFF2-40B4-BE49-F238E27FC236}">
              <a16:creationId xmlns:a16="http://schemas.microsoft.com/office/drawing/2014/main" xmlns="" id="{0319CE5D-D67B-4902-92A8-C77971C18FA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8" name="180 CuadroTexto">
          <a:extLst>
            <a:ext uri="{FF2B5EF4-FFF2-40B4-BE49-F238E27FC236}">
              <a16:creationId xmlns:a16="http://schemas.microsoft.com/office/drawing/2014/main" xmlns="" id="{8DF51D51-5D8B-4BC3-9E12-DAC2583E92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29" name="181 CuadroTexto">
          <a:extLst>
            <a:ext uri="{FF2B5EF4-FFF2-40B4-BE49-F238E27FC236}">
              <a16:creationId xmlns:a16="http://schemas.microsoft.com/office/drawing/2014/main" xmlns="" id="{AB719461-913F-49F9-AE21-3DAB575A54A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0" name="182 CuadroTexto">
          <a:extLst>
            <a:ext uri="{FF2B5EF4-FFF2-40B4-BE49-F238E27FC236}">
              <a16:creationId xmlns:a16="http://schemas.microsoft.com/office/drawing/2014/main" xmlns="" id="{3B510FD5-15C4-4CCC-9E79-56B3CD7D4DD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1" name="183 CuadroTexto">
          <a:extLst>
            <a:ext uri="{FF2B5EF4-FFF2-40B4-BE49-F238E27FC236}">
              <a16:creationId xmlns:a16="http://schemas.microsoft.com/office/drawing/2014/main" xmlns="" id="{55B9638B-0967-4BF6-87F7-6DB546E03C5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2" name="184 CuadroTexto">
          <a:extLst>
            <a:ext uri="{FF2B5EF4-FFF2-40B4-BE49-F238E27FC236}">
              <a16:creationId xmlns:a16="http://schemas.microsoft.com/office/drawing/2014/main" xmlns="" id="{7FC7A219-FE53-4DBE-B8F9-3E3C866DD4A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3" name="185 CuadroTexto">
          <a:extLst>
            <a:ext uri="{FF2B5EF4-FFF2-40B4-BE49-F238E27FC236}">
              <a16:creationId xmlns:a16="http://schemas.microsoft.com/office/drawing/2014/main" xmlns="" id="{B643DCFB-5664-44B7-8661-B57F845FE9D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4" name="186 CuadroTexto">
          <a:extLst>
            <a:ext uri="{FF2B5EF4-FFF2-40B4-BE49-F238E27FC236}">
              <a16:creationId xmlns:a16="http://schemas.microsoft.com/office/drawing/2014/main" xmlns="" id="{F322CF49-D2DF-4FA7-B163-FD87F263F2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5" name="187 CuadroTexto">
          <a:extLst>
            <a:ext uri="{FF2B5EF4-FFF2-40B4-BE49-F238E27FC236}">
              <a16:creationId xmlns:a16="http://schemas.microsoft.com/office/drawing/2014/main" xmlns="" id="{A4DA99B2-9D8A-4608-ADC7-DDDE025EBC9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6" name="188 CuadroTexto">
          <a:extLst>
            <a:ext uri="{FF2B5EF4-FFF2-40B4-BE49-F238E27FC236}">
              <a16:creationId xmlns:a16="http://schemas.microsoft.com/office/drawing/2014/main" xmlns="" id="{25FA45A9-13F1-4310-9A77-CFE30E4F968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7" name="189 CuadroTexto">
          <a:extLst>
            <a:ext uri="{FF2B5EF4-FFF2-40B4-BE49-F238E27FC236}">
              <a16:creationId xmlns:a16="http://schemas.microsoft.com/office/drawing/2014/main" xmlns="" id="{69A9FDE1-A1D1-4DF0-B3EA-7E72A0743A2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8" name="190 CuadroTexto">
          <a:extLst>
            <a:ext uri="{FF2B5EF4-FFF2-40B4-BE49-F238E27FC236}">
              <a16:creationId xmlns:a16="http://schemas.microsoft.com/office/drawing/2014/main" xmlns="" id="{30D77D2C-2EC7-4B0F-8F55-80120A2442E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39" name="191 CuadroTexto">
          <a:extLst>
            <a:ext uri="{FF2B5EF4-FFF2-40B4-BE49-F238E27FC236}">
              <a16:creationId xmlns:a16="http://schemas.microsoft.com/office/drawing/2014/main" xmlns="" id="{6215BDCE-F8A3-4E3C-AA2D-8C8A529DA2F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0" name="192 CuadroTexto">
          <a:extLst>
            <a:ext uri="{FF2B5EF4-FFF2-40B4-BE49-F238E27FC236}">
              <a16:creationId xmlns:a16="http://schemas.microsoft.com/office/drawing/2014/main" xmlns="" id="{8FB50421-50CF-4FA7-830D-EFAE0F29191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1" name="193 CuadroTexto">
          <a:extLst>
            <a:ext uri="{FF2B5EF4-FFF2-40B4-BE49-F238E27FC236}">
              <a16:creationId xmlns:a16="http://schemas.microsoft.com/office/drawing/2014/main" xmlns="" id="{31B97811-5065-4BFD-BAC9-A9A3939BBA9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2" name="194 CuadroTexto">
          <a:extLst>
            <a:ext uri="{FF2B5EF4-FFF2-40B4-BE49-F238E27FC236}">
              <a16:creationId xmlns:a16="http://schemas.microsoft.com/office/drawing/2014/main" xmlns="" id="{FC410942-D266-4CF9-A5DB-9451439AA24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3" name="195 CuadroTexto">
          <a:extLst>
            <a:ext uri="{FF2B5EF4-FFF2-40B4-BE49-F238E27FC236}">
              <a16:creationId xmlns:a16="http://schemas.microsoft.com/office/drawing/2014/main" xmlns="" id="{B8B23272-0019-4197-BF43-E7EACC64E01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4" name="196 CuadroTexto">
          <a:extLst>
            <a:ext uri="{FF2B5EF4-FFF2-40B4-BE49-F238E27FC236}">
              <a16:creationId xmlns:a16="http://schemas.microsoft.com/office/drawing/2014/main" xmlns="" id="{604169B1-B5F8-48C0-9CF2-D3EA1BEFCA2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5" name="197 CuadroTexto">
          <a:extLst>
            <a:ext uri="{FF2B5EF4-FFF2-40B4-BE49-F238E27FC236}">
              <a16:creationId xmlns:a16="http://schemas.microsoft.com/office/drawing/2014/main" xmlns="" id="{A8C4C88E-FD04-4A8A-82DB-1636F905314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6" name="198 CuadroTexto">
          <a:extLst>
            <a:ext uri="{FF2B5EF4-FFF2-40B4-BE49-F238E27FC236}">
              <a16:creationId xmlns:a16="http://schemas.microsoft.com/office/drawing/2014/main" xmlns="" id="{CDE9FB8E-CCBD-4901-BC25-D891ACC919A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7" name="199 CuadroTexto">
          <a:extLst>
            <a:ext uri="{FF2B5EF4-FFF2-40B4-BE49-F238E27FC236}">
              <a16:creationId xmlns:a16="http://schemas.microsoft.com/office/drawing/2014/main" xmlns="" id="{75116F33-0AA8-4932-ADBB-C34B6C071E0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8" name="200 CuadroTexto">
          <a:extLst>
            <a:ext uri="{FF2B5EF4-FFF2-40B4-BE49-F238E27FC236}">
              <a16:creationId xmlns:a16="http://schemas.microsoft.com/office/drawing/2014/main" xmlns="" id="{B3CAEF7A-D9D6-4A8F-AFF6-B0BBF6F2B2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49" name="201 CuadroTexto">
          <a:extLst>
            <a:ext uri="{FF2B5EF4-FFF2-40B4-BE49-F238E27FC236}">
              <a16:creationId xmlns:a16="http://schemas.microsoft.com/office/drawing/2014/main" xmlns="" id="{C5DCCA9E-CD38-445E-A85C-1868F153C0F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0" name="202 CuadroTexto">
          <a:extLst>
            <a:ext uri="{FF2B5EF4-FFF2-40B4-BE49-F238E27FC236}">
              <a16:creationId xmlns:a16="http://schemas.microsoft.com/office/drawing/2014/main" xmlns="" id="{6D611291-5E87-4DD2-919C-1427E0A55EC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1" name="203 CuadroTexto">
          <a:extLst>
            <a:ext uri="{FF2B5EF4-FFF2-40B4-BE49-F238E27FC236}">
              <a16:creationId xmlns:a16="http://schemas.microsoft.com/office/drawing/2014/main" xmlns="" id="{6EC36414-3A59-4DA8-A570-CB2A0E44AFE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2" name="204 CuadroTexto">
          <a:extLst>
            <a:ext uri="{FF2B5EF4-FFF2-40B4-BE49-F238E27FC236}">
              <a16:creationId xmlns:a16="http://schemas.microsoft.com/office/drawing/2014/main" xmlns="" id="{D9823F3C-FBD0-4F06-BDCF-658F2864497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3" name="205 CuadroTexto">
          <a:extLst>
            <a:ext uri="{FF2B5EF4-FFF2-40B4-BE49-F238E27FC236}">
              <a16:creationId xmlns:a16="http://schemas.microsoft.com/office/drawing/2014/main" xmlns="" id="{36E95DD1-608B-4621-B9D8-B61BB816119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4" name="206 CuadroTexto">
          <a:extLst>
            <a:ext uri="{FF2B5EF4-FFF2-40B4-BE49-F238E27FC236}">
              <a16:creationId xmlns:a16="http://schemas.microsoft.com/office/drawing/2014/main" xmlns="" id="{1A9D7D51-0148-4BA7-920B-F51AA358550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5" name="207 CuadroTexto">
          <a:extLst>
            <a:ext uri="{FF2B5EF4-FFF2-40B4-BE49-F238E27FC236}">
              <a16:creationId xmlns:a16="http://schemas.microsoft.com/office/drawing/2014/main" xmlns="" id="{D02D564E-8612-4E52-B352-5E10BCB9E27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6" name="208 CuadroTexto">
          <a:extLst>
            <a:ext uri="{FF2B5EF4-FFF2-40B4-BE49-F238E27FC236}">
              <a16:creationId xmlns:a16="http://schemas.microsoft.com/office/drawing/2014/main" xmlns="" id="{E620DF15-D9AC-4E93-8D02-7B42543EDD3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7" name="209 CuadroTexto">
          <a:extLst>
            <a:ext uri="{FF2B5EF4-FFF2-40B4-BE49-F238E27FC236}">
              <a16:creationId xmlns:a16="http://schemas.microsoft.com/office/drawing/2014/main" xmlns="" id="{9B3DD77A-D9BB-408C-8058-4DABF39155F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8" name="210 CuadroTexto">
          <a:extLst>
            <a:ext uri="{FF2B5EF4-FFF2-40B4-BE49-F238E27FC236}">
              <a16:creationId xmlns:a16="http://schemas.microsoft.com/office/drawing/2014/main" xmlns="" id="{E5AA1214-5658-4432-88EF-741D7CA291A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59" name="211 CuadroTexto">
          <a:extLst>
            <a:ext uri="{FF2B5EF4-FFF2-40B4-BE49-F238E27FC236}">
              <a16:creationId xmlns:a16="http://schemas.microsoft.com/office/drawing/2014/main" xmlns="" id="{D6A1150E-8316-4116-8B4E-8600C9E263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0" name="212 CuadroTexto">
          <a:extLst>
            <a:ext uri="{FF2B5EF4-FFF2-40B4-BE49-F238E27FC236}">
              <a16:creationId xmlns:a16="http://schemas.microsoft.com/office/drawing/2014/main" xmlns="" id="{51F5A396-B0D6-4B65-BEEB-E7B095DE2FE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1" name="213 CuadroTexto">
          <a:extLst>
            <a:ext uri="{FF2B5EF4-FFF2-40B4-BE49-F238E27FC236}">
              <a16:creationId xmlns:a16="http://schemas.microsoft.com/office/drawing/2014/main" xmlns="" id="{444F8564-80AA-4F79-86B9-06AB843B539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2" name="214 CuadroTexto">
          <a:extLst>
            <a:ext uri="{FF2B5EF4-FFF2-40B4-BE49-F238E27FC236}">
              <a16:creationId xmlns:a16="http://schemas.microsoft.com/office/drawing/2014/main" xmlns="" id="{3969247E-A808-445C-8328-F4CBE63810A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3" name="215 CuadroTexto">
          <a:extLst>
            <a:ext uri="{FF2B5EF4-FFF2-40B4-BE49-F238E27FC236}">
              <a16:creationId xmlns:a16="http://schemas.microsoft.com/office/drawing/2014/main" xmlns="" id="{C98A3CE7-CEAC-4806-B72F-41CD92A9EE2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4" name="216 CuadroTexto">
          <a:extLst>
            <a:ext uri="{FF2B5EF4-FFF2-40B4-BE49-F238E27FC236}">
              <a16:creationId xmlns:a16="http://schemas.microsoft.com/office/drawing/2014/main" xmlns="" id="{610F57F6-E985-44A5-9A25-48ADC9BE0CA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5" name="217 CuadroTexto">
          <a:extLst>
            <a:ext uri="{FF2B5EF4-FFF2-40B4-BE49-F238E27FC236}">
              <a16:creationId xmlns:a16="http://schemas.microsoft.com/office/drawing/2014/main" xmlns="" id="{41E8557B-18B8-4997-BCD8-3C96088B99E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6" name="218 CuadroTexto">
          <a:extLst>
            <a:ext uri="{FF2B5EF4-FFF2-40B4-BE49-F238E27FC236}">
              <a16:creationId xmlns:a16="http://schemas.microsoft.com/office/drawing/2014/main" xmlns="" id="{B90D5190-942F-4CAC-A7CC-4E569ECB0DE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7" name="219 CuadroTexto">
          <a:extLst>
            <a:ext uri="{FF2B5EF4-FFF2-40B4-BE49-F238E27FC236}">
              <a16:creationId xmlns:a16="http://schemas.microsoft.com/office/drawing/2014/main" xmlns="" id="{8675E689-A21F-44C4-A7F9-864B78DC81F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8" name="220 CuadroTexto">
          <a:extLst>
            <a:ext uri="{FF2B5EF4-FFF2-40B4-BE49-F238E27FC236}">
              <a16:creationId xmlns:a16="http://schemas.microsoft.com/office/drawing/2014/main" xmlns="" id="{C8328BCE-3F07-43A1-B41E-306F82F1E43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69" name="221 CuadroTexto">
          <a:extLst>
            <a:ext uri="{FF2B5EF4-FFF2-40B4-BE49-F238E27FC236}">
              <a16:creationId xmlns:a16="http://schemas.microsoft.com/office/drawing/2014/main" xmlns="" id="{2B9FE129-C49C-4966-B969-2A87B239E3F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0" name="222 CuadroTexto">
          <a:extLst>
            <a:ext uri="{FF2B5EF4-FFF2-40B4-BE49-F238E27FC236}">
              <a16:creationId xmlns:a16="http://schemas.microsoft.com/office/drawing/2014/main" xmlns="" id="{D6E7339D-5CC9-4430-A024-4BB16550F38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1" name="223 CuadroTexto">
          <a:extLst>
            <a:ext uri="{FF2B5EF4-FFF2-40B4-BE49-F238E27FC236}">
              <a16:creationId xmlns:a16="http://schemas.microsoft.com/office/drawing/2014/main" xmlns="" id="{EE2A6E40-CABC-48AF-B7B0-570DF0885E4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2" name="224 CuadroTexto">
          <a:extLst>
            <a:ext uri="{FF2B5EF4-FFF2-40B4-BE49-F238E27FC236}">
              <a16:creationId xmlns:a16="http://schemas.microsoft.com/office/drawing/2014/main" xmlns="" id="{11026FC4-AAC6-4E13-812E-7C3DBC8C6B9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3" name="225 CuadroTexto">
          <a:extLst>
            <a:ext uri="{FF2B5EF4-FFF2-40B4-BE49-F238E27FC236}">
              <a16:creationId xmlns:a16="http://schemas.microsoft.com/office/drawing/2014/main" xmlns="" id="{6EDACB16-B607-41AC-A0A8-EC2760B9B42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4" name="226 CuadroTexto">
          <a:extLst>
            <a:ext uri="{FF2B5EF4-FFF2-40B4-BE49-F238E27FC236}">
              <a16:creationId xmlns:a16="http://schemas.microsoft.com/office/drawing/2014/main" xmlns="" id="{21C18BEA-813C-4ADE-8225-48F71FAB51E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5" name="227 CuadroTexto">
          <a:extLst>
            <a:ext uri="{FF2B5EF4-FFF2-40B4-BE49-F238E27FC236}">
              <a16:creationId xmlns:a16="http://schemas.microsoft.com/office/drawing/2014/main" xmlns="" id="{74F97A40-FDDB-4345-8BB6-554C4A98163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6" name="228 CuadroTexto">
          <a:extLst>
            <a:ext uri="{FF2B5EF4-FFF2-40B4-BE49-F238E27FC236}">
              <a16:creationId xmlns:a16="http://schemas.microsoft.com/office/drawing/2014/main" xmlns="" id="{9B7B9CF2-E719-4BBC-AC46-1B75455AE0F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7" name="229 CuadroTexto">
          <a:extLst>
            <a:ext uri="{FF2B5EF4-FFF2-40B4-BE49-F238E27FC236}">
              <a16:creationId xmlns:a16="http://schemas.microsoft.com/office/drawing/2014/main" xmlns="" id="{5229C3C8-884A-4E4F-8962-2F8AD91FC4D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8" name="230 CuadroTexto">
          <a:extLst>
            <a:ext uri="{FF2B5EF4-FFF2-40B4-BE49-F238E27FC236}">
              <a16:creationId xmlns:a16="http://schemas.microsoft.com/office/drawing/2014/main" xmlns="" id="{773E6974-1110-44BA-8FB7-0AC90B0AA64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79" name="231 CuadroTexto">
          <a:extLst>
            <a:ext uri="{FF2B5EF4-FFF2-40B4-BE49-F238E27FC236}">
              <a16:creationId xmlns:a16="http://schemas.microsoft.com/office/drawing/2014/main" xmlns="" id="{424492DC-221D-4549-8EFC-EA7978CF9C8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0" name="232 CuadroTexto">
          <a:extLst>
            <a:ext uri="{FF2B5EF4-FFF2-40B4-BE49-F238E27FC236}">
              <a16:creationId xmlns:a16="http://schemas.microsoft.com/office/drawing/2014/main" xmlns="" id="{A488FA87-2F5B-4A6F-84F4-8250BA24529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1" name="233 CuadroTexto">
          <a:extLst>
            <a:ext uri="{FF2B5EF4-FFF2-40B4-BE49-F238E27FC236}">
              <a16:creationId xmlns:a16="http://schemas.microsoft.com/office/drawing/2014/main" xmlns="" id="{A2C83451-CAA2-4D69-90EC-D7A38B88D56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2" name="234 CuadroTexto">
          <a:extLst>
            <a:ext uri="{FF2B5EF4-FFF2-40B4-BE49-F238E27FC236}">
              <a16:creationId xmlns:a16="http://schemas.microsoft.com/office/drawing/2014/main" xmlns="" id="{1086C128-183E-4B5A-9622-148F31D98CC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3" name="235 CuadroTexto">
          <a:extLst>
            <a:ext uri="{FF2B5EF4-FFF2-40B4-BE49-F238E27FC236}">
              <a16:creationId xmlns:a16="http://schemas.microsoft.com/office/drawing/2014/main" xmlns="" id="{92A22D9F-5493-4611-81F7-40431F95736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4" name="236 CuadroTexto">
          <a:extLst>
            <a:ext uri="{FF2B5EF4-FFF2-40B4-BE49-F238E27FC236}">
              <a16:creationId xmlns:a16="http://schemas.microsoft.com/office/drawing/2014/main" xmlns="" id="{CFF78187-B23A-4185-90EF-6E316C7E380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5" name="237 CuadroTexto">
          <a:extLst>
            <a:ext uri="{FF2B5EF4-FFF2-40B4-BE49-F238E27FC236}">
              <a16:creationId xmlns:a16="http://schemas.microsoft.com/office/drawing/2014/main" xmlns="" id="{BE44F339-3B6C-4D1B-B38B-C084CF73B3C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6" name="238 CuadroTexto">
          <a:extLst>
            <a:ext uri="{FF2B5EF4-FFF2-40B4-BE49-F238E27FC236}">
              <a16:creationId xmlns:a16="http://schemas.microsoft.com/office/drawing/2014/main" xmlns="" id="{992494A1-B687-48E8-BFB0-BE872FCB9A7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7" name="239 CuadroTexto">
          <a:extLst>
            <a:ext uri="{FF2B5EF4-FFF2-40B4-BE49-F238E27FC236}">
              <a16:creationId xmlns:a16="http://schemas.microsoft.com/office/drawing/2014/main" xmlns="" id="{B8D89CD9-21F8-4A60-B36B-75CD4A5B674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8" name="240 CuadroTexto">
          <a:extLst>
            <a:ext uri="{FF2B5EF4-FFF2-40B4-BE49-F238E27FC236}">
              <a16:creationId xmlns:a16="http://schemas.microsoft.com/office/drawing/2014/main" xmlns="" id="{10059A20-5FBA-48DC-932F-64E02780DFA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89" name="241 CuadroTexto">
          <a:extLst>
            <a:ext uri="{FF2B5EF4-FFF2-40B4-BE49-F238E27FC236}">
              <a16:creationId xmlns:a16="http://schemas.microsoft.com/office/drawing/2014/main" xmlns="" id="{4E976854-CBC6-4E68-9113-67D53104589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0" name="242 CuadroTexto">
          <a:extLst>
            <a:ext uri="{FF2B5EF4-FFF2-40B4-BE49-F238E27FC236}">
              <a16:creationId xmlns:a16="http://schemas.microsoft.com/office/drawing/2014/main" xmlns="" id="{C068587D-98D2-4A10-BEB6-45D319165E6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1" name="243 CuadroTexto">
          <a:extLst>
            <a:ext uri="{FF2B5EF4-FFF2-40B4-BE49-F238E27FC236}">
              <a16:creationId xmlns:a16="http://schemas.microsoft.com/office/drawing/2014/main" xmlns="" id="{C4FCB329-862F-406E-B0EA-B6D79E0579C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2" name="244 CuadroTexto">
          <a:extLst>
            <a:ext uri="{FF2B5EF4-FFF2-40B4-BE49-F238E27FC236}">
              <a16:creationId xmlns:a16="http://schemas.microsoft.com/office/drawing/2014/main" xmlns="" id="{852D9A03-6C61-4E40-BB8B-83EBDFBF04B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3" name="245 CuadroTexto">
          <a:extLst>
            <a:ext uri="{FF2B5EF4-FFF2-40B4-BE49-F238E27FC236}">
              <a16:creationId xmlns:a16="http://schemas.microsoft.com/office/drawing/2014/main" xmlns="" id="{FE0A98DE-7087-40FB-80FE-9A8D9F4A1B4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4" name="246 CuadroTexto">
          <a:extLst>
            <a:ext uri="{FF2B5EF4-FFF2-40B4-BE49-F238E27FC236}">
              <a16:creationId xmlns:a16="http://schemas.microsoft.com/office/drawing/2014/main" xmlns="" id="{0D02907E-64DF-48F3-9AD3-738E56F6A3A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5" name="247 CuadroTexto">
          <a:extLst>
            <a:ext uri="{FF2B5EF4-FFF2-40B4-BE49-F238E27FC236}">
              <a16:creationId xmlns:a16="http://schemas.microsoft.com/office/drawing/2014/main" xmlns="" id="{D968E824-2BFC-454E-84A2-5A5D10F9446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6" name="248 CuadroTexto">
          <a:extLst>
            <a:ext uri="{FF2B5EF4-FFF2-40B4-BE49-F238E27FC236}">
              <a16:creationId xmlns:a16="http://schemas.microsoft.com/office/drawing/2014/main" xmlns="" id="{BB7D157B-325D-4684-A68F-27B151D96B9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7" name="249 CuadroTexto">
          <a:extLst>
            <a:ext uri="{FF2B5EF4-FFF2-40B4-BE49-F238E27FC236}">
              <a16:creationId xmlns:a16="http://schemas.microsoft.com/office/drawing/2014/main" xmlns="" id="{992B5194-4A8A-465B-A85D-7E15AF1F744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8" name="250 CuadroTexto">
          <a:extLst>
            <a:ext uri="{FF2B5EF4-FFF2-40B4-BE49-F238E27FC236}">
              <a16:creationId xmlns:a16="http://schemas.microsoft.com/office/drawing/2014/main" xmlns="" id="{FF144955-B053-4CCC-8FCC-238F1F99561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499" name="251 CuadroTexto">
          <a:extLst>
            <a:ext uri="{FF2B5EF4-FFF2-40B4-BE49-F238E27FC236}">
              <a16:creationId xmlns:a16="http://schemas.microsoft.com/office/drawing/2014/main" xmlns="" id="{E2AE3D4C-C090-4988-B254-DE277F96DFA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0" name="252 CuadroTexto">
          <a:extLst>
            <a:ext uri="{FF2B5EF4-FFF2-40B4-BE49-F238E27FC236}">
              <a16:creationId xmlns:a16="http://schemas.microsoft.com/office/drawing/2014/main" xmlns="" id="{6D9412C9-62FD-4F0E-A7FB-0CA80A81199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1" name="253 CuadroTexto">
          <a:extLst>
            <a:ext uri="{FF2B5EF4-FFF2-40B4-BE49-F238E27FC236}">
              <a16:creationId xmlns:a16="http://schemas.microsoft.com/office/drawing/2014/main" xmlns="" id="{45A8BD49-7F57-4607-B3FB-73C4094E476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2" name="254 CuadroTexto">
          <a:extLst>
            <a:ext uri="{FF2B5EF4-FFF2-40B4-BE49-F238E27FC236}">
              <a16:creationId xmlns:a16="http://schemas.microsoft.com/office/drawing/2014/main" xmlns="" id="{7BCDD6BF-3F87-4D07-9E1F-DA3B763BF89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3" name="255 CuadroTexto">
          <a:extLst>
            <a:ext uri="{FF2B5EF4-FFF2-40B4-BE49-F238E27FC236}">
              <a16:creationId xmlns:a16="http://schemas.microsoft.com/office/drawing/2014/main" xmlns="" id="{8B790A07-D1AD-4F9E-B9A0-71E1DD29336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4" name="256 CuadroTexto">
          <a:extLst>
            <a:ext uri="{FF2B5EF4-FFF2-40B4-BE49-F238E27FC236}">
              <a16:creationId xmlns:a16="http://schemas.microsoft.com/office/drawing/2014/main" xmlns="" id="{F0579C1E-EECB-4D25-8F65-C1C96899B2D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5" name="257 CuadroTexto">
          <a:extLst>
            <a:ext uri="{FF2B5EF4-FFF2-40B4-BE49-F238E27FC236}">
              <a16:creationId xmlns:a16="http://schemas.microsoft.com/office/drawing/2014/main" xmlns="" id="{DDC7DB71-B994-451C-988B-45EE3F06C73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6" name="258 CuadroTexto">
          <a:extLst>
            <a:ext uri="{FF2B5EF4-FFF2-40B4-BE49-F238E27FC236}">
              <a16:creationId xmlns:a16="http://schemas.microsoft.com/office/drawing/2014/main" xmlns="" id="{987792C3-CB43-4CFC-9173-6125F960372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7" name="259 CuadroTexto">
          <a:extLst>
            <a:ext uri="{FF2B5EF4-FFF2-40B4-BE49-F238E27FC236}">
              <a16:creationId xmlns:a16="http://schemas.microsoft.com/office/drawing/2014/main" xmlns="" id="{BF3EAD20-8052-46EA-AD17-E260B0AB54B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8" name="260 CuadroTexto">
          <a:extLst>
            <a:ext uri="{FF2B5EF4-FFF2-40B4-BE49-F238E27FC236}">
              <a16:creationId xmlns:a16="http://schemas.microsoft.com/office/drawing/2014/main" xmlns="" id="{9DF88AEF-BA88-45AE-A04A-E64858EC8F0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09" name="261 CuadroTexto">
          <a:extLst>
            <a:ext uri="{FF2B5EF4-FFF2-40B4-BE49-F238E27FC236}">
              <a16:creationId xmlns:a16="http://schemas.microsoft.com/office/drawing/2014/main" xmlns="" id="{8D227D22-CB3D-43EE-91FD-F960CFCE352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0" name="262 CuadroTexto">
          <a:extLst>
            <a:ext uri="{FF2B5EF4-FFF2-40B4-BE49-F238E27FC236}">
              <a16:creationId xmlns:a16="http://schemas.microsoft.com/office/drawing/2014/main" xmlns="" id="{EEFB95E4-575D-483A-A40E-DCA23737129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1" name="263 CuadroTexto">
          <a:extLst>
            <a:ext uri="{FF2B5EF4-FFF2-40B4-BE49-F238E27FC236}">
              <a16:creationId xmlns:a16="http://schemas.microsoft.com/office/drawing/2014/main" xmlns="" id="{30BC382A-F90F-4F96-9AFC-8F879B4DF1E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2" name="264 CuadroTexto">
          <a:extLst>
            <a:ext uri="{FF2B5EF4-FFF2-40B4-BE49-F238E27FC236}">
              <a16:creationId xmlns:a16="http://schemas.microsoft.com/office/drawing/2014/main" xmlns="" id="{8F50B412-344D-4793-8CFF-C4FC57DE573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3" name="265 CuadroTexto">
          <a:extLst>
            <a:ext uri="{FF2B5EF4-FFF2-40B4-BE49-F238E27FC236}">
              <a16:creationId xmlns:a16="http://schemas.microsoft.com/office/drawing/2014/main" xmlns="" id="{F7A7892D-845D-4A6B-B19A-FF1B2B70B1C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4" name="266 CuadroTexto">
          <a:extLst>
            <a:ext uri="{FF2B5EF4-FFF2-40B4-BE49-F238E27FC236}">
              <a16:creationId xmlns:a16="http://schemas.microsoft.com/office/drawing/2014/main" xmlns="" id="{212B3FE1-4F71-4C5D-B17D-FA6EBB1EF77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5" name="267 CuadroTexto">
          <a:extLst>
            <a:ext uri="{FF2B5EF4-FFF2-40B4-BE49-F238E27FC236}">
              <a16:creationId xmlns:a16="http://schemas.microsoft.com/office/drawing/2014/main" xmlns="" id="{E70699BE-EB49-4A35-B912-1338C937410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6" name="268 CuadroTexto">
          <a:extLst>
            <a:ext uri="{FF2B5EF4-FFF2-40B4-BE49-F238E27FC236}">
              <a16:creationId xmlns:a16="http://schemas.microsoft.com/office/drawing/2014/main" xmlns="" id="{D4132FBB-D8A6-456B-AEEC-8AC6489E419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7" name="269 CuadroTexto">
          <a:extLst>
            <a:ext uri="{FF2B5EF4-FFF2-40B4-BE49-F238E27FC236}">
              <a16:creationId xmlns:a16="http://schemas.microsoft.com/office/drawing/2014/main" xmlns="" id="{AC5019E5-DDEA-4C1A-8B8D-7C6B5B0461C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8" name="270 CuadroTexto">
          <a:extLst>
            <a:ext uri="{FF2B5EF4-FFF2-40B4-BE49-F238E27FC236}">
              <a16:creationId xmlns:a16="http://schemas.microsoft.com/office/drawing/2014/main" xmlns="" id="{ACBBAF97-55BC-41FD-AA49-B79C8C7EB04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19" name="271 CuadroTexto">
          <a:extLst>
            <a:ext uri="{FF2B5EF4-FFF2-40B4-BE49-F238E27FC236}">
              <a16:creationId xmlns:a16="http://schemas.microsoft.com/office/drawing/2014/main" xmlns="" id="{1CADA9B2-1C95-492B-912F-FF05C1B802B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0" name="272 CuadroTexto">
          <a:extLst>
            <a:ext uri="{FF2B5EF4-FFF2-40B4-BE49-F238E27FC236}">
              <a16:creationId xmlns:a16="http://schemas.microsoft.com/office/drawing/2014/main" xmlns="" id="{6E43012F-1ECF-4525-9FD3-47C8D877AAD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1" name="273 CuadroTexto">
          <a:extLst>
            <a:ext uri="{FF2B5EF4-FFF2-40B4-BE49-F238E27FC236}">
              <a16:creationId xmlns:a16="http://schemas.microsoft.com/office/drawing/2014/main" xmlns="" id="{94B64F8C-C1BE-4D68-BD61-CF855FB3B75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2" name="274 CuadroTexto">
          <a:extLst>
            <a:ext uri="{FF2B5EF4-FFF2-40B4-BE49-F238E27FC236}">
              <a16:creationId xmlns:a16="http://schemas.microsoft.com/office/drawing/2014/main" xmlns="" id="{045C3F93-F265-45F6-882D-8A4500C7FF9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3" name="275 CuadroTexto">
          <a:extLst>
            <a:ext uri="{FF2B5EF4-FFF2-40B4-BE49-F238E27FC236}">
              <a16:creationId xmlns:a16="http://schemas.microsoft.com/office/drawing/2014/main" xmlns="" id="{E6F399D1-0BB2-4A65-BE78-811F467571D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4" name="276 CuadroTexto">
          <a:extLst>
            <a:ext uri="{FF2B5EF4-FFF2-40B4-BE49-F238E27FC236}">
              <a16:creationId xmlns:a16="http://schemas.microsoft.com/office/drawing/2014/main" xmlns="" id="{BE60B62D-69AC-46C8-A133-9446A3EBADD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5" name="277 CuadroTexto">
          <a:extLst>
            <a:ext uri="{FF2B5EF4-FFF2-40B4-BE49-F238E27FC236}">
              <a16:creationId xmlns:a16="http://schemas.microsoft.com/office/drawing/2014/main" xmlns="" id="{C5D4E821-73E5-49AD-BFC6-5B6D92BEA54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6" name="278 CuadroTexto">
          <a:extLst>
            <a:ext uri="{FF2B5EF4-FFF2-40B4-BE49-F238E27FC236}">
              <a16:creationId xmlns:a16="http://schemas.microsoft.com/office/drawing/2014/main" xmlns="" id="{A7FAC869-CBF8-4781-A9E2-D306CD8AC31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7" name="279 CuadroTexto">
          <a:extLst>
            <a:ext uri="{FF2B5EF4-FFF2-40B4-BE49-F238E27FC236}">
              <a16:creationId xmlns:a16="http://schemas.microsoft.com/office/drawing/2014/main" xmlns="" id="{3386DE6A-8C35-4959-BD49-4E346E39C5F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8" name="280 CuadroTexto">
          <a:extLst>
            <a:ext uri="{FF2B5EF4-FFF2-40B4-BE49-F238E27FC236}">
              <a16:creationId xmlns:a16="http://schemas.microsoft.com/office/drawing/2014/main" xmlns="" id="{C9736F25-4BC4-4F25-B090-D0261365BCC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9" name="281 CuadroTexto">
          <a:extLst>
            <a:ext uri="{FF2B5EF4-FFF2-40B4-BE49-F238E27FC236}">
              <a16:creationId xmlns:a16="http://schemas.microsoft.com/office/drawing/2014/main" xmlns="" id="{8839FD91-96FD-499F-B5EC-44FA61928C5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0" name="282 CuadroTexto">
          <a:extLst>
            <a:ext uri="{FF2B5EF4-FFF2-40B4-BE49-F238E27FC236}">
              <a16:creationId xmlns:a16="http://schemas.microsoft.com/office/drawing/2014/main" xmlns="" id="{FC2C5479-D91F-4C94-8190-93D4A8FB542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1" name="283 CuadroTexto">
          <a:extLst>
            <a:ext uri="{FF2B5EF4-FFF2-40B4-BE49-F238E27FC236}">
              <a16:creationId xmlns:a16="http://schemas.microsoft.com/office/drawing/2014/main" xmlns="" id="{4F88CA6A-1E1D-4209-8CF2-B8F39B36C4A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2" name="284 CuadroTexto">
          <a:extLst>
            <a:ext uri="{FF2B5EF4-FFF2-40B4-BE49-F238E27FC236}">
              <a16:creationId xmlns:a16="http://schemas.microsoft.com/office/drawing/2014/main" xmlns="" id="{8110A65A-C54B-4570-8F50-D9F1D9FA110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3" name="285 CuadroTexto">
          <a:extLst>
            <a:ext uri="{FF2B5EF4-FFF2-40B4-BE49-F238E27FC236}">
              <a16:creationId xmlns:a16="http://schemas.microsoft.com/office/drawing/2014/main" xmlns="" id="{5C0B5471-4089-4ABF-873E-437016EE1E3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4" name="286 CuadroTexto">
          <a:extLst>
            <a:ext uri="{FF2B5EF4-FFF2-40B4-BE49-F238E27FC236}">
              <a16:creationId xmlns:a16="http://schemas.microsoft.com/office/drawing/2014/main" xmlns="" id="{5EA9EA04-8EA2-4AEC-9615-BEA341A4DC9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5" name="287 CuadroTexto">
          <a:extLst>
            <a:ext uri="{FF2B5EF4-FFF2-40B4-BE49-F238E27FC236}">
              <a16:creationId xmlns:a16="http://schemas.microsoft.com/office/drawing/2014/main" xmlns="" id="{1517BC08-A038-44CF-A7EF-507F67A42FD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6" name="288 CuadroTexto">
          <a:extLst>
            <a:ext uri="{FF2B5EF4-FFF2-40B4-BE49-F238E27FC236}">
              <a16:creationId xmlns:a16="http://schemas.microsoft.com/office/drawing/2014/main" xmlns="" id="{286C2CF3-B868-44EC-ADE4-E68D28D4523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7" name="289 CuadroTexto">
          <a:extLst>
            <a:ext uri="{FF2B5EF4-FFF2-40B4-BE49-F238E27FC236}">
              <a16:creationId xmlns:a16="http://schemas.microsoft.com/office/drawing/2014/main" xmlns="" id="{6DDA00C8-9C29-4A7D-97BB-3DC4109058F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8" name="290 CuadroTexto">
          <a:extLst>
            <a:ext uri="{FF2B5EF4-FFF2-40B4-BE49-F238E27FC236}">
              <a16:creationId xmlns:a16="http://schemas.microsoft.com/office/drawing/2014/main" xmlns="" id="{9DC1CA9F-C4AA-4892-BE3E-887CDB6C69D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39" name="291 CuadroTexto">
          <a:extLst>
            <a:ext uri="{FF2B5EF4-FFF2-40B4-BE49-F238E27FC236}">
              <a16:creationId xmlns:a16="http://schemas.microsoft.com/office/drawing/2014/main" xmlns="" id="{C3BBAADC-5DEC-42B3-A70A-B884913F374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0" name="292 CuadroTexto">
          <a:extLst>
            <a:ext uri="{FF2B5EF4-FFF2-40B4-BE49-F238E27FC236}">
              <a16:creationId xmlns:a16="http://schemas.microsoft.com/office/drawing/2014/main" xmlns="" id="{ED90F3EA-90E3-45D0-BE16-1EAE9D47B62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1" name="293 CuadroTexto">
          <a:extLst>
            <a:ext uri="{FF2B5EF4-FFF2-40B4-BE49-F238E27FC236}">
              <a16:creationId xmlns:a16="http://schemas.microsoft.com/office/drawing/2014/main" xmlns="" id="{DCD4498A-DB83-4F36-B837-669F1B068E5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2" name="294 CuadroTexto">
          <a:extLst>
            <a:ext uri="{FF2B5EF4-FFF2-40B4-BE49-F238E27FC236}">
              <a16:creationId xmlns:a16="http://schemas.microsoft.com/office/drawing/2014/main" xmlns="" id="{B796B245-25C8-4088-9499-B61162E5652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3" name="295 CuadroTexto">
          <a:extLst>
            <a:ext uri="{FF2B5EF4-FFF2-40B4-BE49-F238E27FC236}">
              <a16:creationId xmlns:a16="http://schemas.microsoft.com/office/drawing/2014/main" xmlns="" id="{9E7081B6-2255-48F1-B1CD-586CDB19E87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4" name="296 CuadroTexto">
          <a:extLst>
            <a:ext uri="{FF2B5EF4-FFF2-40B4-BE49-F238E27FC236}">
              <a16:creationId xmlns:a16="http://schemas.microsoft.com/office/drawing/2014/main" xmlns="" id="{6043F8FF-BADE-4CC4-B623-1E8BFB71A1E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5" name="17 CuadroTexto">
          <a:extLst>
            <a:ext uri="{FF2B5EF4-FFF2-40B4-BE49-F238E27FC236}">
              <a16:creationId xmlns:a16="http://schemas.microsoft.com/office/drawing/2014/main" xmlns="" id="{B9316C1C-9F04-4F23-9E3B-3F66D21F79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6" name="90 CuadroTexto">
          <a:extLst>
            <a:ext uri="{FF2B5EF4-FFF2-40B4-BE49-F238E27FC236}">
              <a16:creationId xmlns:a16="http://schemas.microsoft.com/office/drawing/2014/main" xmlns="" id="{FA057F47-BF7C-48A7-B793-B91D3570382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7" name="91 CuadroTexto">
          <a:extLst>
            <a:ext uri="{FF2B5EF4-FFF2-40B4-BE49-F238E27FC236}">
              <a16:creationId xmlns:a16="http://schemas.microsoft.com/office/drawing/2014/main" xmlns="" id="{BB1E7010-F7AE-40F5-9A63-DB84A17F7F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8" name="92 CuadroTexto">
          <a:extLst>
            <a:ext uri="{FF2B5EF4-FFF2-40B4-BE49-F238E27FC236}">
              <a16:creationId xmlns:a16="http://schemas.microsoft.com/office/drawing/2014/main" xmlns="" id="{22850208-7D51-4933-80C8-F9053A8CE73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49" name="93 CuadroTexto">
          <a:extLst>
            <a:ext uri="{FF2B5EF4-FFF2-40B4-BE49-F238E27FC236}">
              <a16:creationId xmlns:a16="http://schemas.microsoft.com/office/drawing/2014/main" xmlns="" id="{7CD8C0DE-4D79-4FD0-9042-69426A3AAB1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0" name="94 CuadroTexto">
          <a:extLst>
            <a:ext uri="{FF2B5EF4-FFF2-40B4-BE49-F238E27FC236}">
              <a16:creationId xmlns:a16="http://schemas.microsoft.com/office/drawing/2014/main" xmlns="" id="{C94913E0-00D4-49B9-A99B-F83AF7495B9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1" name="95 CuadroTexto">
          <a:extLst>
            <a:ext uri="{FF2B5EF4-FFF2-40B4-BE49-F238E27FC236}">
              <a16:creationId xmlns:a16="http://schemas.microsoft.com/office/drawing/2014/main" xmlns="" id="{40512BB9-A280-4D4C-B433-C11339014FD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2" name="96 CuadroTexto">
          <a:extLst>
            <a:ext uri="{FF2B5EF4-FFF2-40B4-BE49-F238E27FC236}">
              <a16:creationId xmlns:a16="http://schemas.microsoft.com/office/drawing/2014/main" xmlns="" id="{0A81BA41-505E-4F23-89C5-352381869ED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3" name="97 CuadroTexto">
          <a:extLst>
            <a:ext uri="{FF2B5EF4-FFF2-40B4-BE49-F238E27FC236}">
              <a16:creationId xmlns:a16="http://schemas.microsoft.com/office/drawing/2014/main" xmlns="" id="{529C6675-AE57-4671-87E2-61ECC89FE94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4" name="98 CuadroTexto">
          <a:extLst>
            <a:ext uri="{FF2B5EF4-FFF2-40B4-BE49-F238E27FC236}">
              <a16:creationId xmlns:a16="http://schemas.microsoft.com/office/drawing/2014/main" xmlns="" id="{45922659-7AD4-4059-B5CB-40BBB69F90C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5" name="99 CuadroTexto">
          <a:extLst>
            <a:ext uri="{FF2B5EF4-FFF2-40B4-BE49-F238E27FC236}">
              <a16:creationId xmlns:a16="http://schemas.microsoft.com/office/drawing/2014/main" xmlns="" id="{958218A3-43DB-4022-B358-3488ED41BA4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6" name="100 CuadroTexto">
          <a:extLst>
            <a:ext uri="{FF2B5EF4-FFF2-40B4-BE49-F238E27FC236}">
              <a16:creationId xmlns:a16="http://schemas.microsoft.com/office/drawing/2014/main" xmlns="" id="{5B9D0E75-06D0-4471-AECB-F7F847840A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7" name="101 CuadroTexto">
          <a:extLst>
            <a:ext uri="{FF2B5EF4-FFF2-40B4-BE49-F238E27FC236}">
              <a16:creationId xmlns:a16="http://schemas.microsoft.com/office/drawing/2014/main" xmlns="" id="{8DFD39BD-63BF-42C3-B5D4-841BD9C384A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8" name="118 CuadroTexto">
          <a:extLst>
            <a:ext uri="{FF2B5EF4-FFF2-40B4-BE49-F238E27FC236}">
              <a16:creationId xmlns:a16="http://schemas.microsoft.com/office/drawing/2014/main" xmlns="" id="{891590CE-E29B-4D8C-AFD8-810D8870C45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9" name="119 CuadroTexto">
          <a:extLst>
            <a:ext uri="{FF2B5EF4-FFF2-40B4-BE49-F238E27FC236}">
              <a16:creationId xmlns:a16="http://schemas.microsoft.com/office/drawing/2014/main" xmlns="" id="{1CC268FB-FF2F-4ADE-A509-C616F078C24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0" name="120 CuadroTexto">
          <a:extLst>
            <a:ext uri="{FF2B5EF4-FFF2-40B4-BE49-F238E27FC236}">
              <a16:creationId xmlns:a16="http://schemas.microsoft.com/office/drawing/2014/main" xmlns="" id="{9442A29E-9F58-48EC-9E94-E16CA1C6D6F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1" name="121 CuadroTexto">
          <a:extLst>
            <a:ext uri="{FF2B5EF4-FFF2-40B4-BE49-F238E27FC236}">
              <a16:creationId xmlns:a16="http://schemas.microsoft.com/office/drawing/2014/main" xmlns="" id="{072C1703-59C9-4C2D-9410-B6869EB7C81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2" name="122 CuadroTexto">
          <a:extLst>
            <a:ext uri="{FF2B5EF4-FFF2-40B4-BE49-F238E27FC236}">
              <a16:creationId xmlns:a16="http://schemas.microsoft.com/office/drawing/2014/main" xmlns="" id="{1E582F16-C2AA-4440-8216-DC5CFB6B3AC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3" name="123 CuadroTexto">
          <a:extLst>
            <a:ext uri="{FF2B5EF4-FFF2-40B4-BE49-F238E27FC236}">
              <a16:creationId xmlns:a16="http://schemas.microsoft.com/office/drawing/2014/main" xmlns="" id="{FA864B97-FEEC-4F4F-84E2-55FA905CF00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4" name="124 CuadroTexto">
          <a:extLst>
            <a:ext uri="{FF2B5EF4-FFF2-40B4-BE49-F238E27FC236}">
              <a16:creationId xmlns:a16="http://schemas.microsoft.com/office/drawing/2014/main" xmlns="" id="{86E4C03E-0E73-4C45-A470-26F3AB401AE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5" name="125 CuadroTexto">
          <a:extLst>
            <a:ext uri="{FF2B5EF4-FFF2-40B4-BE49-F238E27FC236}">
              <a16:creationId xmlns:a16="http://schemas.microsoft.com/office/drawing/2014/main" xmlns="" id="{340A1D94-3DBF-4BE9-9DCE-6752B0C97D4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6" name="143 CuadroTexto">
          <a:extLst>
            <a:ext uri="{FF2B5EF4-FFF2-40B4-BE49-F238E27FC236}">
              <a16:creationId xmlns:a16="http://schemas.microsoft.com/office/drawing/2014/main" xmlns="" id="{0779AE73-6BFC-49BE-88C9-B8EFD11106C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7" name="144 CuadroTexto">
          <a:extLst>
            <a:ext uri="{FF2B5EF4-FFF2-40B4-BE49-F238E27FC236}">
              <a16:creationId xmlns:a16="http://schemas.microsoft.com/office/drawing/2014/main" xmlns="" id="{8048B47A-A77E-4C7C-97F1-4E6A5C8DB79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8" name="145 CuadroTexto">
          <a:extLst>
            <a:ext uri="{FF2B5EF4-FFF2-40B4-BE49-F238E27FC236}">
              <a16:creationId xmlns:a16="http://schemas.microsoft.com/office/drawing/2014/main" xmlns="" id="{8CCD0328-A257-4DEA-AD07-1D23DEDF3AF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69" name="146 CuadroTexto">
          <a:extLst>
            <a:ext uri="{FF2B5EF4-FFF2-40B4-BE49-F238E27FC236}">
              <a16:creationId xmlns:a16="http://schemas.microsoft.com/office/drawing/2014/main" xmlns="" id="{F96EDA4A-674A-4F15-AE30-DB1F57E5701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0" name="147 CuadroTexto">
          <a:extLst>
            <a:ext uri="{FF2B5EF4-FFF2-40B4-BE49-F238E27FC236}">
              <a16:creationId xmlns:a16="http://schemas.microsoft.com/office/drawing/2014/main" xmlns="" id="{8D0208B1-81F0-46B3-8A09-F317E08498B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1" name="148 CuadroTexto">
          <a:extLst>
            <a:ext uri="{FF2B5EF4-FFF2-40B4-BE49-F238E27FC236}">
              <a16:creationId xmlns:a16="http://schemas.microsoft.com/office/drawing/2014/main" xmlns="" id="{805E366C-216C-4CEC-A65F-5A0C57060B2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2" name="149 CuadroTexto">
          <a:extLst>
            <a:ext uri="{FF2B5EF4-FFF2-40B4-BE49-F238E27FC236}">
              <a16:creationId xmlns:a16="http://schemas.microsoft.com/office/drawing/2014/main" xmlns="" id="{00470752-AFCF-4F27-8DF4-A66D9C4ADEC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3" name="150 CuadroTexto">
          <a:extLst>
            <a:ext uri="{FF2B5EF4-FFF2-40B4-BE49-F238E27FC236}">
              <a16:creationId xmlns:a16="http://schemas.microsoft.com/office/drawing/2014/main" xmlns="" id="{139F4C0F-1BE4-48C9-86CA-040D8FF0A9D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4" name="151 CuadroTexto">
          <a:extLst>
            <a:ext uri="{FF2B5EF4-FFF2-40B4-BE49-F238E27FC236}">
              <a16:creationId xmlns:a16="http://schemas.microsoft.com/office/drawing/2014/main" xmlns="" id="{9D0518FE-16AD-4A11-B701-9446D1990E0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5" name="152 CuadroTexto">
          <a:extLst>
            <a:ext uri="{FF2B5EF4-FFF2-40B4-BE49-F238E27FC236}">
              <a16:creationId xmlns:a16="http://schemas.microsoft.com/office/drawing/2014/main" xmlns="" id="{330559FF-40DC-4A55-B16C-6259EA0F257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6" name="153 CuadroTexto">
          <a:extLst>
            <a:ext uri="{FF2B5EF4-FFF2-40B4-BE49-F238E27FC236}">
              <a16:creationId xmlns:a16="http://schemas.microsoft.com/office/drawing/2014/main" xmlns="" id="{2E40D5C7-9E76-4326-A1D0-68DFA46A500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7" name="154 CuadroTexto">
          <a:extLst>
            <a:ext uri="{FF2B5EF4-FFF2-40B4-BE49-F238E27FC236}">
              <a16:creationId xmlns:a16="http://schemas.microsoft.com/office/drawing/2014/main" xmlns="" id="{110514BD-3C0E-4F19-8C38-80F34AB302C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8" name="155 CuadroTexto">
          <a:extLst>
            <a:ext uri="{FF2B5EF4-FFF2-40B4-BE49-F238E27FC236}">
              <a16:creationId xmlns:a16="http://schemas.microsoft.com/office/drawing/2014/main" xmlns="" id="{2F8B50A6-42F3-4F04-B0FD-EF78C21C3C5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79" name="156 CuadroTexto">
          <a:extLst>
            <a:ext uri="{FF2B5EF4-FFF2-40B4-BE49-F238E27FC236}">
              <a16:creationId xmlns:a16="http://schemas.microsoft.com/office/drawing/2014/main" xmlns="" id="{99B4CDDB-E4C1-45F4-A781-91CE79B6878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0" name="157 CuadroTexto">
          <a:extLst>
            <a:ext uri="{FF2B5EF4-FFF2-40B4-BE49-F238E27FC236}">
              <a16:creationId xmlns:a16="http://schemas.microsoft.com/office/drawing/2014/main" xmlns="" id="{77F34903-8865-4B04-928C-65D0BCFA032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1" name="158 CuadroTexto">
          <a:extLst>
            <a:ext uri="{FF2B5EF4-FFF2-40B4-BE49-F238E27FC236}">
              <a16:creationId xmlns:a16="http://schemas.microsoft.com/office/drawing/2014/main" xmlns="" id="{C9696A96-282F-4A8D-AAED-A9FB43FB489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2" name="159 CuadroTexto">
          <a:extLst>
            <a:ext uri="{FF2B5EF4-FFF2-40B4-BE49-F238E27FC236}">
              <a16:creationId xmlns:a16="http://schemas.microsoft.com/office/drawing/2014/main" xmlns="" id="{C5F5638D-F4E0-4D5C-9CCD-E5298D02BD4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3" name="160 CuadroTexto">
          <a:extLst>
            <a:ext uri="{FF2B5EF4-FFF2-40B4-BE49-F238E27FC236}">
              <a16:creationId xmlns:a16="http://schemas.microsoft.com/office/drawing/2014/main" xmlns="" id="{C2764DF2-5499-4553-98F3-80E54BB5045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4" name="161 CuadroTexto">
          <a:extLst>
            <a:ext uri="{FF2B5EF4-FFF2-40B4-BE49-F238E27FC236}">
              <a16:creationId xmlns:a16="http://schemas.microsoft.com/office/drawing/2014/main" xmlns="" id="{99B2974A-9B22-4C3E-AD04-BFC6D7E6476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5" name="162 CuadroTexto">
          <a:extLst>
            <a:ext uri="{FF2B5EF4-FFF2-40B4-BE49-F238E27FC236}">
              <a16:creationId xmlns:a16="http://schemas.microsoft.com/office/drawing/2014/main" xmlns="" id="{9D9C2302-7D95-4364-B4E9-ED004FF4ABB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6" name="163 CuadroTexto">
          <a:extLst>
            <a:ext uri="{FF2B5EF4-FFF2-40B4-BE49-F238E27FC236}">
              <a16:creationId xmlns:a16="http://schemas.microsoft.com/office/drawing/2014/main" xmlns="" id="{875AA4A8-C4B6-4826-AF67-73F39BBB591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7" name="164 CuadroTexto">
          <a:extLst>
            <a:ext uri="{FF2B5EF4-FFF2-40B4-BE49-F238E27FC236}">
              <a16:creationId xmlns:a16="http://schemas.microsoft.com/office/drawing/2014/main" xmlns="" id="{F48D9B12-8E4F-48A6-8872-AD478469DFC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8" name="165 CuadroTexto">
          <a:extLst>
            <a:ext uri="{FF2B5EF4-FFF2-40B4-BE49-F238E27FC236}">
              <a16:creationId xmlns:a16="http://schemas.microsoft.com/office/drawing/2014/main" xmlns="" id="{EF198EB1-322E-469C-8903-09619275D60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89" name="166 CuadroTexto">
          <a:extLst>
            <a:ext uri="{FF2B5EF4-FFF2-40B4-BE49-F238E27FC236}">
              <a16:creationId xmlns:a16="http://schemas.microsoft.com/office/drawing/2014/main" xmlns="" id="{F31C4DAD-AC02-4E64-B4B3-EADA9BF11D6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0" name="167 CuadroTexto">
          <a:extLst>
            <a:ext uri="{FF2B5EF4-FFF2-40B4-BE49-F238E27FC236}">
              <a16:creationId xmlns:a16="http://schemas.microsoft.com/office/drawing/2014/main" xmlns="" id="{9CEA2932-6E8D-4AA3-9DEA-1A97AB5DED6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1" name="168 CuadroTexto">
          <a:extLst>
            <a:ext uri="{FF2B5EF4-FFF2-40B4-BE49-F238E27FC236}">
              <a16:creationId xmlns:a16="http://schemas.microsoft.com/office/drawing/2014/main" xmlns="" id="{E7FF8598-8290-43EC-9B13-B22AB5C30A4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2" name="169 CuadroTexto">
          <a:extLst>
            <a:ext uri="{FF2B5EF4-FFF2-40B4-BE49-F238E27FC236}">
              <a16:creationId xmlns:a16="http://schemas.microsoft.com/office/drawing/2014/main" xmlns="" id="{DDBACCE4-624A-4987-9584-F8D5CAAF4AE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3" name="170 CuadroTexto">
          <a:extLst>
            <a:ext uri="{FF2B5EF4-FFF2-40B4-BE49-F238E27FC236}">
              <a16:creationId xmlns:a16="http://schemas.microsoft.com/office/drawing/2014/main" xmlns="" id="{78098DB2-F6A2-488F-A482-B076B88D42A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4" name="171 CuadroTexto">
          <a:extLst>
            <a:ext uri="{FF2B5EF4-FFF2-40B4-BE49-F238E27FC236}">
              <a16:creationId xmlns:a16="http://schemas.microsoft.com/office/drawing/2014/main" xmlns="" id="{5A1150D6-1A0E-427D-A4B0-3148FB39F4D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5" name="172 CuadroTexto">
          <a:extLst>
            <a:ext uri="{FF2B5EF4-FFF2-40B4-BE49-F238E27FC236}">
              <a16:creationId xmlns:a16="http://schemas.microsoft.com/office/drawing/2014/main" xmlns="" id="{DAFEF44D-2B4E-4478-B7AB-366EF8171A3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6" name="173 CuadroTexto">
          <a:extLst>
            <a:ext uri="{FF2B5EF4-FFF2-40B4-BE49-F238E27FC236}">
              <a16:creationId xmlns:a16="http://schemas.microsoft.com/office/drawing/2014/main" xmlns="" id="{A1432053-DBD5-4B34-83A8-CB9D05B4BE3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7" name="174 CuadroTexto">
          <a:extLst>
            <a:ext uri="{FF2B5EF4-FFF2-40B4-BE49-F238E27FC236}">
              <a16:creationId xmlns:a16="http://schemas.microsoft.com/office/drawing/2014/main" xmlns="" id="{0C2F9018-FA08-49D5-A730-3BA487A6C7F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8" name="175 CuadroTexto">
          <a:extLst>
            <a:ext uri="{FF2B5EF4-FFF2-40B4-BE49-F238E27FC236}">
              <a16:creationId xmlns:a16="http://schemas.microsoft.com/office/drawing/2014/main" xmlns="" id="{44579E7A-301E-459A-AE67-0571473C97E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99" name="176 CuadroTexto">
          <a:extLst>
            <a:ext uri="{FF2B5EF4-FFF2-40B4-BE49-F238E27FC236}">
              <a16:creationId xmlns:a16="http://schemas.microsoft.com/office/drawing/2014/main" xmlns="" id="{12F073BB-7ADA-4E02-9F18-96369ED55B4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0" name="177 CuadroTexto">
          <a:extLst>
            <a:ext uri="{FF2B5EF4-FFF2-40B4-BE49-F238E27FC236}">
              <a16:creationId xmlns:a16="http://schemas.microsoft.com/office/drawing/2014/main" xmlns="" id="{5D309728-E2B2-4B6E-ADDE-37D2070FA60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1" name="178 CuadroTexto">
          <a:extLst>
            <a:ext uri="{FF2B5EF4-FFF2-40B4-BE49-F238E27FC236}">
              <a16:creationId xmlns:a16="http://schemas.microsoft.com/office/drawing/2014/main" xmlns="" id="{9E8B6A1F-1358-405F-B4E9-732E83A5F6A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2" name="179 CuadroTexto">
          <a:extLst>
            <a:ext uri="{FF2B5EF4-FFF2-40B4-BE49-F238E27FC236}">
              <a16:creationId xmlns:a16="http://schemas.microsoft.com/office/drawing/2014/main" xmlns="" id="{4EED08E2-BDE0-4741-8ED6-BDAEEC18CEA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3" name="180 CuadroTexto">
          <a:extLst>
            <a:ext uri="{FF2B5EF4-FFF2-40B4-BE49-F238E27FC236}">
              <a16:creationId xmlns:a16="http://schemas.microsoft.com/office/drawing/2014/main" xmlns="" id="{AB18252D-5C2E-41C2-BFC7-C9B89055F0C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4" name="181 CuadroTexto">
          <a:extLst>
            <a:ext uri="{FF2B5EF4-FFF2-40B4-BE49-F238E27FC236}">
              <a16:creationId xmlns:a16="http://schemas.microsoft.com/office/drawing/2014/main" xmlns="" id="{4FFC116C-B8E7-4EE3-BC28-6480BE2B4E5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5" name="182 CuadroTexto">
          <a:extLst>
            <a:ext uri="{FF2B5EF4-FFF2-40B4-BE49-F238E27FC236}">
              <a16:creationId xmlns:a16="http://schemas.microsoft.com/office/drawing/2014/main" xmlns="" id="{10D9B9C9-3C71-4A2B-AD5F-F8143D48B1F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6" name="183 CuadroTexto">
          <a:extLst>
            <a:ext uri="{FF2B5EF4-FFF2-40B4-BE49-F238E27FC236}">
              <a16:creationId xmlns:a16="http://schemas.microsoft.com/office/drawing/2014/main" xmlns="" id="{A423E960-5D99-4545-9851-9714375C778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7" name="184 CuadroTexto">
          <a:extLst>
            <a:ext uri="{FF2B5EF4-FFF2-40B4-BE49-F238E27FC236}">
              <a16:creationId xmlns:a16="http://schemas.microsoft.com/office/drawing/2014/main" xmlns="" id="{6ED26670-CCF2-43CE-9765-6F8BAD3B7A8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8" name="185 CuadroTexto">
          <a:extLst>
            <a:ext uri="{FF2B5EF4-FFF2-40B4-BE49-F238E27FC236}">
              <a16:creationId xmlns:a16="http://schemas.microsoft.com/office/drawing/2014/main" xmlns="" id="{E3D13F21-45C2-434F-9103-85385767A88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09" name="186 CuadroTexto">
          <a:extLst>
            <a:ext uri="{FF2B5EF4-FFF2-40B4-BE49-F238E27FC236}">
              <a16:creationId xmlns:a16="http://schemas.microsoft.com/office/drawing/2014/main" xmlns="" id="{0B0B4FFE-4914-45C4-A535-82913604344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0" name="187 CuadroTexto">
          <a:extLst>
            <a:ext uri="{FF2B5EF4-FFF2-40B4-BE49-F238E27FC236}">
              <a16:creationId xmlns:a16="http://schemas.microsoft.com/office/drawing/2014/main" xmlns="" id="{C19965F4-62B3-4CF7-8A71-E66EAE66A4A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1" name="188 CuadroTexto">
          <a:extLst>
            <a:ext uri="{FF2B5EF4-FFF2-40B4-BE49-F238E27FC236}">
              <a16:creationId xmlns:a16="http://schemas.microsoft.com/office/drawing/2014/main" xmlns="" id="{3844C26C-1D7E-427E-A251-B2D8B491782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2" name="189 CuadroTexto">
          <a:extLst>
            <a:ext uri="{FF2B5EF4-FFF2-40B4-BE49-F238E27FC236}">
              <a16:creationId xmlns:a16="http://schemas.microsoft.com/office/drawing/2014/main" xmlns="" id="{060D431D-8819-4E0E-AFB7-4934E9ACBAF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3" name="190 CuadroTexto">
          <a:extLst>
            <a:ext uri="{FF2B5EF4-FFF2-40B4-BE49-F238E27FC236}">
              <a16:creationId xmlns:a16="http://schemas.microsoft.com/office/drawing/2014/main" xmlns="" id="{3ACBD75B-7B6F-446E-9DBA-AFCDA5E2895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4" name="191 CuadroTexto">
          <a:extLst>
            <a:ext uri="{FF2B5EF4-FFF2-40B4-BE49-F238E27FC236}">
              <a16:creationId xmlns:a16="http://schemas.microsoft.com/office/drawing/2014/main" xmlns="" id="{DADF224A-6135-4761-B274-E29C21D369C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5" name="192 CuadroTexto">
          <a:extLst>
            <a:ext uri="{FF2B5EF4-FFF2-40B4-BE49-F238E27FC236}">
              <a16:creationId xmlns:a16="http://schemas.microsoft.com/office/drawing/2014/main" xmlns="" id="{7FD2446E-3A6A-47DC-A463-C67A539C760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6" name="193 CuadroTexto">
          <a:extLst>
            <a:ext uri="{FF2B5EF4-FFF2-40B4-BE49-F238E27FC236}">
              <a16:creationId xmlns:a16="http://schemas.microsoft.com/office/drawing/2014/main" xmlns="" id="{B9C1AB69-636E-4851-90C4-5D4D9BD0F1F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7" name="194 CuadroTexto">
          <a:extLst>
            <a:ext uri="{FF2B5EF4-FFF2-40B4-BE49-F238E27FC236}">
              <a16:creationId xmlns:a16="http://schemas.microsoft.com/office/drawing/2014/main" xmlns="" id="{B1BE8023-6DC5-4BCB-A7F8-6D3CA358D7B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8" name="195 CuadroTexto">
          <a:extLst>
            <a:ext uri="{FF2B5EF4-FFF2-40B4-BE49-F238E27FC236}">
              <a16:creationId xmlns:a16="http://schemas.microsoft.com/office/drawing/2014/main" xmlns="" id="{EEF839A3-C1A4-40D8-901B-F2851442FE8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19" name="196 CuadroTexto">
          <a:extLst>
            <a:ext uri="{FF2B5EF4-FFF2-40B4-BE49-F238E27FC236}">
              <a16:creationId xmlns:a16="http://schemas.microsoft.com/office/drawing/2014/main" xmlns="" id="{D5DA0AA3-4241-4085-9DFE-6E9090AC2BD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0" name="197 CuadroTexto">
          <a:extLst>
            <a:ext uri="{FF2B5EF4-FFF2-40B4-BE49-F238E27FC236}">
              <a16:creationId xmlns:a16="http://schemas.microsoft.com/office/drawing/2014/main" xmlns="" id="{5013B814-0AED-4BC8-AEA2-13160278B44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1" name="198 CuadroTexto">
          <a:extLst>
            <a:ext uri="{FF2B5EF4-FFF2-40B4-BE49-F238E27FC236}">
              <a16:creationId xmlns:a16="http://schemas.microsoft.com/office/drawing/2014/main" xmlns="" id="{121C341F-5C29-4399-B534-DE395774AD4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2" name="199 CuadroTexto">
          <a:extLst>
            <a:ext uri="{FF2B5EF4-FFF2-40B4-BE49-F238E27FC236}">
              <a16:creationId xmlns:a16="http://schemas.microsoft.com/office/drawing/2014/main" xmlns="" id="{EB2331D9-DF88-43A1-B43C-7AF2F10B103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3" name="200 CuadroTexto">
          <a:extLst>
            <a:ext uri="{FF2B5EF4-FFF2-40B4-BE49-F238E27FC236}">
              <a16:creationId xmlns:a16="http://schemas.microsoft.com/office/drawing/2014/main" xmlns="" id="{D34CBDF0-2D82-4341-A466-C5071969467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4" name="201 CuadroTexto">
          <a:extLst>
            <a:ext uri="{FF2B5EF4-FFF2-40B4-BE49-F238E27FC236}">
              <a16:creationId xmlns:a16="http://schemas.microsoft.com/office/drawing/2014/main" xmlns="" id="{42AF446A-0183-45EF-9D99-128C5DAE67D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5" name="202 CuadroTexto">
          <a:extLst>
            <a:ext uri="{FF2B5EF4-FFF2-40B4-BE49-F238E27FC236}">
              <a16:creationId xmlns:a16="http://schemas.microsoft.com/office/drawing/2014/main" xmlns="" id="{87790BC0-7A8F-42DD-8060-AF13005C338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6" name="203 CuadroTexto">
          <a:extLst>
            <a:ext uri="{FF2B5EF4-FFF2-40B4-BE49-F238E27FC236}">
              <a16:creationId xmlns:a16="http://schemas.microsoft.com/office/drawing/2014/main" xmlns="" id="{56DB8DF5-C691-4B77-8533-7C55D23D378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7" name="204 CuadroTexto">
          <a:extLst>
            <a:ext uri="{FF2B5EF4-FFF2-40B4-BE49-F238E27FC236}">
              <a16:creationId xmlns:a16="http://schemas.microsoft.com/office/drawing/2014/main" xmlns="" id="{29FC5EC4-8C50-4DD9-A631-81F88F10328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8" name="205 CuadroTexto">
          <a:extLst>
            <a:ext uri="{FF2B5EF4-FFF2-40B4-BE49-F238E27FC236}">
              <a16:creationId xmlns:a16="http://schemas.microsoft.com/office/drawing/2014/main" xmlns="" id="{39A5CA29-B2C4-4FF6-BCF2-43206DB695F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29" name="206 CuadroTexto">
          <a:extLst>
            <a:ext uri="{FF2B5EF4-FFF2-40B4-BE49-F238E27FC236}">
              <a16:creationId xmlns:a16="http://schemas.microsoft.com/office/drawing/2014/main" xmlns="" id="{65BDEF10-8A52-43D8-92F4-ED4D3D3FB72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0" name="207 CuadroTexto">
          <a:extLst>
            <a:ext uri="{FF2B5EF4-FFF2-40B4-BE49-F238E27FC236}">
              <a16:creationId xmlns:a16="http://schemas.microsoft.com/office/drawing/2014/main" xmlns="" id="{A3C4AB5E-6703-4E06-BB81-EFB22753B4D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1" name="208 CuadroTexto">
          <a:extLst>
            <a:ext uri="{FF2B5EF4-FFF2-40B4-BE49-F238E27FC236}">
              <a16:creationId xmlns:a16="http://schemas.microsoft.com/office/drawing/2014/main" xmlns="" id="{9B92FE06-FEDC-444F-9776-0D4F6AF62D0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2" name="209 CuadroTexto">
          <a:extLst>
            <a:ext uri="{FF2B5EF4-FFF2-40B4-BE49-F238E27FC236}">
              <a16:creationId xmlns:a16="http://schemas.microsoft.com/office/drawing/2014/main" xmlns="" id="{75C94ADD-0ADE-4394-B817-31D9B6410B0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3" name="210 CuadroTexto">
          <a:extLst>
            <a:ext uri="{FF2B5EF4-FFF2-40B4-BE49-F238E27FC236}">
              <a16:creationId xmlns:a16="http://schemas.microsoft.com/office/drawing/2014/main" xmlns="" id="{EFC744AE-E6EA-42D9-BD2B-0E12768FC8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4" name="211 CuadroTexto">
          <a:extLst>
            <a:ext uri="{FF2B5EF4-FFF2-40B4-BE49-F238E27FC236}">
              <a16:creationId xmlns:a16="http://schemas.microsoft.com/office/drawing/2014/main" xmlns="" id="{4FE40A5A-B380-4361-86FC-73C4F29E3A0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5" name="212 CuadroTexto">
          <a:extLst>
            <a:ext uri="{FF2B5EF4-FFF2-40B4-BE49-F238E27FC236}">
              <a16:creationId xmlns:a16="http://schemas.microsoft.com/office/drawing/2014/main" xmlns="" id="{C94E302E-9C66-4C83-B3F9-7258724125F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6" name="213 CuadroTexto">
          <a:extLst>
            <a:ext uri="{FF2B5EF4-FFF2-40B4-BE49-F238E27FC236}">
              <a16:creationId xmlns:a16="http://schemas.microsoft.com/office/drawing/2014/main" xmlns="" id="{2EDA3C9B-AD27-410E-8E2D-196D3DBD0D9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7" name="214 CuadroTexto">
          <a:extLst>
            <a:ext uri="{FF2B5EF4-FFF2-40B4-BE49-F238E27FC236}">
              <a16:creationId xmlns:a16="http://schemas.microsoft.com/office/drawing/2014/main" xmlns="" id="{3465A4B2-245E-4EBA-8943-03B54F70090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8" name="215 CuadroTexto">
          <a:extLst>
            <a:ext uri="{FF2B5EF4-FFF2-40B4-BE49-F238E27FC236}">
              <a16:creationId xmlns:a16="http://schemas.microsoft.com/office/drawing/2014/main" xmlns="" id="{43169B2D-9734-4606-B26C-4AE27FB9D2A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39" name="216 CuadroTexto">
          <a:extLst>
            <a:ext uri="{FF2B5EF4-FFF2-40B4-BE49-F238E27FC236}">
              <a16:creationId xmlns:a16="http://schemas.microsoft.com/office/drawing/2014/main" xmlns="" id="{13D4D870-00C1-4721-BC91-2B59E645724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0" name="217 CuadroTexto">
          <a:extLst>
            <a:ext uri="{FF2B5EF4-FFF2-40B4-BE49-F238E27FC236}">
              <a16:creationId xmlns:a16="http://schemas.microsoft.com/office/drawing/2014/main" xmlns="" id="{13596A0B-6DF2-4348-B828-2D8CF3526A3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1" name="218 CuadroTexto">
          <a:extLst>
            <a:ext uri="{FF2B5EF4-FFF2-40B4-BE49-F238E27FC236}">
              <a16:creationId xmlns:a16="http://schemas.microsoft.com/office/drawing/2014/main" xmlns="" id="{22926368-5FB0-44C7-93F6-9FD146C1C1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2" name="219 CuadroTexto">
          <a:extLst>
            <a:ext uri="{FF2B5EF4-FFF2-40B4-BE49-F238E27FC236}">
              <a16:creationId xmlns:a16="http://schemas.microsoft.com/office/drawing/2014/main" xmlns="" id="{5B582E97-46A9-439A-87B2-1B0377384AA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3" name="220 CuadroTexto">
          <a:extLst>
            <a:ext uri="{FF2B5EF4-FFF2-40B4-BE49-F238E27FC236}">
              <a16:creationId xmlns:a16="http://schemas.microsoft.com/office/drawing/2014/main" xmlns="" id="{EF331191-15C8-4957-9AC8-85F0366E883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4" name="221 CuadroTexto">
          <a:extLst>
            <a:ext uri="{FF2B5EF4-FFF2-40B4-BE49-F238E27FC236}">
              <a16:creationId xmlns:a16="http://schemas.microsoft.com/office/drawing/2014/main" xmlns="" id="{DC48AA0C-DB3D-4AFC-B539-F5C8054B6D8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5" name="222 CuadroTexto">
          <a:extLst>
            <a:ext uri="{FF2B5EF4-FFF2-40B4-BE49-F238E27FC236}">
              <a16:creationId xmlns:a16="http://schemas.microsoft.com/office/drawing/2014/main" xmlns="" id="{716F6B09-2739-4176-A47F-43B367C2564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6" name="223 CuadroTexto">
          <a:extLst>
            <a:ext uri="{FF2B5EF4-FFF2-40B4-BE49-F238E27FC236}">
              <a16:creationId xmlns:a16="http://schemas.microsoft.com/office/drawing/2014/main" xmlns="" id="{87A1AA6E-E4B2-4A44-845E-2FA6E720FAC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7" name="224 CuadroTexto">
          <a:extLst>
            <a:ext uri="{FF2B5EF4-FFF2-40B4-BE49-F238E27FC236}">
              <a16:creationId xmlns:a16="http://schemas.microsoft.com/office/drawing/2014/main" xmlns="" id="{4AFA6940-DEA9-4410-98A0-F49B4EA0876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8" name="225 CuadroTexto">
          <a:extLst>
            <a:ext uri="{FF2B5EF4-FFF2-40B4-BE49-F238E27FC236}">
              <a16:creationId xmlns:a16="http://schemas.microsoft.com/office/drawing/2014/main" xmlns="" id="{F3338406-B9A2-4B60-838D-BD8033B0875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49" name="226 CuadroTexto">
          <a:extLst>
            <a:ext uri="{FF2B5EF4-FFF2-40B4-BE49-F238E27FC236}">
              <a16:creationId xmlns:a16="http://schemas.microsoft.com/office/drawing/2014/main" xmlns="" id="{F6A005D3-341E-424E-A612-19166D51F23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0" name="227 CuadroTexto">
          <a:extLst>
            <a:ext uri="{FF2B5EF4-FFF2-40B4-BE49-F238E27FC236}">
              <a16:creationId xmlns:a16="http://schemas.microsoft.com/office/drawing/2014/main" xmlns="" id="{0FE2DB5B-E39D-42A1-8DEA-C534A73E4D2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1" name="228 CuadroTexto">
          <a:extLst>
            <a:ext uri="{FF2B5EF4-FFF2-40B4-BE49-F238E27FC236}">
              <a16:creationId xmlns:a16="http://schemas.microsoft.com/office/drawing/2014/main" xmlns="" id="{0955666D-9274-4F1E-A6DE-95E53D0CAC9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2" name="229 CuadroTexto">
          <a:extLst>
            <a:ext uri="{FF2B5EF4-FFF2-40B4-BE49-F238E27FC236}">
              <a16:creationId xmlns:a16="http://schemas.microsoft.com/office/drawing/2014/main" xmlns="" id="{375B3F02-8400-4A27-A284-024607116A6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3" name="230 CuadroTexto">
          <a:extLst>
            <a:ext uri="{FF2B5EF4-FFF2-40B4-BE49-F238E27FC236}">
              <a16:creationId xmlns:a16="http://schemas.microsoft.com/office/drawing/2014/main" xmlns="" id="{45830628-80A9-46C3-AD8A-2C2F5D45655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4" name="231 CuadroTexto">
          <a:extLst>
            <a:ext uri="{FF2B5EF4-FFF2-40B4-BE49-F238E27FC236}">
              <a16:creationId xmlns:a16="http://schemas.microsoft.com/office/drawing/2014/main" xmlns="" id="{33875ECF-F08B-4927-B47C-61E3689F574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5" name="232 CuadroTexto">
          <a:extLst>
            <a:ext uri="{FF2B5EF4-FFF2-40B4-BE49-F238E27FC236}">
              <a16:creationId xmlns:a16="http://schemas.microsoft.com/office/drawing/2014/main" xmlns="" id="{ABAB8598-2025-4059-A8B9-1CA3CEF5393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6" name="233 CuadroTexto">
          <a:extLst>
            <a:ext uri="{FF2B5EF4-FFF2-40B4-BE49-F238E27FC236}">
              <a16:creationId xmlns:a16="http://schemas.microsoft.com/office/drawing/2014/main" xmlns="" id="{F19EAD21-795E-45CC-83BC-EDBB424FC6B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7" name="234 CuadroTexto">
          <a:extLst>
            <a:ext uri="{FF2B5EF4-FFF2-40B4-BE49-F238E27FC236}">
              <a16:creationId xmlns:a16="http://schemas.microsoft.com/office/drawing/2014/main" xmlns="" id="{FF0EA7D6-4734-4D00-BD61-2862BAD5B9C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8" name="235 CuadroTexto">
          <a:extLst>
            <a:ext uri="{FF2B5EF4-FFF2-40B4-BE49-F238E27FC236}">
              <a16:creationId xmlns:a16="http://schemas.microsoft.com/office/drawing/2014/main" xmlns="" id="{2FA363D9-1522-4048-AD4D-AA4C3FAD309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59" name="236 CuadroTexto">
          <a:extLst>
            <a:ext uri="{FF2B5EF4-FFF2-40B4-BE49-F238E27FC236}">
              <a16:creationId xmlns:a16="http://schemas.microsoft.com/office/drawing/2014/main" xmlns="" id="{3293470A-C9E5-4CCC-8790-00190DFBA6A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0" name="237 CuadroTexto">
          <a:extLst>
            <a:ext uri="{FF2B5EF4-FFF2-40B4-BE49-F238E27FC236}">
              <a16:creationId xmlns:a16="http://schemas.microsoft.com/office/drawing/2014/main" xmlns="" id="{FCFB6992-12D0-418B-956C-F2A388B139B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1" name="238 CuadroTexto">
          <a:extLst>
            <a:ext uri="{FF2B5EF4-FFF2-40B4-BE49-F238E27FC236}">
              <a16:creationId xmlns:a16="http://schemas.microsoft.com/office/drawing/2014/main" xmlns="" id="{9C08BEC2-50E6-45F9-BE81-42C75386C45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2" name="239 CuadroTexto">
          <a:extLst>
            <a:ext uri="{FF2B5EF4-FFF2-40B4-BE49-F238E27FC236}">
              <a16:creationId xmlns:a16="http://schemas.microsoft.com/office/drawing/2014/main" xmlns="" id="{EAEBE400-820D-42E9-BE14-87B212BEB12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3" name="240 CuadroTexto">
          <a:extLst>
            <a:ext uri="{FF2B5EF4-FFF2-40B4-BE49-F238E27FC236}">
              <a16:creationId xmlns:a16="http://schemas.microsoft.com/office/drawing/2014/main" xmlns="" id="{E27493EB-DB82-49FE-BB88-59414D58A42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4" name="241 CuadroTexto">
          <a:extLst>
            <a:ext uri="{FF2B5EF4-FFF2-40B4-BE49-F238E27FC236}">
              <a16:creationId xmlns:a16="http://schemas.microsoft.com/office/drawing/2014/main" xmlns="" id="{E0D44314-8555-47A8-98BD-C83BEB390A3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5" name="242 CuadroTexto">
          <a:extLst>
            <a:ext uri="{FF2B5EF4-FFF2-40B4-BE49-F238E27FC236}">
              <a16:creationId xmlns:a16="http://schemas.microsoft.com/office/drawing/2014/main" xmlns="" id="{71A6F5B1-0D54-4E0B-9C53-A31B0403C23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6" name="243 CuadroTexto">
          <a:extLst>
            <a:ext uri="{FF2B5EF4-FFF2-40B4-BE49-F238E27FC236}">
              <a16:creationId xmlns:a16="http://schemas.microsoft.com/office/drawing/2014/main" xmlns="" id="{430E1E5F-CBDF-440F-8D71-4769B8FA534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7" name="244 CuadroTexto">
          <a:extLst>
            <a:ext uri="{FF2B5EF4-FFF2-40B4-BE49-F238E27FC236}">
              <a16:creationId xmlns:a16="http://schemas.microsoft.com/office/drawing/2014/main" xmlns="" id="{967BF0EB-662C-4814-A8CF-DC064A97BD4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8" name="245 CuadroTexto">
          <a:extLst>
            <a:ext uri="{FF2B5EF4-FFF2-40B4-BE49-F238E27FC236}">
              <a16:creationId xmlns:a16="http://schemas.microsoft.com/office/drawing/2014/main" xmlns="" id="{3402AB0C-A12C-4294-B10C-890EEAD2C94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69" name="246 CuadroTexto">
          <a:extLst>
            <a:ext uri="{FF2B5EF4-FFF2-40B4-BE49-F238E27FC236}">
              <a16:creationId xmlns:a16="http://schemas.microsoft.com/office/drawing/2014/main" xmlns="" id="{6D3E7609-D964-47F4-AA8F-C76887309EB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0" name="247 CuadroTexto">
          <a:extLst>
            <a:ext uri="{FF2B5EF4-FFF2-40B4-BE49-F238E27FC236}">
              <a16:creationId xmlns:a16="http://schemas.microsoft.com/office/drawing/2014/main" xmlns="" id="{6626F880-D128-4CEE-B1D7-59ADBB95159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1" name="248 CuadroTexto">
          <a:extLst>
            <a:ext uri="{FF2B5EF4-FFF2-40B4-BE49-F238E27FC236}">
              <a16:creationId xmlns:a16="http://schemas.microsoft.com/office/drawing/2014/main" xmlns="" id="{6BC97689-C394-4119-9196-BA34949C3C8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2" name="249 CuadroTexto">
          <a:extLst>
            <a:ext uri="{FF2B5EF4-FFF2-40B4-BE49-F238E27FC236}">
              <a16:creationId xmlns:a16="http://schemas.microsoft.com/office/drawing/2014/main" xmlns="" id="{66C19254-FC0B-4C3B-8D5C-81857456929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3" name="250 CuadroTexto">
          <a:extLst>
            <a:ext uri="{FF2B5EF4-FFF2-40B4-BE49-F238E27FC236}">
              <a16:creationId xmlns:a16="http://schemas.microsoft.com/office/drawing/2014/main" xmlns="" id="{F0D7973C-857E-4962-9162-365F3305F84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4" name="251 CuadroTexto">
          <a:extLst>
            <a:ext uri="{FF2B5EF4-FFF2-40B4-BE49-F238E27FC236}">
              <a16:creationId xmlns:a16="http://schemas.microsoft.com/office/drawing/2014/main" xmlns="" id="{444B0EFC-7677-4676-B4F4-7AF71F09091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5" name="252 CuadroTexto">
          <a:extLst>
            <a:ext uri="{FF2B5EF4-FFF2-40B4-BE49-F238E27FC236}">
              <a16:creationId xmlns:a16="http://schemas.microsoft.com/office/drawing/2014/main" xmlns="" id="{6D25B387-EC0B-4E3A-83C4-73CB8CE3416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6" name="253 CuadroTexto">
          <a:extLst>
            <a:ext uri="{FF2B5EF4-FFF2-40B4-BE49-F238E27FC236}">
              <a16:creationId xmlns:a16="http://schemas.microsoft.com/office/drawing/2014/main" xmlns="" id="{9569C4F0-4CA7-485A-95E3-B639139DA60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7" name="254 CuadroTexto">
          <a:extLst>
            <a:ext uri="{FF2B5EF4-FFF2-40B4-BE49-F238E27FC236}">
              <a16:creationId xmlns:a16="http://schemas.microsoft.com/office/drawing/2014/main" xmlns="" id="{8A57AF6B-4CD2-4368-97A5-0B360A23487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8" name="255 CuadroTexto">
          <a:extLst>
            <a:ext uri="{FF2B5EF4-FFF2-40B4-BE49-F238E27FC236}">
              <a16:creationId xmlns:a16="http://schemas.microsoft.com/office/drawing/2014/main" xmlns="" id="{AFE951FB-0586-4C7A-8197-BA83F96031D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79" name="256 CuadroTexto">
          <a:extLst>
            <a:ext uri="{FF2B5EF4-FFF2-40B4-BE49-F238E27FC236}">
              <a16:creationId xmlns:a16="http://schemas.microsoft.com/office/drawing/2014/main" xmlns="" id="{F03F823F-2FC8-4332-A9F2-C7A02B02656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0" name="257 CuadroTexto">
          <a:extLst>
            <a:ext uri="{FF2B5EF4-FFF2-40B4-BE49-F238E27FC236}">
              <a16:creationId xmlns:a16="http://schemas.microsoft.com/office/drawing/2014/main" xmlns="" id="{5AC60D6A-7FD0-4D69-8FC6-A00A27E4794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1" name="258 CuadroTexto">
          <a:extLst>
            <a:ext uri="{FF2B5EF4-FFF2-40B4-BE49-F238E27FC236}">
              <a16:creationId xmlns:a16="http://schemas.microsoft.com/office/drawing/2014/main" xmlns="" id="{B44437A8-6A59-489D-946A-DACB0419E77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2" name="259 CuadroTexto">
          <a:extLst>
            <a:ext uri="{FF2B5EF4-FFF2-40B4-BE49-F238E27FC236}">
              <a16:creationId xmlns:a16="http://schemas.microsoft.com/office/drawing/2014/main" xmlns="" id="{338AE84E-8481-44EA-ABFC-51EC8A729FF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3" name="260 CuadroTexto">
          <a:extLst>
            <a:ext uri="{FF2B5EF4-FFF2-40B4-BE49-F238E27FC236}">
              <a16:creationId xmlns:a16="http://schemas.microsoft.com/office/drawing/2014/main" xmlns="" id="{504594EA-69D2-4F24-AB8D-08337B11EF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4" name="261 CuadroTexto">
          <a:extLst>
            <a:ext uri="{FF2B5EF4-FFF2-40B4-BE49-F238E27FC236}">
              <a16:creationId xmlns:a16="http://schemas.microsoft.com/office/drawing/2014/main" xmlns="" id="{85899A64-4393-4233-B5FB-1BD822A6421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5" name="262 CuadroTexto">
          <a:extLst>
            <a:ext uri="{FF2B5EF4-FFF2-40B4-BE49-F238E27FC236}">
              <a16:creationId xmlns:a16="http://schemas.microsoft.com/office/drawing/2014/main" xmlns="" id="{B705BE00-D0EC-42DB-8BCD-F6E36CB9D6A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6" name="263 CuadroTexto">
          <a:extLst>
            <a:ext uri="{FF2B5EF4-FFF2-40B4-BE49-F238E27FC236}">
              <a16:creationId xmlns:a16="http://schemas.microsoft.com/office/drawing/2014/main" xmlns="" id="{4D6F0A61-766C-4274-8BCD-2A424A115B5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7" name="264 CuadroTexto">
          <a:extLst>
            <a:ext uri="{FF2B5EF4-FFF2-40B4-BE49-F238E27FC236}">
              <a16:creationId xmlns:a16="http://schemas.microsoft.com/office/drawing/2014/main" xmlns="" id="{800F77B0-EAAC-450A-936A-D7CDEE50263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8" name="265 CuadroTexto">
          <a:extLst>
            <a:ext uri="{FF2B5EF4-FFF2-40B4-BE49-F238E27FC236}">
              <a16:creationId xmlns:a16="http://schemas.microsoft.com/office/drawing/2014/main" xmlns="" id="{0EF587C1-2499-4A41-90C1-DAF61DD2BA1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89" name="266 CuadroTexto">
          <a:extLst>
            <a:ext uri="{FF2B5EF4-FFF2-40B4-BE49-F238E27FC236}">
              <a16:creationId xmlns:a16="http://schemas.microsoft.com/office/drawing/2014/main" xmlns="" id="{88581BC2-30F2-48B6-A796-24D502AF2C6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0" name="267 CuadroTexto">
          <a:extLst>
            <a:ext uri="{FF2B5EF4-FFF2-40B4-BE49-F238E27FC236}">
              <a16:creationId xmlns:a16="http://schemas.microsoft.com/office/drawing/2014/main" xmlns="" id="{F84BFC95-47B2-4F28-9561-F5B610B28FC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1" name="268 CuadroTexto">
          <a:extLst>
            <a:ext uri="{FF2B5EF4-FFF2-40B4-BE49-F238E27FC236}">
              <a16:creationId xmlns:a16="http://schemas.microsoft.com/office/drawing/2014/main" xmlns="" id="{47C8DA9D-AE8B-4C2C-9AAB-C1AE8D41F21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2" name="269 CuadroTexto">
          <a:extLst>
            <a:ext uri="{FF2B5EF4-FFF2-40B4-BE49-F238E27FC236}">
              <a16:creationId xmlns:a16="http://schemas.microsoft.com/office/drawing/2014/main" xmlns="" id="{9206418D-A95B-4F55-86AD-FB0362D974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3" name="270 CuadroTexto">
          <a:extLst>
            <a:ext uri="{FF2B5EF4-FFF2-40B4-BE49-F238E27FC236}">
              <a16:creationId xmlns:a16="http://schemas.microsoft.com/office/drawing/2014/main" xmlns="" id="{F9AB4E2B-C047-420D-A094-EA8A77F128C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4" name="271 CuadroTexto">
          <a:extLst>
            <a:ext uri="{FF2B5EF4-FFF2-40B4-BE49-F238E27FC236}">
              <a16:creationId xmlns:a16="http://schemas.microsoft.com/office/drawing/2014/main" xmlns="" id="{9DDE85CB-E64D-483A-892C-26D9A40F979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5" name="272 CuadroTexto">
          <a:extLst>
            <a:ext uri="{FF2B5EF4-FFF2-40B4-BE49-F238E27FC236}">
              <a16:creationId xmlns:a16="http://schemas.microsoft.com/office/drawing/2014/main" xmlns="" id="{08CE4E72-4893-490F-86DF-5BB59B9CF25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6" name="273 CuadroTexto">
          <a:extLst>
            <a:ext uri="{FF2B5EF4-FFF2-40B4-BE49-F238E27FC236}">
              <a16:creationId xmlns:a16="http://schemas.microsoft.com/office/drawing/2014/main" xmlns="" id="{8D342D12-AAF0-4DF4-AF30-85A70E1C907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7" name="274 CuadroTexto">
          <a:extLst>
            <a:ext uri="{FF2B5EF4-FFF2-40B4-BE49-F238E27FC236}">
              <a16:creationId xmlns:a16="http://schemas.microsoft.com/office/drawing/2014/main" xmlns="" id="{BD6CB585-0613-4232-8614-6CB5AEB9812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8" name="275 CuadroTexto">
          <a:extLst>
            <a:ext uri="{FF2B5EF4-FFF2-40B4-BE49-F238E27FC236}">
              <a16:creationId xmlns:a16="http://schemas.microsoft.com/office/drawing/2014/main" xmlns="" id="{9A6250B5-57A5-435D-BD5A-A2067EC84B4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699" name="276 CuadroTexto">
          <a:extLst>
            <a:ext uri="{FF2B5EF4-FFF2-40B4-BE49-F238E27FC236}">
              <a16:creationId xmlns:a16="http://schemas.microsoft.com/office/drawing/2014/main" xmlns="" id="{B9AC914D-1E5D-4F02-AEC6-3753150905E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0" name="277 CuadroTexto">
          <a:extLst>
            <a:ext uri="{FF2B5EF4-FFF2-40B4-BE49-F238E27FC236}">
              <a16:creationId xmlns:a16="http://schemas.microsoft.com/office/drawing/2014/main" xmlns="" id="{B6E2E170-595D-4F7C-912B-EC4A953E25A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1" name="278 CuadroTexto">
          <a:extLst>
            <a:ext uri="{FF2B5EF4-FFF2-40B4-BE49-F238E27FC236}">
              <a16:creationId xmlns:a16="http://schemas.microsoft.com/office/drawing/2014/main" xmlns="" id="{CEF5FA9D-D0FB-4A4C-ACF4-94D9D7AE40A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2" name="279 CuadroTexto">
          <a:extLst>
            <a:ext uri="{FF2B5EF4-FFF2-40B4-BE49-F238E27FC236}">
              <a16:creationId xmlns:a16="http://schemas.microsoft.com/office/drawing/2014/main" xmlns="" id="{1F7BF1ED-3B9A-4A49-88F5-C3C384AA227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3" name="280 CuadroTexto">
          <a:extLst>
            <a:ext uri="{FF2B5EF4-FFF2-40B4-BE49-F238E27FC236}">
              <a16:creationId xmlns:a16="http://schemas.microsoft.com/office/drawing/2014/main" xmlns="" id="{B13A0E3E-7F1F-45C2-9CC3-8DE0F36CEB6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4" name="281 CuadroTexto">
          <a:extLst>
            <a:ext uri="{FF2B5EF4-FFF2-40B4-BE49-F238E27FC236}">
              <a16:creationId xmlns:a16="http://schemas.microsoft.com/office/drawing/2014/main" xmlns="" id="{FA64504C-9656-47DE-AE39-167770E65CB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5" name="282 CuadroTexto">
          <a:extLst>
            <a:ext uri="{FF2B5EF4-FFF2-40B4-BE49-F238E27FC236}">
              <a16:creationId xmlns:a16="http://schemas.microsoft.com/office/drawing/2014/main" xmlns="" id="{074AC723-D35C-4E9C-8D4B-2E4DD260D87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6" name="283 CuadroTexto">
          <a:extLst>
            <a:ext uri="{FF2B5EF4-FFF2-40B4-BE49-F238E27FC236}">
              <a16:creationId xmlns:a16="http://schemas.microsoft.com/office/drawing/2014/main" xmlns="" id="{F473C321-122E-488B-9DB9-3A138B7CE38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7" name="284 CuadroTexto">
          <a:extLst>
            <a:ext uri="{FF2B5EF4-FFF2-40B4-BE49-F238E27FC236}">
              <a16:creationId xmlns:a16="http://schemas.microsoft.com/office/drawing/2014/main" xmlns="" id="{7301D24E-2746-4BEB-A33F-991986065A3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8" name="285 CuadroTexto">
          <a:extLst>
            <a:ext uri="{FF2B5EF4-FFF2-40B4-BE49-F238E27FC236}">
              <a16:creationId xmlns:a16="http://schemas.microsoft.com/office/drawing/2014/main" xmlns="" id="{2BF6BFFE-E963-42CA-A906-DFC6066A263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9" name="286 CuadroTexto">
          <a:extLst>
            <a:ext uri="{FF2B5EF4-FFF2-40B4-BE49-F238E27FC236}">
              <a16:creationId xmlns:a16="http://schemas.microsoft.com/office/drawing/2014/main" xmlns="" id="{2850DCD4-EDBE-4277-BD71-AEE7A4F8BAC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0" name="287 CuadroTexto">
          <a:extLst>
            <a:ext uri="{FF2B5EF4-FFF2-40B4-BE49-F238E27FC236}">
              <a16:creationId xmlns:a16="http://schemas.microsoft.com/office/drawing/2014/main" xmlns="" id="{F4E595B7-26FF-4B68-BB49-DF8F1EF4E7A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1" name="288 CuadroTexto">
          <a:extLst>
            <a:ext uri="{FF2B5EF4-FFF2-40B4-BE49-F238E27FC236}">
              <a16:creationId xmlns:a16="http://schemas.microsoft.com/office/drawing/2014/main" xmlns="" id="{55AB95B2-83A4-4F63-9E91-919730E72BA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2" name="289 CuadroTexto">
          <a:extLst>
            <a:ext uri="{FF2B5EF4-FFF2-40B4-BE49-F238E27FC236}">
              <a16:creationId xmlns:a16="http://schemas.microsoft.com/office/drawing/2014/main" xmlns="" id="{035EFA39-0C31-46DB-B622-EBBD797C603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3" name="290 CuadroTexto">
          <a:extLst>
            <a:ext uri="{FF2B5EF4-FFF2-40B4-BE49-F238E27FC236}">
              <a16:creationId xmlns:a16="http://schemas.microsoft.com/office/drawing/2014/main" xmlns="" id="{EF591F15-58B4-4878-BECC-34FA91E1722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4" name="291 CuadroTexto">
          <a:extLst>
            <a:ext uri="{FF2B5EF4-FFF2-40B4-BE49-F238E27FC236}">
              <a16:creationId xmlns:a16="http://schemas.microsoft.com/office/drawing/2014/main" xmlns="" id="{A7B718A1-194E-44B3-BC26-84B9880B989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5" name="292 CuadroTexto">
          <a:extLst>
            <a:ext uri="{FF2B5EF4-FFF2-40B4-BE49-F238E27FC236}">
              <a16:creationId xmlns:a16="http://schemas.microsoft.com/office/drawing/2014/main" xmlns="" id="{5C689991-B85D-4355-96EB-155C48397D6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6" name="293 CuadroTexto">
          <a:extLst>
            <a:ext uri="{FF2B5EF4-FFF2-40B4-BE49-F238E27FC236}">
              <a16:creationId xmlns:a16="http://schemas.microsoft.com/office/drawing/2014/main" xmlns="" id="{8BD9A76C-8C5E-40E8-9D80-DDF3137DB62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7" name="294 CuadroTexto">
          <a:extLst>
            <a:ext uri="{FF2B5EF4-FFF2-40B4-BE49-F238E27FC236}">
              <a16:creationId xmlns:a16="http://schemas.microsoft.com/office/drawing/2014/main" xmlns="" id="{F2879191-4291-47C3-B75C-0EF9235F114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8" name="295 CuadroTexto">
          <a:extLst>
            <a:ext uri="{FF2B5EF4-FFF2-40B4-BE49-F238E27FC236}">
              <a16:creationId xmlns:a16="http://schemas.microsoft.com/office/drawing/2014/main" xmlns="" id="{249FC1DB-C1F7-4198-A9A9-9486570527F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19" name="296 CuadroTexto">
          <a:extLst>
            <a:ext uri="{FF2B5EF4-FFF2-40B4-BE49-F238E27FC236}">
              <a16:creationId xmlns:a16="http://schemas.microsoft.com/office/drawing/2014/main" xmlns="" id="{EA652101-6476-4085-B6F9-74133490C56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0" name="17 CuadroTexto">
          <a:extLst>
            <a:ext uri="{FF2B5EF4-FFF2-40B4-BE49-F238E27FC236}">
              <a16:creationId xmlns:a16="http://schemas.microsoft.com/office/drawing/2014/main" xmlns="" id="{104636EF-F6F0-491D-A3A9-05622881DC7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1" name="90 CuadroTexto">
          <a:extLst>
            <a:ext uri="{FF2B5EF4-FFF2-40B4-BE49-F238E27FC236}">
              <a16:creationId xmlns:a16="http://schemas.microsoft.com/office/drawing/2014/main" xmlns="" id="{13B93B1A-67A0-4803-9180-9ABA21D8685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2" name="91 CuadroTexto">
          <a:extLst>
            <a:ext uri="{FF2B5EF4-FFF2-40B4-BE49-F238E27FC236}">
              <a16:creationId xmlns:a16="http://schemas.microsoft.com/office/drawing/2014/main" xmlns="" id="{C48265F5-4DF3-4619-B2FC-A8DCD4B0928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3" name="92 CuadroTexto">
          <a:extLst>
            <a:ext uri="{FF2B5EF4-FFF2-40B4-BE49-F238E27FC236}">
              <a16:creationId xmlns:a16="http://schemas.microsoft.com/office/drawing/2014/main" xmlns="" id="{98740C09-0A89-4D98-90A0-7A0E6F31096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4" name="93 CuadroTexto">
          <a:extLst>
            <a:ext uri="{FF2B5EF4-FFF2-40B4-BE49-F238E27FC236}">
              <a16:creationId xmlns:a16="http://schemas.microsoft.com/office/drawing/2014/main" xmlns="" id="{6E890F34-7D09-4A03-9C4E-A0A5D530C50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5" name="94 CuadroTexto">
          <a:extLst>
            <a:ext uri="{FF2B5EF4-FFF2-40B4-BE49-F238E27FC236}">
              <a16:creationId xmlns:a16="http://schemas.microsoft.com/office/drawing/2014/main" xmlns="" id="{20D542F2-2DFD-4A39-8F3F-12F32232F1C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6" name="95 CuadroTexto">
          <a:extLst>
            <a:ext uri="{FF2B5EF4-FFF2-40B4-BE49-F238E27FC236}">
              <a16:creationId xmlns:a16="http://schemas.microsoft.com/office/drawing/2014/main" xmlns="" id="{A092590A-3D74-40DE-A9FF-57E8BA8BA37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7" name="96 CuadroTexto">
          <a:extLst>
            <a:ext uri="{FF2B5EF4-FFF2-40B4-BE49-F238E27FC236}">
              <a16:creationId xmlns:a16="http://schemas.microsoft.com/office/drawing/2014/main" xmlns="" id="{96EF4D14-ECA2-46CA-B18B-E720F5C12E2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8" name="97 CuadroTexto">
          <a:extLst>
            <a:ext uri="{FF2B5EF4-FFF2-40B4-BE49-F238E27FC236}">
              <a16:creationId xmlns:a16="http://schemas.microsoft.com/office/drawing/2014/main" xmlns="" id="{BFBA9436-040A-41DB-AD7F-E88A3200009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9" name="98 CuadroTexto">
          <a:extLst>
            <a:ext uri="{FF2B5EF4-FFF2-40B4-BE49-F238E27FC236}">
              <a16:creationId xmlns:a16="http://schemas.microsoft.com/office/drawing/2014/main" xmlns="" id="{9525F802-4571-4D03-A880-516A54A97D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0" name="99 CuadroTexto">
          <a:extLst>
            <a:ext uri="{FF2B5EF4-FFF2-40B4-BE49-F238E27FC236}">
              <a16:creationId xmlns:a16="http://schemas.microsoft.com/office/drawing/2014/main" xmlns="" id="{B17D5E71-1D54-4126-A079-3559CDA241B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1" name="100 CuadroTexto">
          <a:extLst>
            <a:ext uri="{FF2B5EF4-FFF2-40B4-BE49-F238E27FC236}">
              <a16:creationId xmlns:a16="http://schemas.microsoft.com/office/drawing/2014/main" xmlns="" id="{37C3CEBA-C2EC-4CF2-8D97-1318AB75385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2" name="101 CuadroTexto">
          <a:extLst>
            <a:ext uri="{FF2B5EF4-FFF2-40B4-BE49-F238E27FC236}">
              <a16:creationId xmlns:a16="http://schemas.microsoft.com/office/drawing/2014/main" xmlns="" id="{EB145134-460E-4E5E-970B-E0B696EC836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3" name="118 CuadroTexto">
          <a:extLst>
            <a:ext uri="{FF2B5EF4-FFF2-40B4-BE49-F238E27FC236}">
              <a16:creationId xmlns:a16="http://schemas.microsoft.com/office/drawing/2014/main" xmlns="" id="{6FC3B1F8-CC66-40E0-A3FB-96C3829E928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4" name="119 CuadroTexto">
          <a:extLst>
            <a:ext uri="{FF2B5EF4-FFF2-40B4-BE49-F238E27FC236}">
              <a16:creationId xmlns:a16="http://schemas.microsoft.com/office/drawing/2014/main" xmlns="" id="{B6B543D8-E085-4C19-A763-8B388F9456C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5" name="120 CuadroTexto">
          <a:extLst>
            <a:ext uri="{FF2B5EF4-FFF2-40B4-BE49-F238E27FC236}">
              <a16:creationId xmlns:a16="http://schemas.microsoft.com/office/drawing/2014/main" xmlns="" id="{1E34A38A-33F4-4BA0-BF85-C187664E7FF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6" name="121 CuadroTexto">
          <a:extLst>
            <a:ext uri="{FF2B5EF4-FFF2-40B4-BE49-F238E27FC236}">
              <a16:creationId xmlns:a16="http://schemas.microsoft.com/office/drawing/2014/main" xmlns="" id="{BC4972BD-471E-41FA-825D-FF89FFB6E96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7" name="122 CuadroTexto">
          <a:extLst>
            <a:ext uri="{FF2B5EF4-FFF2-40B4-BE49-F238E27FC236}">
              <a16:creationId xmlns:a16="http://schemas.microsoft.com/office/drawing/2014/main" xmlns="" id="{803DB0CF-EF9E-4CC4-9FFF-913FC5E2787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8" name="123 CuadroTexto">
          <a:extLst>
            <a:ext uri="{FF2B5EF4-FFF2-40B4-BE49-F238E27FC236}">
              <a16:creationId xmlns:a16="http://schemas.microsoft.com/office/drawing/2014/main" xmlns="" id="{73C4F55D-FF04-41FA-AF8D-1D922DE1B9E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39" name="124 CuadroTexto">
          <a:extLst>
            <a:ext uri="{FF2B5EF4-FFF2-40B4-BE49-F238E27FC236}">
              <a16:creationId xmlns:a16="http://schemas.microsoft.com/office/drawing/2014/main" xmlns="" id="{59FC4226-FF8F-4B7D-992D-9D238E957FD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0" name="125 CuadroTexto">
          <a:extLst>
            <a:ext uri="{FF2B5EF4-FFF2-40B4-BE49-F238E27FC236}">
              <a16:creationId xmlns:a16="http://schemas.microsoft.com/office/drawing/2014/main" xmlns="" id="{7569F40A-C5E1-42E1-A84C-405B3F5A208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1" name="143 CuadroTexto">
          <a:extLst>
            <a:ext uri="{FF2B5EF4-FFF2-40B4-BE49-F238E27FC236}">
              <a16:creationId xmlns:a16="http://schemas.microsoft.com/office/drawing/2014/main" xmlns="" id="{C81A20A0-1C0C-4D46-8C93-9338E3104AE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2" name="144 CuadroTexto">
          <a:extLst>
            <a:ext uri="{FF2B5EF4-FFF2-40B4-BE49-F238E27FC236}">
              <a16:creationId xmlns:a16="http://schemas.microsoft.com/office/drawing/2014/main" xmlns="" id="{10D0851A-B700-4142-B322-E6718CC20D8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3" name="145 CuadroTexto">
          <a:extLst>
            <a:ext uri="{FF2B5EF4-FFF2-40B4-BE49-F238E27FC236}">
              <a16:creationId xmlns:a16="http://schemas.microsoft.com/office/drawing/2014/main" xmlns="" id="{8DBC3281-C018-47B8-B90F-24E8A264702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4" name="146 CuadroTexto">
          <a:extLst>
            <a:ext uri="{FF2B5EF4-FFF2-40B4-BE49-F238E27FC236}">
              <a16:creationId xmlns:a16="http://schemas.microsoft.com/office/drawing/2014/main" xmlns="" id="{4C4BE9DE-3B5B-4715-8AD5-6B29519BFF2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5" name="147 CuadroTexto">
          <a:extLst>
            <a:ext uri="{FF2B5EF4-FFF2-40B4-BE49-F238E27FC236}">
              <a16:creationId xmlns:a16="http://schemas.microsoft.com/office/drawing/2014/main" xmlns="" id="{819D9499-D037-4C04-86AA-E3C69D882A0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6" name="148 CuadroTexto">
          <a:extLst>
            <a:ext uri="{FF2B5EF4-FFF2-40B4-BE49-F238E27FC236}">
              <a16:creationId xmlns:a16="http://schemas.microsoft.com/office/drawing/2014/main" xmlns="" id="{241A6FF0-7D33-49F4-ABF2-D1DA47161A8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7" name="149 CuadroTexto">
          <a:extLst>
            <a:ext uri="{FF2B5EF4-FFF2-40B4-BE49-F238E27FC236}">
              <a16:creationId xmlns:a16="http://schemas.microsoft.com/office/drawing/2014/main" xmlns="" id="{F6C43366-548F-4ECC-AA9E-72068433E27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8" name="150 CuadroTexto">
          <a:extLst>
            <a:ext uri="{FF2B5EF4-FFF2-40B4-BE49-F238E27FC236}">
              <a16:creationId xmlns:a16="http://schemas.microsoft.com/office/drawing/2014/main" xmlns="" id="{5DE249B4-8134-4F08-BC3D-083F5735222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49" name="151 CuadroTexto">
          <a:extLst>
            <a:ext uri="{FF2B5EF4-FFF2-40B4-BE49-F238E27FC236}">
              <a16:creationId xmlns:a16="http://schemas.microsoft.com/office/drawing/2014/main" xmlns="" id="{4AC030BD-8B3E-4848-BB30-9A481B1A409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0" name="152 CuadroTexto">
          <a:extLst>
            <a:ext uri="{FF2B5EF4-FFF2-40B4-BE49-F238E27FC236}">
              <a16:creationId xmlns:a16="http://schemas.microsoft.com/office/drawing/2014/main" xmlns="" id="{8CB19E46-C34B-41B0-B4A0-D760B47A6A4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1" name="153 CuadroTexto">
          <a:extLst>
            <a:ext uri="{FF2B5EF4-FFF2-40B4-BE49-F238E27FC236}">
              <a16:creationId xmlns:a16="http://schemas.microsoft.com/office/drawing/2014/main" xmlns="" id="{48A8A3CA-572C-422F-878D-4F9F57C464C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2" name="154 CuadroTexto">
          <a:extLst>
            <a:ext uri="{FF2B5EF4-FFF2-40B4-BE49-F238E27FC236}">
              <a16:creationId xmlns:a16="http://schemas.microsoft.com/office/drawing/2014/main" xmlns="" id="{B4C04A21-B787-4FC1-ACF8-3054529CF76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3" name="155 CuadroTexto">
          <a:extLst>
            <a:ext uri="{FF2B5EF4-FFF2-40B4-BE49-F238E27FC236}">
              <a16:creationId xmlns:a16="http://schemas.microsoft.com/office/drawing/2014/main" xmlns="" id="{41252DD9-33E6-4912-BF7E-858A111E461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4" name="156 CuadroTexto">
          <a:extLst>
            <a:ext uri="{FF2B5EF4-FFF2-40B4-BE49-F238E27FC236}">
              <a16:creationId xmlns:a16="http://schemas.microsoft.com/office/drawing/2014/main" xmlns="" id="{F0CF223A-AACE-43FD-9383-7C5DAF58E5B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5" name="157 CuadroTexto">
          <a:extLst>
            <a:ext uri="{FF2B5EF4-FFF2-40B4-BE49-F238E27FC236}">
              <a16:creationId xmlns:a16="http://schemas.microsoft.com/office/drawing/2014/main" xmlns="" id="{B81CE631-127D-4C97-B0C7-C1E7F8AA704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6" name="158 CuadroTexto">
          <a:extLst>
            <a:ext uri="{FF2B5EF4-FFF2-40B4-BE49-F238E27FC236}">
              <a16:creationId xmlns:a16="http://schemas.microsoft.com/office/drawing/2014/main" xmlns="" id="{5B78BA98-3288-4CC2-ACEB-5413EB13931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7" name="159 CuadroTexto">
          <a:extLst>
            <a:ext uri="{FF2B5EF4-FFF2-40B4-BE49-F238E27FC236}">
              <a16:creationId xmlns:a16="http://schemas.microsoft.com/office/drawing/2014/main" xmlns="" id="{CE3C5034-93AC-4B7D-B550-E9B8AF61A88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8" name="160 CuadroTexto">
          <a:extLst>
            <a:ext uri="{FF2B5EF4-FFF2-40B4-BE49-F238E27FC236}">
              <a16:creationId xmlns:a16="http://schemas.microsoft.com/office/drawing/2014/main" xmlns="" id="{C905A37C-4969-4FBC-963F-F1F91DF7FCE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59" name="161 CuadroTexto">
          <a:extLst>
            <a:ext uri="{FF2B5EF4-FFF2-40B4-BE49-F238E27FC236}">
              <a16:creationId xmlns:a16="http://schemas.microsoft.com/office/drawing/2014/main" xmlns="" id="{0B905056-42EA-40EC-A36B-2638155EE20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0" name="162 CuadroTexto">
          <a:extLst>
            <a:ext uri="{FF2B5EF4-FFF2-40B4-BE49-F238E27FC236}">
              <a16:creationId xmlns:a16="http://schemas.microsoft.com/office/drawing/2014/main" xmlns="" id="{C190CC24-8CDB-4FDD-9743-667A8EDD163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1" name="163 CuadroTexto">
          <a:extLst>
            <a:ext uri="{FF2B5EF4-FFF2-40B4-BE49-F238E27FC236}">
              <a16:creationId xmlns:a16="http://schemas.microsoft.com/office/drawing/2014/main" xmlns="" id="{04E5AEA9-FB10-48F2-9CE1-98D35452C4C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2" name="164 CuadroTexto">
          <a:extLst>
            <a:ext uri="{FF2B5EF4-FFF2-40B4-BE49-F238E27FC236}">
              <a16:creationId xmlns:a16="http://schemas.microsoft.com/office/drawing/2014/main" xmlns="" id="{0CA09117-714F-4A04-B2FA-63ADA5B8C71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3" name="165 CuadroTexto">
          <a:extLst>
            <a:ext uri="{FF2B5EF4-FFF2-40B4-BE49-F238E27FC236}">
              <a16:creationId xmlns:a16="http://schemas.microsoft.com/office/drawing/2014/main" xmlns="" id="{0145F198-05F1-4725-BC55-C75C7A4360D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4" name="166 CuadroTexto">
          <a:extLst>
            <a:ext uri="{FF2B5EF4-FFF2-40B4-BE49-F238E27FC236}">
              <a16:creationId xmlns:a16="http://schemas.microsoft.com/office/drawing/2014/main" xmlns="" id="{F348F8E3-980E-4726-ABF4-220ADE18E63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5" name="167 CuadroTexto">
          <a:extLst>
            <a:ext uri="{FF2B5EF4-FFF2-40B4-BE49-F238E27FC236}">
              <a16:creationId xmlns:a16="http://schemas.microsoft.com/office/drawing/2014/main" xmlns="" id="{D4AA90BD-5C32-49F3-A0CF-7110ABC970D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6" name="168 CuadroTexto">
          <a:extLst>
            <a:ext uri="{FF2B5EF4-FFF2-40B4-BE49-F238E27FC236}">
              <a16:creationId xmlns:a16="http://schemas.microsoft.com/office/drawing/2014/main" xmlns="" id="{CBA40CF5-DE2F-47D4-A8C2-E2E16DAEAC5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7" name="169 CuadroTexto">
          <a:extLst>
            <a:ext uri="{FF2B5EF4-FFF2-40B4-BE49-F238E27FC236}">
              <a16:creationId xmlns:a16="http://schemas.microsoft.com/office/drawing/2014/main" xmlns="" id="{2FEB3D4E-7CA3-445D-A869-E231863DC98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8" name="170 CuadroTexto">
          <a:extLst>
            <a:ext uri="{FF2B5EF4-FFF2-40B4-BE49-F238E27FC236}">
              <a16:creationId xmlns:a16="http://schemas.microsoft.com/office/drawing/2014/main" xmlns="" id="{E20B75A5-82FB-4608-88F1-2777B450488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69" name="171 CuadroTexto">
          <a:extLst>
            <a:ext uri="{FF2B5EF4-FFF2-40B4-BE49-F238E27FC236}">
              <a16:creationId xmlns:a16="http://schemas.microsoft.com/office/drawing/2014/main" xmlns="" id="{C7CA7B74-9BA8-4608-B742-A75FC180C1B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0" name="172 CuadroTexto">
          <a:extLst>
            <a:ext uri="{FF2B5EF4-FFF2-40B4-BE49-F238E27FC236}">
              <a16:creationId xmlns:a16="http://schemas.microsoft.com/office/drawing/2014/main" xmlns="" id="{60C49D36-954B-4775-A573-205F8FD8E05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1" name="173 CuadroTexto">
          <a:extLst>
            <a:ext uri="{FF2B5EF4-FFF2-40B4-BE49-F238E27FC236}">
              <a16:creationId xmlns:a16="http://schemas.microsoft.com/office/drawing/2014/main" xmlns="" id="{585C6EDA-1732-4A9A-9CFE-DA7D229F5A4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2" name="174 CuadroTexto">
          <a:extLst>
            <a:ext uri="{FF2B5EF4-FFF2-40B4-BE49-F238E27FC236}">
              <a16:creationId xmlns:a16="http://schemas.microsoft.com/office/drawing/2014/main" xmlns="" id="{E8E94D8C-7766-47CE-B93D-B8156E242D1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3" name="175 CuadroTexto">
          <a:extLst>
            <a:ext uri="{FF2B5EF4-FFF2-40B4-BE49-F238E27FC236}">
              <a16:creationId xmlns:a16="http://schemas.microsoft.com/office/drawing/2014/main" xmlns="" id="{8676CD22-D7EA-4D72-A184-3308C61B538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4" name="176 CuadroTexto">
          <a:extLst>
            <a:ext uri="{FF2B5EF4-FFF2-40B4-BE49-F238E27FC236}">
              <a16:creationId xmlns:a16="http://schemas.microsoft.com/office/drawing/2014/main" xmlns="" id="{263AAC35-44BA-4136-A4EF-39B0A19634A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5" name="177 CuadroTexto">
          <a:extLst>
            <a:ext uri="{FF2B5EF4-FFF2-40B4-BE49-F238E27FC236}">
              <a16:creationId xmlns:a16="http://schemas.microsoft.com/office/drawing/2014/main" xmlns="" id="{2B9C03A9-564D-4797-83F2-DD8B11E9E09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6" name="178 CuadroTexto">
          <a:extLst>
            <a:ext uri="{FF2B5EF4-FFF2-40B4-BE49-F238E27FC236}">
              <a16:creationId xmlns:a16="http://schemas.microsoft.com/office/drawing/2014/main" xmlns="" id="{070A9D4D-167E-410C-B0A1-DCD19C460D0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7" name="179 CuadroTexto">
          <a:extLst>
            <a:ext uri="{FF2B5EF4-FFF2-40B4-BE49-F238E27FC236}">
              <a16:creationId xmlns:a16="http://schemas.microsoft.com/office/drawing/2014/main" xmlns="" id="{0BB5C3B7-C633-4144-A978-06DE2CA5F54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8" name="180 CuadroTexto">
          <a:extLst>
            <a:ext uri="{FF2B5EF4-FFF2-40B4-BE49-F238E27FC236}">
              <a16:creationId xmlns:a16="http://schemas.microsoft.com/office/drawing/2014/main" xmlns="" id="{7BFFED8D-3D6F-46BF-8B07-43C50DF363C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79" name="181 CuadroTexto">
          <a:extLst>
            <a:ext uri="{FF2B5EF4-FFF2-40B4-BE49-F238E27FC236}">
              <a16:creationId xmlns:a16="http://schemas.microsoft.com/office/drawing/2014/main" xmlns="" id="{28630723-B8D9-4A13-9CB3-A6C45516AAB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0" name="182 CuadroTexto">
          <a:extLst>
            <a:ext uri="{FF2B5EF4-FFF2-40B4-BE49-F238E27FC236}">
              <a16:creationId xmlns:a16="http://schemas.microsoft.com/office/drawing/2014/main" xmlns="" id="{91D19D57-6C5A-4B18-9AE2-995322A3BBD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1" name="183 CuadroTexto">
          <a:extLst>
            <a:ext uri="{FF2B5EF4-FFF2-40B4-BE49-F238E27FC236}">
              <a16:creationId xmlns:a16="http://schemas.microsoft.com/office/drawing/2014/main" xmlns="" id="{67803BEA-DE70-40DB-887F-435143E64AD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2" name="184 CuadroTexto">
          <a:extLst>
            <a:ext uri="{FF2B5EF4-FFF2-40B4-BE49-F238E27FC236}">
              <a16:creationId xmlns:a16="http://schemas.microsoft.com/office/drawing/2014/main" xmlns="" id="{BCFA19D2-12D0-4B7F-8FAF-2D923DC030D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3" name="185 CuadroTexto">
          <a:extLst>
            <a:ext uri="{FF2B5EF4-FFF2-40B4-BE49-F238E27FC236}">
              <a16:creationId xmlns:a16="http://schemas.microsoft.com/office/drawing/2014/main" xmlns="" id="{56B91C8E-4D6E-4B98-958D-CEDBFD66B98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4" name="186 CuadroTexto">
          <a:extLst>
            <a:ext uri="{FF2B5EF4-FFF2-40B4-BE49-F238E27FC236}">
              <a16:creationId xmlns:a16="http://schemas.microsoft.com/office/drawing/2014/main" xmlns="" id="{2FB31DB3-CF35-4BB5-9F9E-B4055EB926E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5" name="187 CuadroTexto">
          <a:extLst>
            <a:ext uri="{FF2B5EF4-FFF2-40B4-BE49-F238E27FC236}">
              <a16:creationId xmlns:a16="http://schemas.microsoft.com/office/drawing/2014/main" xmlns="" id="{E4FCEEC2-9AA3-4F96-B991-D6C1D1778FC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6" name="188 CuadroTexto">
          <a:extLst>
            <a:ext uri="{FF2B5EF4-FFF2-40B4-BE49-F238E27FC236}">
              <a16:creationId xmlns:a16="http://schemas.microsoft.com/office/drawing/2014/main" xmlns="" id="{3138B05A-3F97-486F-B860-4099299AFFD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7" name="189 CuadroTexto">
          <a:extLst>
            <a:ext uri="{FF2B5EF4-FFF2-40B4-BE49-F238E27FC236}">
              <a16:creationId xmlns:a16="http://schemas.microsoft.com/office/drawing/2014/main" xmlns="" id="{481BC2EE-4D97-487E-B9C0-821EAC4916F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8" name="190 CuadroTexto">
          <a:extLst>
            <a:ext uri="{FF2B5EF4-FFF2-40B4-BE49-F238E27FC236}">
              <a16:creationId xmlns:a16="http://schemas.microsoft.com/office/drawing/2014/main" xmlns="" id="{2D10908C-5B61-4D16-9655-0BBCA310579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89" name="191 CuadroTexto">
          <a:extLst>
            <a:ext uri="{FF2B5EF4-FFF2-40B4-BE49-F238E27FC236}">
              <a16:creationId xmlns:a16="http://schemas.microsoft.com/office/drawing/2014/main" xmlns="" id="{5F54CC9E-A036-4D30-B867-19D1B91D359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0" name="192 CuadroTexto">
          <a:extLst>
            <a:ext uri="{FF2B5EF4-FFF2-40B4-BE49-F238E27FC236}">
              <a16:creationId xmlns:a16="http://schemas.microsoft.com/office/drawing/2014/main" xmlns="" id="{343DFEBE-2FC5-405E-8CA7-6626ADC21E5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1" name="193 CuadroTexto">
          <a:extLst>
            <a:ext uri="{FF2B5EF4-FFF2-40B4-BE49-F238E27FC236}">
              <a16:creationId xmlns:a16="http://schemas.microsoft.com/office/drawing/2014/main" xmlns="" id="{E74362DE-2C3B-4DA3-BDC4-11B107EF750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2" name="194 CuadroTexto">
          <a:extLst>
            <a:ext uri="{FF2B5EF4-FFF2-40B4-BE49-F238E27FC236}">
              <a16:creationId xmlns:a16="http://schemas.microsoft.com/office/drawing/2014/main" xmlns="" id="{EE71CA06-A49C-4DE7-B8AA-CFC857E98B4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3" name="195 CuadroTexto">
          <a:extLst>
            <a:ext uri="{FF2B5EF4-FFF2-40B4-BE49-F238E27FC236}">
              <a16:creationId xmlns:a16="http://schemas.microsoft.com/office/drawing/2014/main" xmlns="" id="{EB2566DA-6209-4A0B-BABF-6B25BE149AA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4" name="196 CuadroTexto">
          <a:extLst>
            <a:ext uri="{FF2B5EF4-FFF2-40B4-BE49-F238E27FC236}">
              <a16:creationId xmlns:a16="http://schemas.microsoft.com/office/drawing/2014/main" xmlns="" id="{3E9EED15-20D2-4CFD-9ED0-39B777BB644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5" name="197 CuadroTexto">
          <a:extLst>
            <a:ext uri="{FF2B5EF4-FFF2-40B4-BE49-F238E27FC236}">
              <a16:creationId xmlns:a16="http://schemas.microsoft.com/office/drawing/2014/main" xmlns="" id="{64D908A9-3FBA-4EA4-A2DB-84EC066DFF0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6" name="198 CuadroTexto">
          <a:extLst>
            <a:ext uri="{FF2B5EF4-FFF2-40B4-BE49-F238E27FC236}">
              <a16:creationId xmlns:a16="http://schemas.microsoft.com/office/drawing/2014/main" xmlns="" id="{B14F3CC1-2EA4-4BA9-815F-C0C0285D79C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7" name="199 CuadroTexto">
          <a:extLst>
            <a:ext uri="{FF2B5EF4-FFF2-40B4-BE49-F238E27FC236}">
              <a16:creationId xmlns:a16="http://schemas.microsoft.com/office/drawing/2014/main" xmlns="" id="{907B3D90-209A-4E4B-A2CA-AAFFCE85323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8" name="200 CuadroTexto">
          <a:extLst>
            <a:ext uri="{FF2B5EF4-FFF2-40B4-BE49-F238E27FC236}">
              <a16:creationId xmlns:a16="http://schemas.microsoft.com/office/drawing/2014/main" xmlns="" id="{B064BAD3-E92B-4D77-8603-DF635861530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99" name="201 CuadroTexto">
          <a:extLst>
            <a:ext uri="{FF2B5EF4-FFF2-40B4-BE49-F238E27FC236}">
              <a16:creationId xmlns:a16="http://schemas.microsoft.com/office/drawing/2014/main" xmlns="" id="{618573A2-764B-47F0-AF95-3387B23BB91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0" name="202 CuadroTexto">
          <a:extLst>
            <a:ext uri="{FF2B5EF4-FFF2-40B4-BE49-F238E27FC236}">
              <a16:creationId xmlns:a16="http://schemas.microsoft.com/office/drawing/2014/main" xmlns="" id="{84B66E85-2F2B-4CD0-BF7E-309CD2CFD85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1" name="203 CuadroTexto">
          <a:extLst>
            <a:ext uri="{FF2B5EF4-FFF2-40B4-BE49-F238E27FC236}">
              <a16:creationId xmlns:a16="http://schemas.microsoft.com/office/drawing/2014/main" xmlns="" id="{B0060C42-5AEB-4E94-A618-3A84B83A7D0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2" name="204 CuadroTexto">
          <a:extLst>
            <a:ext uri="{FF2B5EF4-FFF2-40B4-BE49-F238E27FC236}">
              <a16:creationId xmlns:a16="http://schemas.microsoft.com/office/drawing/2014/main" xmlns="" id="{28489BB6-D9EE-4258-ADE7-F31E5300AFA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3" name="205 CuadroTexto">
          <a:extLst>
            <a:ext uri="{FF2B5EF4-FFF2-40B4-BE49-F238E27FC236}">
              <a16:creationId xmlns:a16="http://schemas.microsoft.com/office/drawing/2014/main" xmlns="" id="{633D6172-F713-4C39-BE07-549AC8A3085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4" name="206 CuadroTexto">
          <a:extLst>
            <a:ext uri="{FF2B5EF4-FFF2-40B4-BE49-F238E27FC236}">
              <a16:creationId xmlns:a16="http://schemas.microsoft.com/office/drawing/2014/main" xmlns="" id="{E3FF0FC9-A9C1-475B-8F5E-7BAE793B82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5" name="207 CuadroTexto">
          <a:extLst>
            <a:ext uri="{FF2B5EF4-FFF2-40B4-BE49-F238E27FC236}">
              <a16:creationId xmlns:a16="http://schemas.microsoft.com/office/drawing/2014/main" xmlns="" id="{67EDFCA7-A585-42EE-BF13-70EB0902C67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6" name="208 CuadroTexto">
          <a:extLst>
            <a:ext uri="{FF2B5EF4-FFF2-40B4-BE49-F238E27FC236}">
              <a16:creationId xmlns:a16="http://schemas.microsoft.com/office/drawing/2014/main" xmlns="" id="{0A98EDA1-7950-4E8B-898A-136DC931905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7" name="209 CuadroTexto">
          <a:extLst>
            <a:ext uri="{FF2B5EF4-FFF2-40B4-BE49-F238E27FC236}">
              <a16:creationId xmlns:a16="http://schemas.microsoft.com/office/drawing/2014/main" xmlns="" id="{A4D1BFFC-BC2F-4E31-8C06-4C5AC352507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8" name="210 CuadroTexto">
          <a:extLst>
            <a:ext uri="{FF2B5EF4-FFF2-40B4-BE49-F238E27FC236}">
              <a16:creationId xmlns:a16="http://schemas.microsoft.com/office/drawing/2014/main" xmlns="" id="{12BE5FF5-9B89-40AB-B800-42371759246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09" name="211 CuadroTexto">
          <a:extLst>
            <a:ext uri="{FF2B5EF4-FFF2-40B4-BE49-F238E27FC236}">
              <a16:creationId xmlns:a16="http://schemas.microsoft.com/office/drawing/2014/main" xmlns="" id="{82F9244C-0F1C-4C21-8784-7CD0EC1BDE7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0" name="212 CuadroTexto">
          <a:extLst>
            <a:ext uri="{FF2B5EF4-FFF2-40B4-BE49-F238E27FC236}">
              <a16:creationId xmlns:a16="http://schemas.microsoft.com/office/drawing/2014/main" xmlns="" id="{4445AD2C-8126-4DEB-9F96-C9571C24440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1" name="213 CuadroTexto">
          <a:extLst>
            <a:ext uri="{FF2B5EF4-FFF2-40B4-BE49-F238E27FC236}">
              <a16:creationId xmlns:a16="http://schemas.microsoft.com/office/drawing/2014/main" xmlns="" id="{05AAE2D4-D9AD-4BB7-8024-A5CFA36B622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2" name="214 CuadroTexto">
          <a:extLst>
            <a:ext uri="{FF2B5EF4-FFF2-40B4-BE49-F238E27FC236}">
              <a16:creationId xmlns:a16="http://schemas.microsoft.com/office/drawing/2014/main" xmlns="" id="{C0647FBE-0B96-484B-B442-BD49F18A6C5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3" name="215 CuadroTexto">
          <a:extLst>
            <a:ext uri="{FF2B5EF4-FFF2-40B4-BE49-F238E27FC236}">
              <a16:creationId xmlns:a16="http://schemas.microsoft.com/office/drawing/2014/main" xmlns="" id="{50E63AC5-6814-431C-B1E8-4B788F7BE5B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4" name="216 CuadroTexto">
          <a:extLst>
            <a:ext uri="{FF2B5EF4-FFF2-40B4-BE49-F238E27FC236}">
              <a16:creationId xmlns:a16="http://schemas.microsoft.com/office/drawing/2014/main" xmlns="" id="{B2AE38D9-ED77-463C-A8EE-27AC6F39C44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5" name="217 CuadroTexto">
          <a:extLst>
            <a:ext uri="{FF2B5EF4-FFF2-40B4-BE49-F238E27FC236}">
              <a16:creationId xmlns:a16="http://schemas.microsoft.com/office/drawing/2014/main" xmlns="" id="{6388E9DC-712A-4144-B6CD-16A2EF77F6D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6" name="218 CuadroTexto">
          <a:extLst>
            <a:ext uri="{FF2B5EF4-FFF2-40B4-BE49-F238E27FC236}">
              <a16:creationId xmlns:a16="http://schemas.microsoft.com/office/drawing/2014/main" xmlns="" id="{B3ABED09-8F39-48C5-8618-8C1D8B3BA31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7" name="219 CuadroTexto">
          <a:extLst>
            <a:ext uri="{FF2B5EF4-FFF2-40B4-BE49-F238E27FC236}">
              <a16:creationId xmlns:a16="http://schemas.microsoft.com/office/drawing/2014/main" xmlns="" id="{03231513-2D23-4982-93C7-472A51A2F6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8" name="220 CuadroTexto">
          <a:extLst>
            <a:ext uri="{FF2B5EF4-FFF2-40B4-BE49-F238E27FC236}">
              <a16:creationId xmlns:a16="http://schemas.microsoft.com/office/drawing/2014/main" xmlns="" id="{8203B204-0404-4A2E-95F3-5832B5FD9FA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19" name="221 CuadroTexto">
          <a:extLst>
            <a:ext uri="{FF2B5EF4-FFF2-40B4-BE49-F238E27FC236}">
              <a16:creationId xmlns:a16="http://schemas.microsoft.com/office/drawing/2014/main" xmlns="" id="{AC0FA392-2121-4DA3-B9CA-70B39316C1D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0" name="222 CuadroTexto">
          <a:extLst>
            <a:ext uri="{FF2B5EF4-FFF2-40B4-BE49-F238E27FC236}">
              <a16:creationId xmlns:a16="http://schemas.microsoft.com/office/drawing/2014/main" xmlns="" id="{BA2D7F58-1652-4A64-9EEA-98980B5DB1E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1" name="223 CuadroTexto">
          <a:extLst>
            <a:ext uri="{FF2B5EF4-FFF2-40B4-BE49-F238E27FC236}">
              <a16:creationId xmlns:a16="http://schemas.microsoft.com/office/drawing/2014/main" xmlns="" id="{9AB81866-8B4A-4307-BDEE-9CB8AF332CF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2" name="224 CuadroTexto">
          <a:extLst>
            <a:ext uri="{FF2B5EF4-FFF2-40B4-BE49-F238E27FC236}">
              <a16:creationId xmlns:a16="http://schemas.microsoft.com/office/drawing/2014/main" xmlns="" id="{186D65DA-B61E-4414-8ADE-1F76232FE39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3" name="225 CuadroTexto">
          <a:extLst>
            <a:ext uri="{FF2B5EF4-FFF2-40B4-BE49-F238E27FC236}">
              <a16:creationId xmlns:a16="http://schemas.microsoft.com/office/drawing/2014/main" xmlns="" id="{CE438D43-8A18-493B-963C-203F637D4DB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4" name="226 CuadroTexto">
          <a:extLst>
            <a:ext uri="{FF2B5EF4-FFF2-40B4-BE49-F238E27FC236}">
              <a16:creationId xmlns:a16="http://schemas.microsoft.com/office/drawing/2014/main" xmlns="" id="{A04D5BDC-9755-448D-B083-21EAD0D135B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5" name="227 CuadroTexto">
          <a:extLst>
            <a:ext uri="{FF2B5EF4-FFF2-40B4-BE49-F238E27FC236}">
              <a16:creationId xmlns:a16="http://schemas.microsoft.com/office/drawing/2014/main" xmlns="" id="{36297217-E5D9-40ED-84CC-2CC69A90A70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6" name="228 CuadroTexto">
          <a:extLst>
            <a:ext uri="{FF2B5EF4-FFF2-40B4-BE49-F238E27FC236}">
              <a16:creationId xmlns:a16="http://schemas.microsoft.com/office/drawing/2014/main" xmlns="" id="{72E5EF09-B6A4-4B39-84B1-6197A97BC79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7" name="229 CuadroTexto">
          <a:extLst>
            <a:ext uri="{FF2B5EF4-FFF2-40B4-BE49-F238E27FC236}">
              <a16:creationId xmlns:a16="http://schemas.microsoft.com/office/drawing/2014/main" xmlns="" id="{703E5338-3445-4E7D-BB1D-0A720057A20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8" name="230 CuadroTexto">
          <a:extLst>
            <a:ext uri="{FF2B5EF4-FFF2-40B4-BE49-F238E27FC236}">
              <a16:creationId xmlns:a16="http://schemas.microsoft.com/office/drawing/2014/main" xmlns="" id="{301725A3-F35E-4233-A95B-81C24F9964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29" name="231 CuadroTexto">
          <a:extLst>
            <a:ext uri="{FF2B5EF4-FFF2-40B4-BE49-F238E27FC236}">
              <a16:creationId xmlns:a16="http://schemas.microsoft.com/office/drawing/2014/main" xmlns="" id="{ABE4C331-2B66-4471-9472-27CBC45A470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0" name="232 CuadroTexto">
          <a:extLst>
            <a:ext uri="{FF2B5EF4-FFF2-40B4-BE49-F238E27FC236}">
              <a16:creationId xmlns:a16="http://schemas.microsoft.com/office/drawing/2014/main" xmlns="" id="{B96539B6-AED7-4498-B2C1-9A7ACDF52E6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1" name="233 CuadroTexto">
          <a:extLst>
            <a:ext uri="{FF2B5EF4-FFF2-40B4-BE49-F238E27FC236}">
              <a16:creationId xmlns:a16="http://schemas.microsoft.com/office/drawing/2014/main" xmlns="" id="{B574A1A7-5053-4075-970C-23C6A11D2A8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2" name="234 CuadroTexto">
          <a:extLst>
            <a:ext uri="{FF2B5EF4-FFF2-40B4-BE49-F238E27FC236}">
              <a16:creationId xmlns:a16="http://schemas.microsoft.com/office/drawing/2014/main" xmlns="" id="{F883C72B-4141-4935-A79A-94BFFF581A3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3" name="235 CuadroTexto">
          <a:extLst>
            <a:ext uri="{FF2B5EF4-FFF2-40B4-BE49-F238E27FC236}">
              <a16:creationId xmlns:a16="http://schemas.microsoft.com/office/drawing/2014/main" xmlns="" id="{1D7C2A44-B42A-4290-BA2A-8F7643490C3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4" name="236 CuadroTexto">
          <a:extLst>
            <a:ext uri="{FF2B5EF4-FFF2-40B4-BE49-F238E27FC236}">
              <a16:creationId xmlns:a16="http://schemas.microsoft.com/office/drawing/2014/main" xmlns="" id="{AA296000-1F9D-4D9B-85E5-AE75F97D95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5" name="237 CuadroTexto">
          <a:extLst>
            <a:ext uri="{FF2B5EF4-FFF2-40B4-BE49-F238E27FC236}">
              <a16:creationId xmlns:a16="http://schemas.microsoft.com/office/drawing/2014/main" xmlns="" id="{384C9396-5367-4827-AE49-DFC50B4A9E6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6" name="238 CuadroTexto">
          <a:extLst>
            <a:ext uri="{FF2B5EF4-FFF2-40B4-BE49-F238E27FC236}">
              <a16:creationId xmlns:a16="http://schemas.microsoft.com/office/drawing/2014/main" xmlns="" id="{7A527A1C-BF30-486F-BDB1-626C88F985E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7" name="239 CuadroTexto">
          <a:extLst>
            <a:ext uri="{FF2B5EF4-FFF2-40B4-BE49-F238E27FC236}">
              <a16:creationId xmlns:a16="http://schemas.microsoft.com/office/drawing/2014/main" xmlns="" id="{B1EBB038-8191-44BF-A4B1-8F6B00FEDF0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8" name="240 CuadroTexto">
          <a:extLst>
            <a:ext uri="{FF2B5EF4-FFF2-40B4-BE49-F238E27FC236}">
              <a16:creationId xmlns:a16="http://schemas.microsoft.com/office/drawing/2014/main" xmlns="" id="{E10E8A7D-F62B-41DC-8A7E-6926716E96E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39" name="241 CuadroTexto">
          <a:extLst>
            <a:ext uri="{FF2B5EF4-FFF2-40B4-BE49-F238E27FC236}">
              <a16:creationId xmlns:a16="http://schemas.microsoft.com/office/drawing/2014/main" xmlns="" id="{86782739-8C59-4C60-A3CA-87C117C7420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0" name="242 CuadroTexto">
          <a:extLst>
            <a:ext uri="{FF2B5EF4-FFF2-40B4-BE49-F238E27FC236}">
              <a16:creationId xmlns:a16="http://schemas.microsoft.com/office/drawing/2014/main" xmlns="" id="{96B6863A-1FA9-4DAF-8AC8-830FBE075E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1" name="243 CuadroTexto">
          <a:extLst>
            <a:ext uri="{FF2B5EF4-FFF2-40B4-BE49-F238E27FC236}">
              <a16:creationId xmlns:a16="http://schemas.microsoft.com/office/drawing/2014/main" xmlns="" id="{A3E83509-8704-4162-80F1-9BDBA224FE3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2" name="244 CuadroTexto">
          <a:extLst>
            <a:ext uri="{FF2B5EF4-FFF2-40B4-BE49-F238E27FC236}">
              <a16:creationId xmlns:a16="http://schemas.microsoft.com/office/drawing/2014/main" xmlns="" id="{8680664F-E4F4-44CF-BCBE-9360151E72B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3" name="245 CuadroTexto">
          <a:extLst>
            <a:ext uri="{FF2B5EF4-FFF2-40B4-BE49-F238E27FC236}">
              <a16:creationId xmlns:a16="http://schemas.microsoft.com/office/drawing/2014/main" xmlns="" id="{8AC811C3-B3D8-4D6E-9826-CE4D84A3ACA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4" name="246 CuadroTexto">
          <a:extLst>
            <a:ext uri="{FF2B5EF4-FFF2-40B4-BE49-F238E27FC236}">
              <a16:creationId xmlns:a16="http://schemas.microsoft.com/office/drawing/2014/main" xmlns="" id="{8D5D7766-8181-43E0-83FF-27B0983D492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5" name="247 CuadroTexto">
          <a:extLst>
            <a:ext uri="{FF2B5EF4-FFF2-40B4-BE49-F238E27FC236}">
              <a16:creationId xmlns:a16="http://schemas.microsoft.com/office/drawing/2014/main" xmlns="" id="{46C284AC-09B3-465A-BB2C-EBEE6CCEC3F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6" name="248 CuadroTexto">
          <a:extLst>
            <a:ext uri="{FF2B5EF4-FFF2-40B4-BE49-F238E27FC236}">
              <a16:creationId xmlns:a16="http://schemas.microsoft.com/office/drawing/2014/main" xmlns="" id="{AD3E705B-8818-4182-B55A-C9AD912A067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7" name="249 CuadroTexto">
          <a:extLst>
            <a:ext uri="{FF2B5EF4-FFF2-40B4-BE49-F238E27FC236}">
              <a16:creationId xmlns:a16="http://schemas.microsoft.com/office/drawing/2014/main" xmlns="" id="{2C557F3E-B24E-4631-AC43-21DE71353EE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8" name="250 CuadroTexto">
          <a:extLst>
            <a:ext uri="{FF2B5EF4-FFF2-40B4-BE49-F238E27FC236}">
              <a16:creationId xmlns:a16="http://schemas.microsoft.com/office/drawing/2014/main" xmlns="" id="{41090A16-1272-4C74-A6CA-B3D507E3F19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49" name="251 CuadroTexto">
          <a:extLst>
            <a:ext uri="{FF2B5EF4-FFF2-40B4-BE49-F238E27FC236}">
              <a16:creationId xmlns:a16="http://schemas.microsoft.com/office/drawing/2014/main" xmlns="" id="{8D6FB94E-45E8-485C-B8F9-8A40BB7743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0" name="252 CuadroTexto">
          <a:extLst>
            <a:ext uri="{FF2B5EF4-FFF2-40B4-BE49-F238E27FC236}">
              <a16:creationId xmlns:a16="http://schemas.microsoft.com/office/drawing/2014/main" xmlns="" id="{A939686B-A445-44DC-9A87-C442CA6FDF0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1" name="253 CuadroTexto">
          <a:extLst>
            <a:ext uri="{FF2B5EF4-FFF2-40B4-BE49-F238E27FC236}">
              <a16:creationId xmlns:a16="http://schemas.microsoft.com/office/drawing/2014/main" xmlns="" id="{174E5926-32B2-44C5-A3C3-200288B518A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2" name="254 CuadroTexto">
          <a:extLst>
            <a:ext uri="{FF2B5EF4-FFF2-40B4-BE49-F238E27FC236}">
              <a16:creationId xmlns:a16="http://schemas.microsoft.com/office/drawing/2014/main" xmlns="" id="{878FC161-1C2B-4518-8ACD-6ECB6B1A88C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3" name="255 CuadroTexto">
          <a:extLst>
            <a:ext uri="{FF2B5EF4-FFF2-40B4-BE49-F238E27FC236}">
              <a16:creationId xmlns:a16="http://schemas.microsoft.com/office/drawing/2014/main" xmlns="" id="{4C730616-20AB-4E64-972C-FB251596052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4" name="256 CuadroTexto">
          <a:extLst>
            <a:ext uri="{FF2B5EF4-FFF2-40B4-BE49-F238E27FC236}">
              <a16:creationId xmlns:a16="http://schemas.microsoft.com/office/drawing/2014/main" xmlns="" id="{E83355A4-B80D-4FD3-87BB-90CF164A33C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5" name="257 CuadroTexto">
          <a:extLst>
            <a:ext uri="{FF2B5EF4-FFF2-40B4-BE49-F238E27FC236}">
              <a16:creationId xmlns:a16="http://schemas.microsoft.com/office/drawing/2014/main" xmlns="" id="{B131B126-6104-4081-AF7D-8AD5B3B9CF8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6" name="258 CuadroTexto">
          <a:extLst>
            <a:ext uri="{FF2B5EF4-FFF2-40B4-BE49-F238E27FC236}">
              <a16:creationId xmlns:a16="http://schemas.microsoft.com/office/drawing/2014/main" xmlns="" id="{DB3F954A-BCFC-4C29-8337-3AAACD0B623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7" name="259 CuadroTexto">
          <a:extLst>
            <a:ext uri="{FF2B5EF4-FFF2-40B4-BE49-F238E27FC236}">
              <a16:creationId xmlns:a16="http://schemas.microsoft.com/office/drawing/2014/main" xmlns="" id="{33EC2021-E8FC-4BF8-ABD8-E66E187CDC2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8" name="260 CuadroTexto">
          <a:extLst>
            <a:ext uri="{FF2B5EF4-FFF2-40B4-BE49-F238E27FC236}">
              <a16:creationId xmlns:a16="http://schemas.microsoft.com/office/drawing/2014/main" xmlns="" id="{18C49FC9-D81F-4418-AC68-31C5BDDD414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59" name="261 CuadroTexto">
          <a:extLst>
            <a:ext uri="{FF2B5EF4-FFF2-40B4-BE49-F238E27FC236}">
              <a16:creationId xmlns:a16="http://schemas.microsoft.com/office/drawing/2014/main" xmlns="" id="{4DAB6756-F940-4EE9-AF3C-037DAC4615D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0" name="262 CuadroTexto">
          <a:extLst>
            <a:ext uri="{FF2B5EF4-FFF2-40B4-BE49-F238E27FC236}">
              <a16:creationId xmlns:a16="http://schemas.microsoft.com/office/drawing/2014/main" xmlns="" id="{325561D2-B1A2-4AB5-BBBC-21F758937AD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1" name="263 CuadroTexto">
          <a:extLst>
            <a:ext uri="{FF2B5EF4-FFF2-40B4-BE49-F238E27FC236}">
              <a16:creationId xmlns:a16="http://schemas.microsoft.com/office/drawing/2014/main" xmlns="" id="{B6A69596-F507-4D99-B2A4-CBC192F07C7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2" name="264 CuadroTexto">
          <a:extLst>
            <a:ext uri="{FF2B5EF4-FFF2-40B4-BE49-F238E27FC236}">
              <a16:creationId xmlns:a16="http://schemas.microsoft.com/office/drawing/2014/main" xmlns="" id="{C17D8097-8880-454D-A0B0-08D8CED4979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3" name="265 CuadroTexto">
          <a:extLst>
            <a:ext uri="{FF2B5EF4-FFF2-40B4-BE49-F238E27FC236}">
              <a16:creationId xmlns:a16="http://schemas.microsoft.com/office/drawing/2014/main" xmlns="" id="{40AFB6D5-4E9E-4D37-AD49-484EB914177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4" name="266 CuadroTexto">
          <a:extLst>
            <a:ext uri="{FF2B5EF4-FFF2-40B4-BE49-F238E27FC236}">
              <a16:creationId xmlns:a16="http://schemas.microsoft.com/office/drawing/2014/main" xmlns="" id="{A1FEB8DA-D04C-4DEF-BD3E-BFBB1075BF8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5" name="267 CuadroTexto">
          <a:extLst>
            <a:ext uri="{FF2B5EF4-FFF2-40B4-BE49-F238E27FC236}">
              <a16:creationId xmlns:a16="http://schemas.microsoft.com/office/drawing/2014/main" xmlns="" id="{DD71CCCA-9C24-4E0B-BEAA-FB32A14D135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6" name="268 CuadroTexto">
          <a:extLst>
            <a:ext uri="{FF2B5EF4-FFF2-40B4-BE49-F238E27FC236}">
              <a16:creationId xmlns:a16="http://schemas.microsoft.com/office/drawing/2014/main" xmlns="" id="{FA4E92A0-9ADB-4F57-8103-B9B26A26305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7" name="269 CuadroTexto">
          <a:extLst>
            <a:ext uri="{FF2B5EF4-FFF2-40B4-BE49-F238E27FC236}">
              <a16:creationId xmlns:a16="http://schemas.microsoft.com/office/drawing/2014/main" xmlns="" id="{AFF380B4-F461-46C7-B428-765B6E3E8BC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8" name="270 CuadroTexto">
          <a:extLst>
            <a:ext uri="{FF2B5EF4-FFF2-40B4-BE49-F238E27FC236}">
              <a16:creationId xmlns:a16="http://schemas.microsoft.com/office/drawing/2014/main" xmlns="" id="{8C6C2018-08D5-48FD-894C-0040C73720A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69" name="271 CuadroTexto">
          <a:extLst>
            <a:ext uri="{FF2B5EF4-FFF2-40B4-BE49-F238E27FC236}">
              <a16:creationId xmlns:a16="http://schemas.microsoft.com/office/drawing/2014/main" xmlns="" id="{6ABD37F3-D265-4C2A-AFA7-B27478B0CB7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0" name="272 CuadroTexto">
          <a:extLst>
            <a:ext uri="{FF2B5EF4-FFF2-40B4-BE49-F238E27FC236}">
              <a16:creationId xmlns:a16="http://schemas.microsoft.com/office/drawing/2014/main" xmlns="" id="{DB3072D8-1EFD-4450-9761-1D21C1B734B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1" name="273 CuadroTexto">
          <a:extLst>
            <a:ext uri="{FF2B5EF4-FFF2-40B4-BE49-F238E27FC236}">
              <a16:creationId xmlns:a16="http://schemas.microsoft.com/office/drawing/2014/main" xmlns="" id="{C5658D14-48C9-400E-9FBD-FB7F391EE65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2" name="274 CuadroTexto">
          <a:extLst>
            <a:ext uri="{FF2B5EF4-FFF2-40B4-BE49-F238E27FC236}">
              <a16:creationId xmlns:a16="http://schemas.microsoft.com/office/drawing/2014/main" xmlns="" id="{6FE9C6F3-C4C7-4191-A9B5-EDCE3A2E0A6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3" name="275 CuadroTexto">
          <a:extLst>
            <a:ext uri="{FF2B5EF4-FFF2-40B4-BE49-F238E27FC236}">
              <a16:creationId xmlns:a16="http://schemas.microsoft.com/office/drawing/2014/main" xmlns="" id="{9240D1A7-8BC0-4E0F-8AF8-863FEECE822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4" name="276 CuadroTexto">
          <a:extLst>
            <a:ext uri="{FF2B5EF4-FFF2-40B4-BE49-F238E27FC236}">
              <a16:creationId xmlns:a16="http://schemas.microsoft.com/office/drawing/2014/main" xmlns="" id="{076A2F96-FCE8-442A-ADB7-2AD4AAE8DD6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5" name="277 CuadroTexto">
          <a:extLst>
            <a:ext uri="{FF2B5EF4-FFF2-40B4-BE49-F238E27FC236}">
              <a16:creationId xmlns:a16="http://schemas.microsoft.com/office/drawing/2014/main" xmlns="" id="{407FCBCF-B367-489F-A2D0-0C198730AA6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6" name="278 CuadroTexto">
          <a:extLst>
            <a:ext uri="{FF2B5EF4-FFF2-40B4-BE49-F238E27FC236}">
              <a16:creationId xmlns:a16="http://schemas.microsoft.com/office/drawing/2014/main" xmlns="" id="{6A7D239F-B657-476C-B16C-3F5328D510B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7" name="279 CuadroTexto">
          <a:extLst>
            <a:ext uri="{FF2B5EF4-FFF2-40B4-BE49-F238E27FC236}">
              <a16:creationId xmlns:a16="http://schemas.microsoft.com/office/drawing/2014/main" xmlns="" id="{6F938158-D87E-412A-A0A6-1F60FD8225E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8" name="280 CuadroTexto">
          <a:extLst>
            <a:ext uri="{FF2B5EF4-FFF2-40B4-BE49-F238E27FC236}">
              <a16:creationId xmlns:a16="http://schemas.microsoft.com/office/drawing/2014/main" xmlns="" id="{5B01EC88-3C2D-4E9E-93A4-908771E1130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9" name="281 CuadroTexto">
          <a:extLst>
            <a:ext uri="{FF2B5EF4-FFF2-40B4-BE49-F238E27FC236}">
              <a16:creationId xmlns:a16="http://schemas.microsoft.com/office/drawing/2014/main" xmlns="" id="{B9AB0C4F-2BCC-4BBC-94BC-F9A82E34E58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0" name="282 CuadroTexto">
          <a:extLst>
            <a:ext uri="{FF2B5EF4-FFF2-40B4-BE49-F238E27FC236}">
              <a16:creationId xmlns:a16="http://schemas.microsoft.com/office/drawing/2014/main" xmlns="" id="{4D276154-4D21-4503-9696-58E6D716D5C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1" name="283 CuadroTexto">
          <a:extLst>
            <a:ext uri="{FF2B5EF4-FFF2-40B4-BE49-F238E27FC236}">
              <a16:creationId xmlns:a16="http://schemas.microsoft.com/office/drawing/2014/main" xmlns="" id="{C22D1E40-D6D9-4D90-B066-B1FD65BA71E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2" name="284 CuadroTexto">
          <a:extLst>
            <a:ext uri="{FF2B5EF4-FFF2-40B4-BE49-F238E27FC236}">
              <a16:creationId xmlns:a16="http://schemas.microsoft.com/office/drawing/2014/main" xmlns="" id="{41C38F74-0159-4B08-AF59-C7831BC61D7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3" name="285 CuadroTexto">
          <a:extLst>
            <a:ext uri="{FF2B5EF4-FFF2-40B4-BE49-F238E27FC236}">
              <a16:creationId xmlns:a16="http://schemas.microsoft.com/office/drawing/2014/main" xmlns="" id="{F9133634-8765-407B-AB10-13DDBDDB03B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4" name="286 CuadroTexto">
          <a:extLst>
            <a:ext uri="{FF2B5EF4-FFF2-40B4-BE49-F238E27FC236}">
              <a16:creationId xmlns:a16="http://schemas.microsoft.com/office/drawing/2014/main" xmlns="" id="{5181D9A3-AA92-41EF-AC15-23543A7BE0F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5" name="287 CuadroTexto">
          <a:extLst>
            <a:ext uri="{FF2B5EF4-FFF2-40B4-BE49-F238E27FC236}">
              <a16:creationId xmlns:a16="http://schemas.microsoft.com/office/drawing/2014/main" xmlns="" id="{13EFC757-C7D2-4FEF-97F0-4EC497434F7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6" name="288 CuadroTexto">
          <a:extLst>
            <a:ext uri="{FF2B5EF4-FFF2-40B4-BE49-F238E27FC236}">
              <a16:creationId xmlns:a16="http://schemas.microsoft.com/office/drawing/2014/main" xmlns="" id="{5D531618-95DE-425E-88BE-B3AADBB7D39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7" name="289 CuadroTexto">
          <a:extLst>
            <a:ext uri="{FF2B5EF4-FFF2-40B4-BE49-F238E27FC236}">
              <a16:creationId xmlns:a16="http://schemas.microsoft.com/office/drawing/2014/main" xmlns="" id="{CE7473AF-36B0-4A5C-B75A-76AE017C715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8" name="290 CuadroTexto">
          <a:extLst>
            <a:ext uri="{FF2B5EF4-FFF2-40B4-BE49-F238E27FC236}">
              <a16:creationId xmlns:a16="http://schemas.microsoft.com/office/drawing/2014/main" xmlns="" id="{3A76AA64-6B09-4623-B6DC-2A01B145B90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89" name="291 CuadroTexto">
          <a:extLst>
            <a:ext uri="{FF2B5EF4-FFF2-40B4-BE49-F238E27FC236}">
              <a16:creationId xmlns:a16="http://schemas.microsoft.com/office/drawing/2014/main" xmlns="" id="{00A7223D-7F9C-4CCB-BF71-7BFC1BD4DF3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90" name="292 CuadroTexto">
          <a:extLst>
            <a:ext uri="{FF2B5EF4-FFF2-40B4-BE49-F238E27FC236}">
              <a16:creationId xmlns:a16="http://schemas.microsoft.com/office/drawing/2014/main" xmlns="" id="{97CA556B-B117-4D40-A11A-E1CAA0499E6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91" name="293 CuadroTexto">
          <a:extLst>
            <a:ext uri="{FF2B5EF4-FFF2-40B4-BE49-F238E27FC236}">
              <a16:creationId xmlns:a16="http://schemas.microsoft.com/office/drawing/2014/main" xmlns="" id="{410D2518-7671-416E-8913-90C0D2FF0D1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92" name="294 CuadroTexto">
          <a:extLst>
            <a:ext uri="{FF2B5EF4-FFF2-40B4-BE49-F238E27FC236}">
              <a16:creationId xmlns:a16="http://schemas.microsoft.com/office/drawing/2014/main" xmlns="" id="{DD05BDEF-3AD7-442F-B206-3CCF34391DD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93" name="295 CuadroTexto">
          <a:extLst>
            <a:ext uri="{FF2B5EF4-FFF2-40B4-BE49-F238E27FC236}">
              <a16:creationId xmlns:a16="http://schemas.microsoft.com/office/drawing/2014/main" xmlns="" id="{CE174EB3-283B-44A1-8CB8-4546D2BCB4D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94" name="298 CuadroTexto">
          <a:extLst>
            <a:ext uri="{FF2B5EF4-FFF2-40B4-BE49-F238E27FC236}">
              <a16:creationId xmlns:a16="http://schemas.microsoft.com/office/drawing/2014/main" xmlns="" id="{B8152508-5173-46E7-9E61-28BBE8E8F54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95" name="299 CuadroTexto">
          <a:extLst>
            <a:ext uri="{FF2B5EF4-FFF2-40B4-BE49-F238E27FC236}">
              <a16:creationId xmlns:a16="http://schemas.microsoft.com/office/drawing/2014/main" xmlns="" id="{501C4A45-D5EE-4180-84FC-0E9E9C828F2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96" name="300 CuadroTexto">
          <a:extLst>
            <a:ext uri="{FF2B5EF4-FFF2-40B4-BE49-F238E27FC236}">
              <a16:creationId xmlns:a16="http://schemas.microsoft.com/office/drawing/2014/main" xmlns="" id="{5B35004B-0F89-4973-B9F4-DD8A1CC4C62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97" name="301 CuadroTexto">
          <a:extLst>
            <a:ext uri="{FF2B5EF4-FFF2-40B4-BE49-F238E27FC236}">
              <a16:creationId xmlns:a16="http://schemas.microsoft.com/office/drawing/2014/main" xmlns="" id="{6595D9CF-91DE-45D9-92A5-4D6DB2FC0D0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98" name="302 CuadroTexto">
          <a:extLst>
            <a:ext uri="{FF2B5EF4-FFF2-40B4-BE49-F238E27FC236}">
              <a16:creationId xmlns:a16="http://schemas.microsoft.com/office/drawing/2014/main" xmlns="" id="{861239B3-E413-4AB4-AD69-1C0D0F8300F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899" name="303 CuadroTexto">
          <a:extLst>
            <a:ext uri="{FF2B5EF4-FFF2-40B4-BE49-F238E27FC236}">
              <a16:creationId xmlns:a16="http://schemas.microsoft.com/office/drawing/2014/main" xmlns="" id="{777B02A8-3190-40A3-B064-1660AD5523E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00" name="304 CuadroTexto">
          <a:extLst>
            <a:ext uri="{FF2B5EF4-FFF2-40B4-BE49-F238E27FC236}">
              <a16:creationId xmlns:a16="http://schemas.microsoft.com/office/drawing/2014/main" xmlns="" id="{B08739E1-846A-45BB-B771-9103C4B6293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01" name="305 CuadroTexto">
          <a:extLst>
            <a:ext uri="{FF2B5EF4-FFF2-40B4-BE49-F238E27FC236}">
              <a16:creationId xmlns:a16="http://schemas.microsoft.com/office/drawing/2014/main" xmlns="" id="{EC2A8F57-018D-4AAE-A026-3D1F6E79B44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3902" name="452 CuadroTexto">
          <a:extLst>
            <a:ext uri="{FF2B5EF4-FFF2-40B4-BE49-F238E27FC236}">
              <a16:creationId xmlns:a16="http://schemas.microsoft.com/office/drawing/2014/main" xmlns="" id="{1CE36908-A37B-4B1F-833B-9BD3DE245A3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03" name="17 CuadroTexto">
          <a:extLst>
            <a:ext uri="{FF2B5EF4-FFF2-40B4-BE49-F238E27FC236}">
              <a16:creationId xmlns:a16="http://schemas.microsoft.com/office/drawing/2014/main" xmlns="" id="{35FB3F6D-B5B2-4D0F-9813-B002F9A9879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04" name="90 CuadroTexto">
          <a:extLst>
            <a:ext uri="{FF2B5EF4-FFF2-40B4-BE49-F238E27FC236}">
              <a16:creationId xmlns:a16="http://schemas.microsoft.com/office/drawing/2014/main" xmlns="" id="{E8567242-0781-4507-8647-03808F5FA27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05" name="91 CuadroTexto">
          <a:extLst>
            <a:ext uri="{FF2B5EF4-FFF2-40B4-BE49-F238E27FC236}">
              <a16:creationId xmlns:a16="http://schemas.microsoft.com/office/drawing/2014/main" xmlns="" id="{E29E1D7D-5565-46B8-9217-2F3E3B507F4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06" name="92 CuadroTexto">
          <a:extLst>
            <a:ext uri="{FF2B5EF4-FFF2-40B4-BE49-F238E27FC236}">
              <a16:creationId xmlns:a16="http://schemas.microsoft.com/office/drawing/2014/main" xmlns="" id="{26929E08-941A-4F38-8D28-220F07E6178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07" name="93 CuadroTexto">
          <a:extLst>
            <a:ext uri="{FF2B5EF4-FFF2-40B4-BE49-F238E27FC236}">
              <a16:creationId xmlns:a16="http://schemas.microsoft.com/office/drawing/2014/main" xmlns="" id="{4C0F1AED-2AB5-46F2-9D86-FCCF2273A0D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08" name="94 CuadroTexto">
          <a:extLst>
            <a:ext uri="{FF2B5EF4-FFF2-40B4-BE49-F238E27FC236}">
              <a16:creationId xmlns:a16="http://schemas.microsoft.com/office/drawing/2014/main" xmlns="" id="{05D891E3-E097-4250-8DBB-2CC2F520622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09" name="95 CuadroTexto">
          <a:extLst>
            <a:ext uri="{FF2B5EF4-FFF2-40B4-BE49-F238E27FC236}">
              <a16:creationId xmlns:a16="http://schemas.microsoft.com/office/drawing/2014/main" xmlns="" id="{0CE01F86-4AD4-41CA-ADED-238A36FC2BF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0" name="96 CuadroTexto">
          <a:extLst>
            <a:ext uri="{FF2B5EF4-FFF2-40B4-BE49-F238E27FC236}">
              <a16:creationId xmlns:a16="http://schemas.microsoft.com/office/drawing/2014/main" xmlns="" id="{3696AB0D-179A-4A19-94AE-642F923E4F2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1" name="97 CuadroTexto">
          <a:extLst>
            <a:ext uri="{FF2B5EF4-FFF2-40B4-BE49-F238E27FC236}">
              <a16:creationId xmlns:a16="http://schemas.microsoft.com/office/drawing/2014/main" xmlns="" id="{F371247D-A756-495E-B07A-9ADD4BCE7AA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2" name="98 CuadroTexto">
          <a:extLst>
            <a:ext uri="{FF2B5EF4-FFF2-40B4-BE49-F238E27FC236}">
              <a16:creationId xmlns:a16="http://schemas.microsoft.com/office/drawing/2014/main" xmlns="" id="{FC3F1873-736E-4B78-B122-86144868544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3" name="99 CuadroTexto">
          <a:extLst>
            <a:ext uri="{FF2B5EF4-FFF2-40B4-BE49-F238E27FC236}">
              <a16:creationId xmlns:a16="http://schemas.microsoft.com/office/drawing/2014/main" xmlns="" id="{E67AFE20-0EBE-4836-8CE4-B97BCA37BA8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4" name="100 CuadroTexto">
          <a:extLst>
            <a:ext uri="{FF2B5EF4-FFF2-40B4-BE49-F238E27FC236}">
              <a16:creationId xmlns:a16="http://schemas.microsoft.com/office/drawing/2014/main" xmlns="" id="{590CA51B-A500-46BB-81DA-6962C948F68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5" name="101 CuadroTexto">
          <a:extLst>
            <a:ext uri="{FF2B5EF4-FFF2-40B4-BE49-F238E27FC236}">
              <a16:creationId xmlns:a16="http://schemas.microsoft.com/office/drawing/2014/main" xmlns="" id="{6897245F-8E1E-4E86-9C81-424322BF398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6" name="118 CuadroTexto">
          <a:extLst>
            <a:ext uri="{FF2B5EF4-FFF2-40B4-BE49-F238E27FC236}">
              <a16:creationId xmlns:a16="http://schemas.microsoft.com/office/drawing/2014/main" xmlns="" id="{BD539AA5-AAA1-4F5A-953B-1B67378E00E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7" name="119 CuadroTexto">
          <a:extLst>
            <a:ext uri="{FF2B5EF4-FFF2-40B4-BE49-F238E27FC236}">
              <a16:creationId xmlns:a16="http://schemas.microsoft.com/office/drawing/2014/main" xmlns="" id="{574CDBAA-F51D-43B5-AC8C-E28CA74F53E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8" name="120 CuadroTexto">
          <a:extLst>
            <a:ext uri="{FF2B5EF4-FFF2-40B4-BE49-F238E27FC236}">
              <a16:creationId xmlns:a16="http://schemas.microsoft.com/office/drawing/2014/main" xmlns="" id="{C4AEDBBD-A4D1-45E7-86BD-35A824D2CCA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9" name="121 CuadroTexto">
          <a:extLst>
            <a:ext uri="{FF2B5EF4-FFF2-40B4-BE49-F238E27FC236}">
              <a16:creationId xmlns:a16="http://schemas.microsoft.com/office/drawing/2014/main" xmlns="" id="{E3F8942C-6992-475D-BA50-5312C21988C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0" name="122 CuadroTexto">
          <a:extLst>
            <a:ext uri="{FF2B5EF4-FFF2-40B4-BE49-F238E27FC236}">
              <a16:creationId xmlns:a16="http://schemas.microsoft.com/office/drawing/2014/main" xmlns="" id="{625DF9F5-0B6A-4050-9244-A3D1725FFBD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1" name="123 CuadroTexto">
          <a:extLst>
            <a:ext uri="{FF2B5EF4-FFF2-40B4-BE49-F238E27FC236}">
              <a16:creationId xmlns:a16="http://schemas.microsoft.com/office/drawing/2014/main" xmlns="" id="{5F697062-8E5E-48F5-BCFB-15993D3E8A8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2" name="124 CuadroTexto">
          <a:extLst>
            <a:ext uri="{FF2B5EF4-FFF2-40B4-BE49-F238E27FC236}">
              <a16:creationId xmlns:a16="http://schemas.microsoft.com/office/drawing/2014/main" xmlns="" id="{B386428E-45C6-41A9-B3D5-7621AE04714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3" name="125 CuadroTexto">
          <a:extLst>
            <a:ext uri="{FF2B5EF4-FFF2-40B4-BE49-F238E27FC236}">
              <a16:creationId xmlns:a16="http://schemas.microsoft.com/office/drawing/2014/main" xmlns="" id="{AF5B5E87-B523-4D9B-A052-59EE6FA8AA7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4" name="143 CuadroTexto">
          <a:extLst>
            <a:ext uri="{FF2B5EF4-FFF2-40B4-BE49-F238E27FC236}">
              <a16:creationId xmlns:a16="http://schemas.microsoft.com/office/drawing/2014/main" xmlns="" id="{8417E5CA-A662-4EFA-A07E-573042743A5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5" name="144 CuadroTexto">
          <a:extLst>
            <a:ext uri="{FF2B5EF4-FFF2-40B4-BE49-F238E27FC236}">
              <a16:creationId xmlns:a16="http://schemas.microsoft.com/office/drawing/2014/main" xmlns="" id="{2A817F1F-28A0-4073-ACE1-6DD2BF60016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6" name="145 CuadroTexto">
          <a:extLst>
            <a:ext uri="{FF2B5EF4-FFF2-40B4-BE49-F238E27FC236}">
              <a16:creationId xmlns:a16="http://schemas.microsoft.com/office/drawing/2014/main" xmlns="" id="{B6E78D67-4F40-4F07-8D16-CBBD3621E5F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7" name="146 CuadroTexto">
          <a:extLst>
            <a:ext uri="{FF2B5EF4-FFF2-40B4-BE49-F238E27FC236}">
              <a16:creationId xmlns:a16="http://schemas.microsoft.com/office/drawing/2014/main" xmlns="" id="{2C3AABDA-3E64-42DB-908F-F52B21661E3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8" name="147 CuadroTexto">
          <a:extLst>
            <a:ext uri="{FF2B5EF4-FFF2-40B4-BE49-F238E27FC236}">
              <a16:creationId xmlns:a16="http://schemas.microsoft.com/office/drawing/2014/main" xmlns="" id="{84BAEAEB-78B3-4F1E-B7B8-E41CA388BC9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29" name="148 CuadroTexto">
          <a:extLst>
            <a:ext uri="{FF2B5EF4-FFF2-40B4-BE49-F238E27FC236}">
              <a16:creationId xmlns:a16="http://schemas.microsoft.com/office/drawing/2014/main" xmlns="" id="{A6A0E18B-686B-4DCC-B9AC-D95D1A399F8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0" name="149 CuadroTexto">
          <a:extLst>
            <a:ext uri="{FF2B5EF4-FFF2-40B4-BE49-F238E27FC236}">
              <a16:creationId xmlns:a16="http://schemas.microsoft.com/office/drawing/2014/main" xmlns="" id="{ABB6D251-02BA-4CB1-A3B9-05D0B3BC18B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1" name="150 CuadroTexto">
          <a:extLst>
            <a:ext uri="{FF2B5EF4-FFF2-40B4-BE49-F238E27FC236}">
              <a16:creationId xmlns:a16="http://schemas.microsoft.com/office/drawing/2014/main" xmlns="" id="{3F499662-BCF6-4D43-B565-C0CB73D4255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2" name="151 CuadroTexto">
          <a:extLst>
            <a:ext uri="{FF2B5EF4-FFF2-40B4-BE49-F238E27FC236}">
              <a16:creationId xmlns:a16="http://schemas.microsoft.com/office/drawing/2014/main" xmlns="" id="{1897E2C9-7A5D-465F-8392-761CE453E86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3" name="152 CuadroTexto">
          <a:extLst>
            <a:ext uri="{FF2B5EF4-FFF2-40B4-BE49-F238E27FC236}">
              <a16:creationId xmlns:a16="http://schemas.microsoft.com/office/drawing/2014/main" xmlns="" id="{7D7C8744-4FC1-487C-A0A0-3D8CC611061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4" name="153 CuadroTexto">
          <a:extLst>
            <a:ext uri="{FF2B5EF4-FFF2-40B4-BE49-F238E27FC236}">
              <a16:creationId xmlns:a16="http://schemas.microsoft.com/office/drawing/2014/main" xmlns="" id="{D2080BC2-C2B6-4698-93C8-384425A5CAA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5" name="154 CuadroTexto">
          <a:extLst>
            <a:ext uri="{FF2B5EF4-FFF2-40B4-BE49-F238E27FC236}">
              <a16:creationId xmlns:a16="http://schemas.microsoft.com/office/drawing/2014/main" xmlns="" id="{F781AC0F-070C-41FD-9D72-C537595E917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6" name="155 CuadroTexto">
          <a:extLst>
            <a:ext uri="{FF2B5EF4-FFF2-40B4-BE49-F238E27FC236}">
              <a16:creationId xmlns:a16="http://schemas.microsoft.com/office/drawing/2014/main" xmlns="" id="{EAD894FC-C808-48DA-ABC8-58FD69F7C8D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7" name="156 CuadroTexto">
          <a:extLst>
            <a:ext uri="{FF2B5EF4-FFF2-40B4-BE49-F238E27FC236}">
              <a16:creationId xmlns:a16="http://schemas.microsoft.com/office/drawing/2014/main" xmlns="" id="{504BBF2C-4CAB-4B34-8E16-EE79A17E208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8" name="157 CuadroTexto">
          <a:extLst>
            <a:ext uri="{FF2B5EF4-FFF2-40B4-BE49-F238E27FC236}">
              <a16:creationId xmlns:a16="http://schemas.microsoft.com/office/drawing/2014/main" xmlns="" id="{94B847D7-91B3-4536-A0B5-9E549FB3E67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39" name="158 CuadroTexto">
          <a:extLst>
            <a:ext uri="{FF2B5EF4-FFF2-40B4-BE49-F238E27FC236}">
              <a16:creationId xmlns:a16="http://schemas.microsoft.com/office/drawing/2014/main" xmlns="" id="{3EE83364-9779-4085-811B-D842F68BD41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0" name="159 CuadroTexto">
          <a:extLst>
            <a:ext uri="{FF2B5EF4-FFF2-40B4-BE49-F238E27FC236}">
              <a16:creationId xmlns:a16="http://schemas.microsoft.com/office/drawing/2014/main" xmlns="" id="{97310F50-650A-4357-8DF0-B02A8A946E2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1" name="160 CuadroTexto">
          <a:extLst>
            <a:ext uri="{FF2B5EF4-FFF2-40B4-BE49-F238E27FC236}">
              <a16:creationId xmlns:a16="http://schemas.microsoft.com/office/drawing/2014/main" xmlns="" id="{06E210B1-3C24-47AB-BF01-DF7F5F50499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2" name="161 CuadroTexto">
          <a:extLst>
            <a:ext uri="{FF2B5EF4-FFF2-40B4-BE49-F238E27FC236}">
              <a16:creationId xmlns:a16="http://schemas.microsoft.com/office/drawing/2014/main" xmlns="" id="{4AB4B3E1-6A40-4DE6-93BC-3C513596B87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3" name="162 CuadroTexto">
          <a:extLst>
            <a:ext uri="{FF2B5EF4-FFF2-40B4-BE49-F238E27FC236}">
              <a16:creationId xmlns:a16="http://schemas.microsoft.com/office/drawing/2014/main" xmlns="" id="{099404E5-AEDA-408D-B92F-9D4319866EB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4" name="163 CuadroTexto">
          <a:extLst>
            <a:ext uri="{FF2B5EF4-FFF2-40B4-BE49-F238E27FC236}">
              <a16:creationId xmlns:a16="http://schemas.microsoft.com/office/drawing/2014/main" xmlns="" id="{500C802D-E36C-4B20-AA78-8FA4B391378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5" name="164 CuadroTexto">
          <a:extLst>
            <a:ext uri="{FF2B5EF4-FFF2-40B4-BE49-F238E27FC236}">
              <a16:creationId xmlns:a16="http://schemas.microsoft.com/office/drawing/2014/main" xmlns="" id="{1FBDA6AC-609B-4A94-B2A6-B20010A7B31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6" name="165 CuadroTexto">
          <a:extLst>
            <a:ext uri="{FF2B5EF4-FFF2-40B4-BE49-F238E27FC236}">
              <a16:creationId xmlns:a16="http://schemas.microsoft.com/office/drawing/2014/main" xmlns="" id="{5DEE4CB2-7DB9-4CEE-88FB-5CB47653C6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7" name="166 CuadroTexto">
          <a:extLst>
            <a:ext uri="{FF2B5EF4-FFF2-40B4-BE49-F238E27FC236}">
              <a16:creationId xmlns:a16="http://schemas.microsoft.com/office/drawing/2014/main" xmlns="" id="{EE9F8C0B-05E1-465D-9903-DB56F6DC3F5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8" name="167 CuadroTexto">
          <a:extLst>
            <a:ext uri="{FF2B5EF4-FFF2-40B4-BE49-F238E27FC236}">
              <a16:creationId xmlns:a16="http://schemas.microsoft.com/office/drawing/2014/main" xmlns="" id="{5F0C8DF4-91BB-47CF-BA33-382D16D9D34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49" name="168 CuadroTexto">
          <a:extLst>
            <a:ext uri="{FF2B5EF4-FFF2-40B4-BE49-F238E27FC236}">
              <a16:creationId xmlns:a16="http://schemas.microsoft.com/office/drawing/2014/main" xmlns="" id="{1D2370E4-F00E-4021-937C-58BF6FABA7A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0" name="169 CuadroTexto">
          <a:extLst>
            <a:ext uri="{FF2B5EF4-FFF2-40B4-BE49-F238E27FC236}">
              <a16:creationId xmlns:a16="http://schemas.microsoft.com/office/drawing/2014/main" xmlns="" id="{3078EDF9-B612-4AFB-AF1C-DD0232D2512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1" name="170 CuadroTexto">
          <a:extLst>
            <a:ext uri="{FF2B5EF4-FFF2-40B4-BE49-F238E27FC236}">
              <a16:creationId xmlns:a16="http://schemas.microsoft.com/office/drawing/2014/main" xmlns="" id="{A4A7EC6B-164C-42D1-ACA8-295D60C28C3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2" name="171 CuadroTexto">
          <a:extLst>
            <a:ext uri="{FF2B5EF4-FFF2-40B4-BE49-F238E27FC236}">
              <a16:creationId xmlns:a16="http://schemas.microsoft.com/office/drawing/2014/main" xmlns="" id="{000C4253-DBFF-44B2-AA41-B707C8E9D18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3" name="172 CuadroTexto">
          <a:extLst>
            <a:ext uri="{FF2B5EF4-FFF2-40B4-BE49-F238E27FC236}">
              <a16:creationId xmlns:a16="http://schemas.microsoft.com/office/drawing/2014/main" xmlns="" id="{06E64880-DAFD-4FA2-BBCF-DCAA7943FA5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4" name="173 CuadroTexto">
          <a:extLst>
            <a:ext uri="{FF2B5EF4-FFF2-40B4-BE49-F238E27FC236}">
              <a16:creationId xmlns:a16="http://schemas.microsoft.com/office/drawing/2014/main" xmlns="" id="{8113692F-B4A0-4CA6-9656-591C0EAA11E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5" name="174 CuadroTexto">
          <a:extLst>
            <a:ext uri="{FF2B5EF4-FFF2-40B4-BE49-F238E27FC236}">
              <a16:creationId xmlns:a16="http://schemas.microsoft.com/office/drawing/2014/main" xmlns="" id="{0AF97C3E-965B-40C6-BA48-15AB4B4A71C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6" name="175 CuadroTexto">
          <a:extLst>
            <a:ext uri="{FF2B5EF4-FFF2-40B4-BE49-F238E27FC236}">
              <a16:creationId xmlns:a16="http://schemas.microsoft.com/office/drawing/2014/main" xmlns="" id="{940237CA-8F9E-4095-AB8C-55CC993F0BB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7" name="176 CuadroTexto">
          <a:extLst>
            <a:ext uri="{FF2B5EF4-FFF2-40B4-BE49-F238E27FC236}">
              <a16:creationId xmlns:a16="http://schemas.microsoft.com/office/drawing/2014/main" xmlns="" id="{CF77BE11-030E-4E5E-AB67-D04B8E61461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8" name="177 CuadroTexto">
          <a:extLst>
            <a:ext uri="{FF2B5EF4-FFF2-40B4-BE49-F238E27FC236}">
              <a16:creationId xmlns:a16="http://schemas.microsoft.com/office/drawing/2014/main" xmlns="" id="{BD77164C-0C78-45DB-A91D-CF29291A7D7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59" name="178 CuadroTexto">
          <a:extLst>
            <a:ext uri="{FF2B5EF4-FFF2-40B4-BE49-F238E27FC236}">
              <a16:creationId xmlns:a16="http://schemas.microsoft.com/office/drawing/2014/main" xmlns="" id="{6F70847F-9E12-4561-BB0C-30EA200CE5D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0" name="179 CuadroTexto">
          <a:extLst>
            <a:ext uri="{FF2B5EF4-FFF2-40B4-BE49-F238E27FC236}">
              <a16:creationId xmlns:a16="http://schemas.microsoft.com/office/drawing/2014/main" xmlns="" id="{B7523F0C-1C7C-4BD2-A865-4867D767B8E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1" name="180 CuadroTexto">
          <a:extLst>
            <a:ext uri="{FF2B5EF4-FFF2-40B4-BE49-F238E27FC236}">
              <a16:creationId xmlns:a16="http://schemas.microsoft.com/office/drawing/2014/main" xmlns="" id="{9CEB9CEF-D379-4F0C-8189-BB53B529751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2" name="181 CuadroTexto">
          <a:extLst>
            <a:ext uri="{FF2B5EF4-FFF2-40B4-BE49-F238E27FC236}">
              <a16:creationId xmlns:a16="http://schemas.microsoft.com/office/drawing/2014/main" xmlns="" id="{B2F26153-428A-498C-8426-5F4FF5A2359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3" name="182 CuadroTexto">
          <a:extLst>
            <a:ext uri="{FF2B5EF4-FFF2-40B4-BE49-F238E27FC236}">
              <a16:creationId xmlns:a16="http://schemas.microsoft.com/office/drawing/2014/main" xmlns="" id="{0F8FB82B-E402-4B00-8DC7-897BA6CAB22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4" name="183 CuadroTexto">
          <a:extLst>
            <a:ext uri="{FF2B5EF4-FFF2-40B4-BE49-F238E27FC236}">
              <a16:creationId xmlns:a16="http://schemas.microsoft.com/office/drawing/2014/main" xmlns="" id="{6BE29D00-428A-43DC-80DE-0CE4E1E788E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5" name="184 CuadroTexto">
          <a:extLst>
            <a:ext uri="{FF2B5EF4-FFF2-40B4-BE49-F238E27FC236}">
              <a16:creationId xmlns:a16="http://schemas.microsoft.com/office/drawing/2014/main" xmlns="" id="{BC0CC021-D356-4A2D-BB40-60E69BEE50A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6" name="185 CuadroTexto">
          <a:extLst>
            <a:ext uri="{FF2B5EF4-FFF2-40B4-BE49-F238E27FC236}">
              <a16:creationId xmlns:a16="http://schemas.microsoft.com/office/drawing/2014/main" xmlns="" id="{6260B047-9F3E-47DC-A176-CC1EBFC2EFE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7" name="186 CuadroTexto">
          <a:extLst>
            <a:ext uri="{FF2B5EF4-FFF2-40B4-BE49-F238E27FC236}">
              <a16:creationId xmlns:a16="http://schemas.microsoft.com/office/drawing/2014/main" xmlns="" id="{4878B26F-CD72-473A-8EB6-85ABB45A237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8" name="187 CuadroTexto">
          <a:extLst>
            <a:ext uri="{FF2B5EF4-FFF2-40B4-BE49-F238E27FC236}">
              <a16:creationId xmlns:a16="http://schemas.microsoft.com/office/drawing/2014/main" xmlns="" id="{9F1E7D9E-098E-430B-9043-942E82EFFFE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69" name="188 CuadroTexto">
          <a:extLst>
            <a:ext uri="{FF2B5EF4-FFF2-40B4-BE49-F238E27FC236}">
              <a16:creationId xmlns:a16="http://schemas.microsoft.com/office/drawing/2014/main" xmlns="" id="{C76514AC-503B-4A5D-B28C-CEE3A68CE26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0" name="189 CuadroTexto">
          <a:extLst>
            <a:ext uri="{FF2B5EF4-FFF2-40B4-BE49-F238E27FC236}">
              <a16:creationId xmlns:a16="http://schemas.microsoft.com/office/drawing/2014/main" xmlns="" id="{2FF880E0-A260-421A-A308-7554E8F7B67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1" name="190 CuadroTexto">
          <a:extLst>
            <a:ext uri="{FF2B5EF4-FFF2-40B4-BE49-F238E27FC236}">
              <a16:creationId xmlns:a16="http://schemas.microsoft.com/office/drawing/2014/main" xmlns="" id="{D3BEB586-71F7-4CEF-96C8-73E17BA92F4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2" name="191 CuadroTexto">
          <a:extLst>
            <a:ext uri="{FF2B5EF4-FFF2-40B4-BE49-F238E27FC236}">
              <a16:creationId xmlns:a16="http://schemas.microsoft.com/office/drawing/2014/main" xmlns="" id="{E26E7D49-421D-43BB-9A3F-96E928C0B2A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3" name="192 CuadroTexto">
          <a:extLst>
            <a:ext uri="{FF2B5EF4-FFF2-40B4-BE49-F238E27FC236}">
              <a16:creationId xmlns:a16="http://schemas.microsoft.com/office/drawing/2014/main" xmlns="" id="{4C21314F-D64C-4A1C-900E-A128CFCDEB5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4" name="193 CuadroTexto">
          <a:extLst>
            <a:ext uri="{FF2B5EF4-FFF2-40B4-BE49-F238E27FC236}">
              <a16:creationId xmlns:a16="http://schemas.microsoft.com/office/drawing/2014/main" xmlns="" id="{D9AC5645-786F-4A07-9E21-5C687C6EAF5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5" name="194 CuadroTexto">
          <a:extLst>
            <a:ext uri="{FF2B5EF4-FFF2-40B4-BE49-F238E27FC236}">
              <a16:creationId xmlns:a16="http://schemas.microsoft.com/office/drawing/2014/main" xmlns="" id="{4AD8B8D6-97D5-4676-84A0-1AF7BC96C6D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6" name="195 CuadroTexto">
          <a:extLst>
            <a:ext uri="{FF2B5EF4-FFF2-40B4-BE49-F238E27FC236}">
              <a16:creationId xmlns:a16="http://schemas.microsoft.com/office/drawing/2014/main" xmlns="" id="{5364B363-56A5-464C-95D6-B0D162E47E2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7" name="196 CuadroTexto">
          <a:extLst>
            <a:ext uri="{FF2B5EF4-FFF2-40B4-BE49-F238E27FC236}">
              <a16:creationId xmlns:a16="http://schemas.microsoft.com/office/drawing/2014/main" xmlns="" id="{DAFB9897-8AAF-4CD4-9E69-DABFF060F4D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8" name="197 CuadroTexto">
          <a:extLst>
            <a:ext uri="{FF2B5EF4-FFF2-40B4-BE49-F238E27FC236}">
              <a16:creationId xmlns:a16="http://schemas.microsoft.com/office/drawing/2014/main" xmlns="" id="{A691E125-FF2B-4D5F-A73A-5B33FDF40A5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79" name="198 CuadroTexto">
          <a:extLst>
            <a:ext uri="{FF2B5EF4-FFF2-40B4-BE49-F238E27FC236}">
              <a16:creationId xmlns:a16="http://schemas.microsoft.com/office/drawing/2014/main" xmlns="" id="{8BA3955C-5F04-45AD-A5B9-E3CC3EEE08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0" name="199 CuadroTexto">
          <a:extLst>
            <a:ext uri="{FF2B5EF4-FFF2-40B4-BE49-F238E27FC236}">
              <a16:creationId xmlns:a16="http://schemas.microsoft.com/office/drawing/2014/main" xmlns="" id="{02BCDBED-B408-4DC1-BF24-7CBA1725D5A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1" name="200 CuadroTexto">
          <a:extLst>
            <a:ext uri="{FF2B5EF4-FFF2-40B4-BE49-F238E27FC236}">
              <a16:creationId xmlns:a16="http://schemas.microsoft.com/office/drawing/2014/main" xmlns="" id="{1A0DC361-FD93-42E2-B667-0C9586C1642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2" name="201 CuadroTexto">
          <a:extLst>
            <a:ext uri="{FF2B5EF4-FFF2-40B4-BE49-F238E27FC236}">
              <a16:creationId xmlns:a16="http://schemas.microsoft.com/office/drawing/2014/main" xmlns="" id="{45AD3623-649F-4ED2-9D8F-E44D14A4779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3" name="202 CuadroTexto">
          <a:extLst>
            <a:ext uri="{FF2B5EF4-FFF2-40B4-BE49-F238E27FC236}">
              <a16:creationId xmlns:a16="http://schemas.microsoft.com/office/drawing/2014/main" xmlns="" id="{95DC6806-899A-434C-8B97-421D3C2828F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4" name="203 CuadroTexto">
          <a:extLst>
            <a:ext uri="{FF2B5EF4-FFF2-40B4-BE49-F238E27FC236}">
              <a16:creationId xmlns:a16="http://schemas.microsoft.com/office/drawing/2014/main" xmlns="" id="{66DD996C-B1EE-4097-96E8-75EBBC8F251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5" name="204 CuadroTexto">
          <a:extLst>
            <a:ext uri="{FF2B5EF4-FFF2-40B4-BE49-F238E27FC236}">
              <a16:creationId xmlns:a16="http://schemas.microsoft.com/office/drawing/2014/main" xmlns="" id="{69566853-187D-4134-A7AC-E6819EA9F69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6" name="205 CuadroTexto">
          <a:extLst>
            <a:ext uri="{FF2B5EF4-FFF2-40B4-BE49-F238E27FC236}">
              <a16:creationId xmlns:a16="http://schemas.microsoft.com/office/drawing/2014/main" xmlns="" id="{AA557D94-B4C2-4B50-8B09-5A6F58D57DE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7" name="206 CuadroTexto">
          <a:extLst>
            <a:ext uri="{FF2B5EF4-FFF2-40B4-BE49-F238E27FC236}">
              <a16:creationId xmlns:a16="http://schemas.microsoft.com/office/drawing/2014/main" xmlns="" id="{5DF744B5-5211-4553-93FA-C22272390AC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8" name="207 CuadroTexto">
          <a:extLst>
            <a:ext uri="{FF2B5EF4-FFF2-40B4-BE49-F238E27FC236}">
              <a16:creationId xmlns:a16="http://schemas.microsoft.com/office/drawing/2014/main" xmlns="" id="{30473504-2D88-4CA0-8E47-A3E79612918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89" name="208 CuadroTexto">
          <a:extLst>
            <a:ext uri="{FF2B5EF4-FFF2-40B4-BE49-F238E27FC236}">
              <a16:creationId xmlns:a16="http://schemas.microsoft.com/office/drawing/2014/main" xmlns="" id="{8BA1F2A1-160A-4F4A-A70C-DDB03E7D392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0" name="209 CuadroTexto">
          <a:extLst>
            <a:ext uri="{FF2B5EF4-FFF2-40B4-BE49-F238E27FC236}">
              <a16:creationId xmlns:a16="http://schemas.microsoft.com/office/drawing/2014/main" xmlns="" id="{FDBFF833-8152-44D9-8FCF-6C4CABD7F78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1" name="210 CuadroTexto">
          <a:extLst>
            <a:ext uri="{FF2B5EF4-FFF2-40B4-BE49-F238E27FC236}">
              <a16:creationId xmlns:a16="http://schemas.microsoft.com/office/drawing/2014/main" xmlns="" id="{4DA05D6D-1C95-405E-B0F1-F78F84453FD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2" name="211 CuadroTexto">
          <a:extLst>
            <a:ext uri="{FF2B5EF4-FFF2-40B4-BE49-F238E27FC236}">
              <a16:creationId xmlns:a16="http://schemas.microsoft.com/office/drawing/2014/main" xmlns="" id="{61B94907-5EC5-44F5-996D-2277547AE9E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3" name="212 CuadroTexto">
          <a:extLst>
            <a:ext uri="{FF2B5EF4-FFF2-40B4-BE49-F238E27FC236}">
              <a16:creationId xmlns:a16="http://schemas.microsoft.com/office/drawing/2014/main" xmlns="" id="{4EBDCBFC-0683-4836-A71A-CDBCF1F1642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4" name="213 CuadroTexto">
          <a:extLst>
            <a:ext uri="{FF2B5EF4-FFF2-40B4-BE49-F238E27FC236}">
              <a16:creationId xmlns:a16="http://schemas.microsoft.com/office/drawing/2014/main" xmlns="" id="{9899A552-E126-4ED8-83D1-7B731A5698D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5" name="214 CuadroTexto">
          <a:extLst>
            <a:ext uri="{FF2B5EF4-FFF2-40B4-BE49-F238E27FC236}">
              <a16:creationId xmlns:a16="http://schemas.microsoft.com/office/drawing/2014/main" xmlns="" id="{477F230C-7C78-49CE-B82A-84A8FEFD21A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6" name="215 CuadroTexto">
          <a:extLst>
            <a:ext uri="{FF2B5EF4-FFF2-40B4-BE49-F238E27FC236}">
              <a16:creationId xmlns:a16="http://schemas.microsoft.com/office/drawing/2014/main" xmlns="" id="{796D3122-183A-4567-9E05-CA8097E7780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7" name="216 CuadroTexto">
          <a:extLst>
            <a:ext uri="{FF2B5EF4-FFF2-40B4-BE49-F238E27FC236}">
              <a16:creationId xmlns:a16="http://schemas.microsoft.com/office/drawing/2014/main" xmlns="" id="{540B94DC-91BB-4CF0-A485-460E3FCF17D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8" name="217 CuadroTexto">
          <a:extLst>
            <a:ext uri="{FF2B5EF4-FFF2-40B4-BE49-F238E27FC236}">
              <a16:creationId xmlns:a16="http://schemas.microsoft.com/office/drawing/2014/main" xmlns="" id="{C3473F5A-2740-4D40-9CD7-8F603B752C9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99" name="218 CuadroTexto">
          <a:extLst>
            <a:ext uri="{FF2B5EF4-FFF2-40B4-BE49-F238E27FC236}">
              <a16:creationId xmlns:a16="http://schemas.microsoft.com/office/drawing/2014/main" xmlns="" id="{3E2A3AB8-D08B-4DF5-ACDD-A0943CA9202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0" name="219 CuadroTexto">
          <a:extLst>
            <a:ext uri="{FF2B5EF4-FFF2-40B4-BE49-F238E27FC236}">
              <a16:creationId xmlns:a16="http://schemas.microsoft.com/office/drawing/2014/main" xmlns="" id="{D9ED9011-743E-4B23-974D-999830D9DCB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1" name="220 CuadroTexto">
          <a:extLst>
            <a:ext uri="{FF2B5EF4-FFF2-40B4-BE49-F238E27FC236}">
              <a16:creationId xmlns:a16="http://schemas.microsoft.com/office/drawing/2014/main" xmlns="" id="{6913599B-3446-45AF-8CF1-2EB537EB75C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2" name="221 CuadroTexto">
          <a:extLst>
            <a:ext uri="{FF2B5EF4-FFF2-40B4-BE49-F238E27FC236}">
              <a16:creationId xmlns:a16="http://schemas.microsoft.com/office/drawing/2014/main" xmlns="" id="{F1892973-C6B3-4997-9364-51926B155E8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3" name="222 CuadroTexto">
          <a:extLst>
            <a:ext uri="{FF2B5EF4-FFF2-40B4-BE49-F238E27FC236}">
              <a16:creationId xmlns:a16="http://schemas.microsoft.com/office/drawing/2014/main" xmlns="" id="{DE3073C6-407F-40D3-9D7B-00BA65D4FAD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4" name="223 CuadroTexto">
          <a:extLst>
            <a:ext uri="{FF2B5EF4-FFF2-40B4-BE49-F238E27FC236}">
              <a16:creationId xmlns:a16="http://schemas.microsoft.com/office/drawing/2014/main" xmlns="" id="{CF01213F-96F8-4328-9A46-265D1CAE741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5" name="224 CuadroTexto">
          <a:extLst>
            <a:ext uri="{FF2B5EF4-FFF2-40B4-BE49-F238E27FC236}">
              <a16:creationId xmlns:a16="http://schemas.microsoft.com/office/drawing/2014/main" xmlns="" id="{60995E90-8CCE-4BFC-87E2-D4500AABE1F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6" name="225 CuadroTexto">
          <a:extLst>
            <a:ext uri="{FF2B5EF4-FFF2-40B4-BE49-F238E27FC236}">
              <a16:creationId xmlns:a16="http://schemas.microsoft.com/office/drawing/2014/main" xmlns="" id="{2C001F44-09E3-4DCF-A2D1-70A2B040B39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7" name="226 CuadroTexto">
          <a:extLst>
            <a:ext uri="{FF2B5EF4-FFF2-40B4-BE49-F238E27FC236}">
              <a16:creationId xmlns:a16="http://schemas.microsoft.com/office/drawing/2014/main" xmlns="" id="{BDDB2F37-EE25-48FF-A4DB-FEC41788025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8" name="227 CuadroTexto">
          <a:extLst>
            <a:ext uri="{FF2B5EF4-FFF2-40B4-BE49-F238E27FC236}">
              <a16:creationId xmlns:a16="http://schemas.microsoft.com/office/drawing/2014/main" xmlns="" id="{3BF45782-470E-4B87-AC92-4E609C522EC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09" name="228 CuadroTexto">
          <a:extLst>
            <a:ext uri="{FF2B5EF4-FFF2-40B4-BE49-F238E27FC236}">
              <a16:creationId xmlns:a16="http://schemas.microsoft.com/office/drawing/2014/main" xmlns="" id="{DE8FA79A-C520-4F76-A935-60AB8BE9F5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0" name="229 CuadroTexto">
          <a:extLst>
            <a:ext uri="{FF2B5EF4-FFF2-40B4-BE49-F238E27FC236}">
              <a16:creationId xmlns:a16="http://schemas.microsoft.com/office/drawing/2014/main" xmlns="" id="{CC19FD63-40E2-47D5-877D-CBEB6351D1E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1" name="230 CuadroTexto">
          <a:extLst>
            <a:ext uri="{FF2B5EF4-FFF2-40B4-BE49-F238E27FC236}">
              <a16:creationId xmlns:a16="http://schemas.microsoft.com/office/drawing/2014/main" xmlns="" id="{C9A278E6-7F87-4F21-B683-993ACA839EB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2" name="231 CuadroTexto">
          <a:extLst>
            <a:ext uri="{FF2B5EF4-FFF2-40B4-BE49-F238E27FC236}">
              <a16:creationId xmlns:a16="http://schemas.microsoft.com/office/drawing/2014/main" xmlns="" id="{5FD006FF-43EB-4416-B9B2-548C22BF9E5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3" name="232 CuadroTexto">
          <a:extLst>
            <a:ext uri="{FF2B5EF4-FFF2-40B4-BE49-F238E27FC236}">
              <a16:creationId xmlns:a16="http://schemas.microsoft.com/office/drawing/2014/main" xmlns="" id="{EB4CD731-B4B3-4734-90E7-9EC73B155EF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4" name="233 CuadroTexto">
          <a:extLst>
            <a:ext uri="{FF2B5EF4-FFF2-40B4-BE49-F238E27FC236}">
              <a16:creationId xmlns:a16="http://schemas.microsoft.com/office/drawing/2014/main" xmlns="" id="{DB5C2777-2F26-4E96-9E32-9C8F5DFECF7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5" name="234 CuadroTexto">
          <a:extLst>
            <a:ext uri="{FF2B5EF4-FFF2-40B4-BE49-F238E27FC236}">
              <a16:creationId xmlns:a16="http://schemas.microsoft.com/office/drawing/2014/main" xmlns="" id="{70288003-FA7D-47E1-B23C-47A480C5C28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6" name="235 CuadroTexto">
          <a:extLst>
            <a:ext uri="{FF2B5EF4-FFF2-40B4-BE49-F238E27FC236}">
              <a16:creationId xmlns:a16="http://schemas.microsoft.com/office/drawing/2014/main" xmlns="" id="{2429AF86-79EB-48D5-954E-3DE81CAF9A6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7" name="236 CuadroTexto">
          <a:extLst>
            <a:ext uri="{FF2B5EF4-FFF2-40B4-BE49-F238E27FC236}">
              <a16:creationId xmlns:a16="http://schemas.microsoft.com/office/drawing/2014/main" xmlns="" id="{9BD0AA81-5FB7-47FF-B120-29FA232DD9D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8" name="237 CuadroTexto">
          <a:extLst>
            <a:ext uri="{FF2B5EF4-FFF2-40B4-BE49-F238E27FC236}">
              <a16:creationId xmlns:a16="http://schemas.microsoft.com/office/drawing/2014/main" xmlns="" id="{B395F4F3-7FA3-4050-BF3C-41510BC4641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19" name="238 CuadroTexto">
          <a:extLst>
            <a:ext uri="{FF2B5EF4-FFF2-40B4-BE49-F238E27FC236}">
              <a16:creationId xmlns:a16="http://schemas.microsoft.com/office/drawing/2014/main" xmlns="" id="{968A0EEB-0906-4C71-87F5-D6FEF4EBC14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0" name="239 CuadroTexto">
          <a:extLst>
            <a:ext uri="{FF2B5EF4-FFF2-40B4-BE49-F238E27FC236}">
              <a16:creationId xmlns:a16="http://schemas.microsoft.com/office/drawing/2014/main" xmlns="" id="{B10F32C6-43C0-4CEF-BFC3-C41566A655E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1" name="240 CuadroTexto">
          <a:extLst>
            <a:ext uri="{FF2B5EF4-FFF2-40B4-BE49-F238E27FC236}">
              <a16:creationId xmlns:a16="http://schemas.microsoft.com/office/drawing/2014/main" xmlns="" id="{CFE6EE99-0433-448D-B0BD-E27094AFC87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2" name="241 CuadroTexto">
          <a:extLst>
            <a:ext uri="{FF2B5EF4-FFF2-40B4-BE49-F238E27FC236}">
              <a16:creationId xmlns:a16="http://schemas.microsoft.com/office/drawing/2014/main" xmlns="" id="{F2F48C97-D605-470A-B31D-0A7888C34DC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3" name="242 CuadroTexto">
          <a:extLst>
            <a:ext uri="{FF2B5EF4-FFF2-40B4-BE49-F238E27FC236}">
              <a16:creationId xmlns:a16="http://schemas.microsoft.com/office/drawing/2014/main" xmlns="" id="{4024304E-20EE-469C-A9F6-CE806D67A6A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4" name="243 CuadroTexto">
          <a:extLst>
            <a:ext uri="{FF2B5EF4-FFF2-40B4-BE49-F238E27FC236}">
              <a16:creationId xmlns:a16="http://schemas.microsoft.com/office/drawing/2014/main" xmlns="" id="{07E6753F-7FF0-4938-9FC0-D4458987C6A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5" name="244 CuadroTexto">
          <a:extLst>
            <a:ext uri="{FF2B5EF4-FFF2-40B4-BE49-F238E27FC236}">
              <a16:creationId xmlns:a16="http://schemas.microsoft.com/office/drawing/2014/main" xmlns="" id="{531AE2BB-A385-41FE-90BC-AA58146C206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6" name="245 CuadroTexto">
          <a:extLst>
            <a:ext uri="{FF2B5EF4-FFF2-40B4-BE49-F238E27FC236}">
              <a16:creationId xmlns:a16="http://schemas.microsoft.com/office/drawing/2014/main" xmlns="" id="{95FE2B7A-C64C-4402-9FCF-DE67241CEE4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7" name="246 CuadroTexto">
          <a:extLst>
            <a:ext uri="{FF2B5EF4-FFF2-40B4-BE49-F238E27FC236}">
              <a16:creationId xmlns:a16="http://schemas.microsoft.com/office/drawing/2014/main" xmlns="" id="{172E7E79-DBF1-499E-B415-D84C994F489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8" name="247 CuadroTexto">
          <a:extLst>
            <a:ext uri="{FF2B5EF4-FFF2-40B4-BE49-F238E27FC236}">
              <a16:creationId xmlns:a16="http://schemas.microsoft.com/office/drawing/2014/main" xmlns="" id="{C953CAFA-37F1-4E5A-8886-EC9D702D304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29" name="248 CuadroTexto">
          <a:extLst>
            <a:ext uri="{FF2B5EF4-FFF2-40B4-BE49-F238E27FC236}">
              <a16:creationId xmlns:a16="http://schemas.microsoft.com/office/drawing/2014/main" xmlns="" id="{C53A51A5-31EC-4641-941A-32B048178E3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0" name="249 CuadroTexto">
          <a:extLst>
            <a:ext uri="{FF2B5EF4-FFF2-40B4-BE49-F238E27FC236}">
              <a16:creationId xmlns:a16="http://schemas.microsoft.com/office/drawing/2014/main" xmlns="" id="{70A78AB9-77AA-4BCA-A0F5-8A351DF1C0C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1" name="250 CuadroTexto">
          <a:extLst>
            <a:ext uri="{FF2B5EF4-FFF2-40B4-BE49-F238E27FC236}">
              <a16:creationId xmlns:a16="http://schemas.microsoft.com/office/drawing/2014/main" xmlns="" id="{2E2B3148-8ACE-4313-8426-E0BA31C15C6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2" name="251 CuadroTexto">
          <a:extLst>
            <a:ext uri="{FF2B5EF4-FFF2-40B4-BE49-F238E27FC236}">
              <a16:creationId xmlns:a16="http://schemas.microsoft.com/office/drawing/2014/main" xmlns="" id="{65C78925-DA96-42D3-B0E2-50848C39D6F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3" name="252 CuadroTexto">
          <a:extLst>
            <a:ext uri="{FF2B5EF4-FFF2-40B4-BE49-F238E27FC236}">
              <a16:creationId xmlns:a16="http://schemas.microsoft.com/office/drawing/2014/main" xmlns="" id="{E7D63A97-A3D8-40D9-A7A4-82E6D8659E9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4" name="253 CuadroTexto">
          <a:extLst>
            <a:ext uri="{FF2B5EF4-FFF2-40B4-BE49-F238E27FC236}">
              <a16:creationId xmlns:a16="http://schemas.microsoft.com/office/drawing/2014/main" xmlns="" id="{AF35C5C2-9583-4E28-82D1-C106F7DB9E1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5" name="254 CuadroTexto">
          <a:extLst>
            <a:ext uri="{FF2B5EF4-FFF2-40B4-BE49-F238E27FC236}">
              <a16:creationId xmlns:a16="http://schemas.microsoft.com/office/drawing/2014/main" xmlns="" id="{460BEB42-7A03-4519-B105-EB2175CEECC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6" name="255 CuadroTexto">
          <a:extLst>
            <a:ext uri="{FF2B5EF4-FFF2-40B4-BE49-F238E27FC236}">
              <a16:creationId xmlns:a16="http://schemas.microsoft.com/office/drawing/2014/main" xmlns="" id="{B890F698-8DBA-4C46-9710-E40D4C54DE9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7" name="256 CuadroTexto">
          <a:extLst>
            <a:ext uri="{FF2B5EF4-FFF2-40B4-BE49-F238E27FC236}">
              <a16:creationId xmlns:a16="http://schemas.microsoft.com/office/drawing/2014/main" xmlns="" id="{9A15F645-E679-4CEC-A66A-DD370CEEDD1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8" name="257 CuadroTexto">
          <a:extLst>
            <a:ext uri="{FF2B5EF4-FFF2-40B4-BE49-F238E27FC236}">
              <a16:creationId xmlns:a16="http://schemas.microsoft.com/office/drawing/2014/main" xmlns="" id="{86014AE0-6BE2-409A-84A5-2B44B48B3A4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39" name="258 CuadroTexto">
          <a:extLst>
            <a:ext uri="{FF2B5EF4-FFF2-40B4-BE49-F238E27FC236}">
              <a16:creationId xmlns:a16="http://schemas.microsoft.com/office/drawing/2014/main" xmlns="" id="{1B78573D-9967-489C-A7D6-6F64E8FBE1D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0" name="259 CuadroTexto">
          <a:extLst>
            <a:ext uri="{FF2B5EF4-FFF2-40B4-BE49-F238E27FC236}">
              <a16:creationId xmlns:a16="http://schemas.microsoft.com/office/drawing/2014/main" xmlns="" id="{4BF6BB68-9A0F-48CD-A8F4-50B97397FB2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1" name="260 CuadroTexto">
          <a:extLst>
            <a:ext uri="{FF2B5EF4-FFF2-40B4-BE49-F238E27FC236}">
              <a16:creationId xmlns:a16="http://schemas.microsoft.com/office/drawing/2014/main" xmlns="" id="{846E9EED-19C1-40D6-9ABF-CB5690D8B29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2" name="261 CuadroTexto">
          <a:extLst>
            <a:ext uri="{FF2B5EF4-FFF2-40B4-BE49-F238E27FC236}">
              <a16:creationId xmlns:a16="http://schemas.microsoft.com/office/drawing/2014/main" xmlns="" id="{DA92F974-0F22-47F9-BFCC-EFA155BB938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3" name="262 CuadroTexto">
          <a:extLst>
            <a:ext uri="{FF2B5EF4-FFF2-40B4-BE49-F238E27FC236}">
              <a16:creationId xmlns:a16="http://schemas.microsoft.com/office/drawing/2014/main" xmlns="" id="{7E4459D6-D8FE-491D-886F-E21F80E0EE2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4" name="263 CuadroTexto">
          <a:extLst>
            <a:ext uri="{FF2B5EF4-FFF2-40B4-BE49-F238E27FC236}">
              <a16:creationId xmlns:a16="http://schemas.microsoft.com/office/drawing/2014/main" xmlns="" id="{CD386FB1-4891-40AC-8D35-F2C14DDC5B9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5" name="264 CuadroTexto">
          <a:extLst>
            <a:ext uri="{FF2B5EF4-FFF2-40B4-BE49-F238E27FC236}">
              <a16:creationId xmlns:a16="http://schemas.microsoft.com/office/drawing/2014/main" xmlns="" id="{790CA288-47A3-42D1-A2D4-A8BBD0C7297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6" name="265 CuadroTexto">
          <a:extLst>
            <a:ext uri="{FF2B5EF4-FFF2-40B4-BE49-F238E27FC236}">
              <a16:creationId xmlns:a16="http://schemas.microsoft.com/office/drawing/2014/main" xmlns="" id="{C62CB65D-4C3A-4DA9-9231-66811A18BE3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7" name="266 CuadroTexto">
          <a:extLst>
            <a:ext uri="{FF2B5EF4-FFF2-40B4-BE49-F238E27FC236}">
              <a16:creationId xmlns:a16="http://schemas.microsoft.com/office/drawing/2014/main" xmlns="" id="{C91B50EF-71FC-45FF-B1F0-09F06D99D4B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8" name="267 CuadroTexto">
          <a:extLst>
            <a:ext uri="{FF2B5EF4-FFF2-40B4-BE49-F238E27FC236}">
              <a16:creationId xmlns:a16="http://schemas.microsoft.com/office/drawing/2014/main" xmlns="" id="{EC5171F1-22EC-481B-968F-1EF7C99A003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49" name="268 CuadroTexto">
          <a:extLst>
            <a:ext uri="{FF2B5EF4-FFF2-40B4-BE49-F238E27FC236}">
              <a16:creationId xmlns:a16="http://schemas.microsoft.com/office/drawing/2014/main" xmlns="" id="{28481122-38D3-4F89-B704-F4865FF5767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0" name="269 CuadroTexto">
          <a:extLst>
            <a:ext uri="{FF2B5EF4-FFF2-40B4-BE49-F238E27FC236}">
              <a16:creationId xmlns:a16="http://schemas.microsoft.com/office/drawing/2014/main" xmlns="" id="{3BBA1832-CFD7-4856-85D3-5323FC59295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1" name="270 CuadroTexto">
          <a:extLst>
            <a:ext uri="{FF2B5EF4-FFF2-40B4-BE49-F238E27FC236}">
              <a16:creationId xmlns:a16="http://schemas.microsoft.com/office/drawing/2014/main" xmlns="" id="{FBEBC2A1-26DB-4527-B9AF-DA7B441E6F8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2" name="271 CuadroTexto">
          <a:extLst>
            <a:ext uri="{FF2B5EF4-FFF2-40B4-BE49-F238E27FC236}">
              <a16:creationId xmlns:a16="http://schemas.microsoft.com/office/drawing/2014/main" xmlns="" id="{460F531A-DC46-4664-96CC-72CEBF1487C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3" name="272 CuadroTexto">
          <a:extLst>
            <a:ext uri="{FF2B5EF4-FFF2-40B4-BE49-F238E27FC236}">
              <a16:creationId xmlns:a16="http://schemas.microsoft.com/office/drawing/2014/main" xmlns="" id="{09C9C847-F466-4ECF-9B86-E3A90F8C0C0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4" name="273 CuadroTexto">
          <a:extLst>
            <a:ext uri="{FF2B5EF4-FFF2-40B4-BE49-F238E27FC236}">
              <a16:creationId xmlns:a16="http://schemas.microsoft.com/office/drawing/2014/main" xmlns="" id="{2186788D-6FBC-4DF4-9B22-B5177C56A50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5" name="274 CuadroTexto">
          <a:extLst>
            <a:ext uri="{FF2B5EF4-FFF2-40B4-BE49-F238E27FC236}">
              <a16:creationId xmlns:a16="http://schemas.microsoft.com/office/drawing/2014/main" xmlns="" id="{E8B86B52-40D4-4EBD-BAA7-B53F0A7AF5B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6" name="275 CuadroTexto">
          <a:extLst>
            <a:ext uri="{FF2B5EF4-FFF2-40B4-BE49-F238E27FC236}">
              <a16:creationId xmlns:a16="http://schemas.microsoft.com/office/drawing/2014/main" xmlns="" id="{E95CDA51-076C-4A40-B5D0-8C67BA147B8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7" name="276 CuadroTexto">
          <a:extLst>
            <a:ext uri="{FF2B5EF4-FFF2-40B4-BE49-F238E27FC236}">
              <a16:creationId xmlns:a16="http://schemas.microsoft.com/office/drawing/2014/main" xmlns="" id="{0311FDAF-D302-4DBF-BD12-5D15FFFAB7B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8" name="277 CuadroTexto">
          <a:extLst>
            <a:ext uri="{FF2B5EF4-FFF2-40B4-BE49-F238E27FC236}">
              <a16:creationId xmlns:a16="http://schemas.microsoft.com/office/drawing/2014/main" xmlns="" id="{4A475374-1FC4-4144-939C-F7E60A95C13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59" name="278 CuadroTexto">
          <a:extLst>
            <a:ext uri="{FF2B5EF4-FFF2-40B4-BE49-F238E27FC236}">
              <a16:creationId xmlns:a16="http://schemas.microsoft.com/office/drawing/2014/main" xmlns="" id="{BB1D3CF8-019A-41DF-ABEE-2BDF2C3FC7A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0" name="279 CuadroTexto">
          <a:extLst>
            <a:ext uri="{FF2B5EF4-FFF2-40B4-BE49-F238E27FC236}">
              <a16:creationId xmlns:a16="http://schemas.microsoft.com/office/drawing/2014/main" xmlns="" id="{D014B281-BC24-4034-AE0C-10C40EBA83C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1" name="280 CuadroTexto">
          <a:extLst>
            <a:ext uri="{FF2B5EF4-FFF2-40B4-BE49-F238E27FC236}">
              <a16:creationId xmlns:a16="http://schemas.microsoft.com/office/drawing/2014/main" xmlns="" id="{BE80B274-552B-42E2-BC58-5C6AF86E3A9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2" name="281 CuadroTexto">
          <a:extLst>
            <a:ext uri="{FF2B5EF4-FFF2-40B4-BE49-F238E27FC236}">
              <a16:creationId xmlns:a16="http://schemas.microsoft.com/office/drawing/2014/main" xmlns="" id="{D5C53C33-A998-488E-8F5E-3742F768891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3" name="282 CuadroTexto">
          <a:extLst>
            <a:ext uri="{FF2B5EF4-FFF2-40B4-BE49-F238E27FC236}">
              <a16:creationId xmlns:a16="http://schemas.microsoft.com/office/drawing/2014/main" xmlns="" id="{0BB3A6F8-2B78-457A-B799-FF91D013D88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4" name="283 CuadroTexto">
          <a:extLst>
            <a:ext uri="{FF2B5EF4-FFF2-40B4-BE49-F238E27FC236}">
              <a16:creationId xmlns:a16="http://schemas.microsoft.com/office/drawing/2014/main" xmlns="" id="{D31CCF82-F975-4424-A832-6A3974B84D9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5" name="284 CuadroTexto">
          <a:extLst>
            <a:ext uri="{FF2B5EF4-FFF2-40B4-BE49-F238E27FC236}">
              <a16:creationId xmlns:a16="http://schemas.microsoft.com/office/drawing/2014/main" xmlns="" id="{57E56507-D0A7-4232-9A79-5235FB12E25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6" name="285 CuadroTexto">
          <a:extLst>
            <a:ext uri="{FF2B5EF4-FFF2-40B4-BE49-F238E27FC236}">
              <a16:creationId xmlns:a16="http://schemas.microsoft.com/office/drawing/2014/main" xmlns="" id="{1D0B5CBC-D483-4C87-9FCF-0AECF4DCD99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7" name="286 CuadroTexto">
          <a:extLst>
            <a:ext uri="{FF2B5EF4-FFF2-40B4-BE49-F238E27FC236}">
              <a16:creationId xmlns:a16="http://schemas.microsoft.com/office/drawing/2014/main" xmlns="" id="{1286FA56-B889-4C10-B39E-DBD5A19B1D1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8" name="287 CuadroTexto">
          <a:extLst>
            <a:ext uri="{FF2B5EF4-FFF2-40B4-BE49-F238E27FC236}">
              <a16:creationId xmlns:a16="http://schemas.microsoft.com/office/drawing/2014/main" xmlns="" id="{0457D12A-7418-4C9A-8775-DD27EF25F3A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9" name="288 CuadroTexto">
          <a:extLst>
            <a:ext uri="{FF2B5EF4-FFF2-40B4-BE49-F238E27FC236}">
              <a16:creationId xmlns:a16="http://schemas.microsoft.com/office/drawing/2014/main" xmlns="" id="{494B9DF6-EEEE-4DEC-BA4B-8EFF1099B71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0" name="289 CuadroTexto">
          <a:extLst>
            <a:ext uri="{FF2B5EF4-FFF2-40B4-BE49-F238E27FC236}">
              <a16:creationId xmlns:a16="http://schemas.microsoft.com/office/drawing/2014/main" xmlns="" id="{9070A7BF-5150-4C1E-BE3F-1ADF9BDDD93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1" name="290 CuadroTexto">
          <a:extLst>
            <a:ext uri="{FF2B5EF4-FFF2-40B4-BE49-F238E27FC236}">
              <a16:creationId xmlns:a16="http://schemas.microsoft.com/office/drawing/2014/main" xmlns="" id="{170C07FB-E412-4A93-843D-4EFD2C0AFF1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2" name="291 CuadroTexto">
          <a:extLst>
            <a:ext uri="{FF2B5EF4-FFF2-40B4-BE49-F238E27FC236}">
              <a16:creationId xmlns:a16="http://schemas.microsoft.com/office/drawing/2014/main" xmlns="" id="{851A082A-497B-448A-874A-D0706BC5629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3" name="292 CuadroTexto">
          <a:extLst>
            <a:ext uri="{FF2B5EF4-FFF2-40B4-BE49-F238E27FC236}">
              <a16:creationId xmlns:a16="http://schemas.microsoft.com/office/drawing/2014/main" xmlns="" id="{52E3B4DC-FAC7-49AC-8E5E-CCAEB78F575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4" name="293 CuadroTexto">
          <a:extLst>
            <a:ext uri="{FF2B5EF4-FFF2-40B4-BE49-F238E27FC236}">
              <a16:creationId xmlns:a16="http://schemas.microsoft.com/office/drawing/2014/main" xmlns="" id="{4A499ECF-13C4-44E0-AC45-E565442F9F4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5" name="294 CuadroTexto">
          <a:extLst>
            <a:ext uri="{FF2B5EF4-FFF2-40B4-BE49-F238E27FC236}">
              <a16:creationId xmlns:a16="http://schemas.microsoft.com/office/drawing/2014/main" xmlns="" id="{C4A41B14-3F89-4FAD-8C07-650BF897C45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6" name="295 CuadroTexto">
          <a:extLst>
            <a:ext uri="{FF2B5EF4-FFF2-40B4-BE49-F238E27FC236}">
              <a16:creationId xmlns:a16="http://schemas.microsoft.com/office/drawing/2014/main" xmlns="" id="{0E703DB5-7B0C-484A-9D96-537E70731C9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7" name="296 CuadroTexto">
          <a:extLst>
            <a:ext uri="{FF2B5EF4-FFF2-40B4-BE49-F238E27FC236}">
              <a16:creationId xmlns:a16="http://schemas.microsoft.com/office/drawing/2014/main" xmlns="" id="{060BB275-0510-4C84-B27E-EB14597F9D2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8" name="1 CuadroTexto">
          <a:extLst>
            <a:ext uri="{FF2B5EF4-FFF2-40B4-BE49-F238E27FC236}">
              <a16:creationId xmlns:a16="http://schemas.microsoft.com/office/drawing/2014/main" xmlns="" id="{328A7A56-C9C6-41C0-9A97-CC597D35CB5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79" name="2 CuadroTexto">
          <a:extLst>
            <a:ext uri="{FF2B5EF4-FFF2-40B4-BE49-F238E27FC236}">
              <a16:creationId xmlns:a16="http://schemas.microsoft.com/office/drawing/2014/main" xmlns="" id="{B4F73B49-C0B1-4B2A-8E8E-64B0AF63F97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0" name="3 CuadroTexto">
          <a:extLst>
            <a:ext uri="{FF2B5EF4-FFF2-40B4-BE49-F238E27FC236}">
              <a16:creationId xmlns:a16="http://schemas.microsoft.com/office/drawing/2014/main" xmlns="" id="{9728E418-DB1D-494A-A57D-42FC95CEF4F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1" name="4 CuadroTexto">
          <a:extLst>
            <a:ext uri="{FF2B5EF4-FFF2-40B4-BE49-F238E27FC236}">
              <a16:creationId xmlns:a16="http://schemas.microsoft.com/office/drawing/2014/main" xmlns="" id="{DD879C8E-0269-4CFF-BA8A-C9C08CE3638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2" name="5 CuadroTexto">
          <a:extLst>
            <a:ext uri="{FF2B5EF4-FFF2-40B4-BE49-F238E27FC236}">
              <a16:creationId xmlns:a16="http://schemas.microsoft.com/office/drawing/2014/main" xmlns="" id="{266909F1-D136-4DE6-AEB6-AD8A09B22A7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3" name="6 CuadroTexto">
          <a:extLst>
            <a:ext uri="{FF2B5EF4-FFF2-40B4-BE49-F238E27FC236}">
              <a16:creationId xmlns:a16="http://schemas.microsoft.com/office/drawing/2014/main" xmlns="" id="{05436FF6-2787-4C6C-B443-D12D66A04F5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4" name="7 CuadroTexto">
          <a:extLst>
            <a:ext uri="{FF2B5EF4-FFF2-40B4-BE49-F238E27FC236}">
              <a16:creationId xmlns:a16="http://schemas.microsoft.com/office/drawing/2014/main" xmlns="" id="{2E9F250E-1B7D-4EF4-8AE0-B0C43A31001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5" name="8 CuadroTexto">
          <a:extLst>
            <a:ext uri="{FF2B5EF4-FFF2-40B4-BE49-F238E27FC236}">
              <a16:creationId xmlns:a16="http://schemas.microsoft.com/office/drawing/2014/main" xmlns="" id="{B0B53354-27A3-4B20-9EB8-427DFDAC034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6" name="9 CuadroTexto">
          <a:extLst>
            <a:ext uri="{FF2B5EF4-FFF2-40B4-BE49-F238E27FC236}">
              <a16:creationId xmlns:a16="http://schemas.microsoft.com/office/drawing/2014/main" xmlns="" id="{A7E5F271-C0AE-4BE3-8848-7FA8456E8A6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7" name="10 CuadroTexto">
          <a:extLst>
            <a:ext uri="{FF2B5EF4-FFF2-40B4-BE49-F238E27FC236}">
              <a16:creationId xmlns:a16="http://schemas.microsoft.com/office/drawing/2014/main" xmlns="" id="{68893330-AA6C-4A55-AD60-28FF6D2289C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8" name="11 CuadroTexto">
          <a:extLst>
            <a:ext uri="{FF2B5EF4-FFF2-40B4-BE49-F238E27FC236}">
              <a16:creationId xmlns:a16="http://schemas.microsoft.com/office/drawing/2014/main" xmlns="" id="{3BB01272-4C29-4BE5-9D37-C7FDD4CA8A9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89" name="12 CuadroTexto">
          <a:extLst>
            <a:ext uri="{FF2B5EF4-FFF2-40B4-BE49-F238E27FC236}">
              <a16:creationId xmlns:a16="http://schemas.microsoft.com/office/drawing/2014/main" xmlns="" id="{08AD44BF-406E-454A-80AA-633CBC7F89F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0" name="13 CuadroTexto">
          <a:extLst>
            <a:ext uri="{FF2B5EF4-FFF2-40B4-BE49-F238E27FC236}">
              <a16:creationId xmlns:a16="http://schemas.microsoft.com/office/drawing/2014/main" xmlns="" id="{7C8995A5-F05A-4671-8CAB-CD0B50AC108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1" name="14 CuadroTexto">
          <a:extLst>
            <a:ext uri="{FF2B5EF4-FFF2-40B4-BE49-F238E27FC236}">
              <a16:creationId xmlns:a16="http://schemas.microsoft.com/office/drawing/2014/main" xmlns="" id="{047C6E69-D6D7-45C5-BF2B-6E471B04223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2" name="15 CuadroTexto">
          <a:extLst>
            <a:ext uri="{FF2B5EF4-FFF2-40B4-BE49-F238E27FC236}">
              <a16:creationId xmlns:a16="http://schemas.microsoft.com/office/drawing/2014/main" xmlns="" id="{36398815-0D04-4EC1-BF4D-C061FA6AA2D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3" name="16 CuadroTexto">
          <a:extLst>
            <a:ext uri="{FF2B5EF4-FFF2-40B4-BE49-F238E27FC236}">
              <a16:creationId xmlns:a16="http://schemas.microsoft.com/office/drawing/2014/main" xmlns="" id="{0EE890F8-1D1A-48E0-8655-84A696158C1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4" name="18 CuadroTexto">
          <a:extLst>
            <a:ext uri="{FF2B5EF4-FFF2-40B4-BE49-F238E27FC236}">
              <a16:creationId xmlns:a16="http://schemas.microsoft.com/office/drawing/2014/main" xmlns="" id="{C4BB028F-8838-429B-AAE4-B5AA240E0AB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5" name="19 CuadroTexto">
          <a:extLst>
            <a:ext uri="{FF2B5EF4-FFF2-40B4-BE49-F238E27FC236}">
              <a16:creationId xmlns:a16="http://schemas.microsoft.com/office/drawing/2014/main" xmlns="" id="{9C3F0029-DEBE-4176-9FE4-0717ABBBEA4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6" name="20 CuadroTexto">
          <a:extLst>
            <a:ext uri="{FF2B5EF4-FFF2-40B4-BE49-F238E27FC236}">
              <a16:creationId xmlns:a16="http://schemas.microsoft.com/office/drawing/2014/main" xmlns="" id="{DB0E0430-A378-42EF-8CA0-611B4511D9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7" name="21 CuadroTexto">
          <a:extLst>
            <a:ext uri="{FF2B5EF4-FFF2-40B4-BE49-F238E27FC236}">
              <a16:creationId xmlns:a16="http://schemas.microsoft.com/office/drawing/2014/main" xmlns="" id="{91D78DAB-9104-4995-A1F7-301477E4FC8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8" name="22 CuadroTexto">
          <a:extLst>
            <a:ext uri="{FF2B5EF4-FFF2-40B4-BE49-F238E27FC236}">
              <a16:creationId xmlns:a16="http://schemas.microsoft.com/office/drawing/2014/main" xmlns="" id="{8D1D4ED4-B233-48D1-BB35-7A094E04F7F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99" name="23 CuadroTexto">
          <a:extLst>
            <a:ext uri="{FF2B5EF4-FFF2-40B4-BE49-F238E27FC236}">
              <a16:creationId xmlns:a16="http://schemas.microsoft.com/office/drawing/2014/main" xmlns="" id="{D7F7123D-45AB-4610-8D7E-37A4EF46E0C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0" name="24 CuadroTexto">
          <a:extLst>
            <a:ext uri="{FF2B5EF4-FFF2-40B4-BE49-F238E27FC236}">
              <a16:creationId xmlns:a16="http://schemas.microsoft.com/office/drawing/2014/main" xmlns="" id="{A9DC5FD2-A719-4C71-9127-725A4B5378D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1" name="25 CuadroTexto">
          <a:extLst>
            <a:ext uri="{FF2B5EF4-FFF2-40B4-BE49-F238E27FC236}">
              <a16:creationId xmlns:a16="http://schemas.microsoft.com/office/drawing/2014/main" xmlns="" id="{BA617E63-EEBF-4D38-9878-00909C425AD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2" name="26 CuadroTexto">
          <a:extLst>
            <a:ext uri="{FF2B5EF4-FFF2-40B4-BE49-F238E27FC236}">
              <a16:creationId xmlns:a16="http://schemas.microsoft.com/office/drawing/2014/main" xmlns="" id="{B84EBBE3-BD97-4539-A281-AC65B2A6E3F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3" name="27 CuadroTexto">
          <a:extLst>
            <a:ext uri="{FF2B5EF4-FFF2-40B4-BE49-F238E27FC236}">
              <a16:creationId xmlns:a16="http://schemas.microsoft.com/office/drawing/2014/main" xmlns="" id="{0776BF10-4B63-4712-915D-A80C8FB4B90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4" name="28 CuadroTexto">
          <a:extLst>
            <a:ext uri="{FF2B5EF4-FFF2-40B4-BE49-F238E27FC236}">
              <a16:creationId xmlns:a16="http://schemas.microsoft.com/office/drawing/2014/main" xmlns="" id="{47A420B1-A6FF-4DEF-B390-FCAF1886C55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5" name="29 CuadroTexto">
          <a:extLst>
            <a:ext uri="{FF2B5EF4-FFF2-40B4-BE49-F238E27FC236}">
              <a16:creationId xmlns:a16="http://schemas.microsoft.com/office/drawing/2014/main" xmlns="" id="{CA1E0508-45EA-4540-816E-08FDAF8243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6" name="30 CuadroTexto">
          <a:extLst>
            <a:ext uri="{FF2B5EF4-FFF2-40B4-BE49-F238E27FC236}">
              <a16:creationId xmlns:a16="http://schemas.microsoft.com/office/drawing/2014/main" xmlns="" id="{D5FDF328-60CA-4449-A437-DE54BBCFCB9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7" name="31 CuadroTexto">
          <a:extLst>
            <a:ext uri="{FF2B5EF4-FFF2-40B4-BE49-F238E27FC236}">
              <a16:creationId xmlns:a16="http://schemas.microsoft.com/office/drawing/2014/main" xmlns="" id="{73FEF67B-1FA8-4725-A006-E47221E5B84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8" name="32 CuadroTexto">
          <a:extLst>
            <a:ext uri="{FF2B5EF4-FFF2-40B4-BE49-F238E27FC236}">
              <a16:creationId xmlns:a16="http://schemas.microsoft.com/office/drawing/2014/main" xmlns="" id="{EDE3B0B5-49D1-4A15-AEBA-34EAB38C4AB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09" name="33 CuadroTexto">
          <a:extLst>
            <a:ext uri="{FF2B5EF4-FFF2-40B4-BE49-F238E27FC236}">
              <a16:creationId xmlns:a16="http://schemas.microsoft.com/office/drawing/2014/main" xmlns="" id="{829C5BED-A155-4CBF-A6C1-17D71DEB9E2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0" name="34 CuadroTexto">
          <a:extLst>
            <a:ext uri="{FF2B5EF4-FFF2-40B4-BE49-F238E27FC236}">
              <a16:creationId xmlns:a16="http://schemas.microsoft.com/office/drawing/2014/main" xmlns="" id="{499CF51E-14BC-496E-81B6-137E5F556D1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1" name="35 CuadroTexto">
          <a:extLst>
            <a:ext uri="{FF2B5EF4-FFF2-40B4-BE49-F238E27FC236}">
              <a16:creationId xmlns:a16="http://schemas.microsoft.com/office/drawing/2014/main" xmlns="" id="{F2913C7C-DF0D-4097-B1D0-870EBB38F62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2" name="36 CuadroTexto">
          <a:extLst>
            <a:ext uri="{FF2B5EF4-FFF2-40B4-BE49-F238E27FC236}">
              <a16:creationId xmlns:a16="http://schemas.microsoft.com/office/drawing/2014/main" xmlns="" id="{046C3F32-D92F-4176-9053-79DB14C2D17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3" name="37 CuadroTexto">
          <a:extLst>
            <a:ext uri="{FF2B5EF4-FFF2-40B4-BE49-F238E27FC236}">
              <a16:creationId xmlns:a16="http://schemas.microsoft.com/office/drawing/2014/main" xmlns="" id="{8AAF92D8-81D4-47FD-82A4-BA0C065469F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4" name="38 CuadroTexto">
          <a:extLst>
            <a:ext uri="{FF2B5EF4-FFF2-40B4-BE49-F238E27FC236}">
              <a16:creationId xmlns:a16="http://schemas.microsoft.com/office/drawing/2014/main" xmlns="" id="{895A5869-3276-49BB-B497-19C8958C0FF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5" name="39 CuadroTexto">
          <a:extLst>
            <a:ext uri="{FF2B5EF4-FFF2-40B4-BE49-F238E27FC236}">
              <a16:creationId xmlns:a16="http://schemas.microsoft.com/office/drawing/2014/main" xmlns="" id="{0DE8666F-6CE9-4080-B567-C9D031316F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6" name="40 CuadroTexto">
          <a:extLst>
            <a:ext uri="{FF2B5EF4-FFF2-40B4-BE49-F238E27FC236}">
              <a16:creationId xmlns:a16="http://schemas.microsoft.com/office/drawing/2014/main" xmlns="" id="{0A54AF38-037B-4172-9E81-1F1279CE07F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7" name="41 CuadroTexto">
          <a:extLst>
            <a:ext uri="{FF2B5EF4-FFF2-40B4-BE49-F238E27FC236}">
              <a16:creationId xmlns:a16="http://schemas.microsoft.com/office/drawing/2014/main" xmlns="" id="{B05BBC5A-40EC-4FC0-A448-49A101DF4C9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8" name="42 CuadroTexto">
          <a:extLst>
            <a:ext uri="{FF2B5EF4-FFF2-40B4-BE49-F238E27FC236}">
              <a16:creationId xmlns:a16="http://schemas.microsoft.com/office/drawing/2014/main" xmlns="" id="{CF5D6E71-50CC-44F8-B034-B87A37AFF59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19" name="43 CuadroTexto">
          <a:extLst>
            <a:ext uri="{FF2B5EF4-FFF2-40B4-BE49-F238E27FC236}">
              <a16:creationId xmlns:a16="http://schemas.microsoft.com/office/drawing/2014/main" xmlns="" id="{3A19946A-47A5-4E6C-96E4-A425DB0757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0" name="44 CuadroTexto">
          <a:extLst>
            <a:ext uri="{FF2B5EF4-FFF2-40B4-BE49-F238E27FC236}">
              <a16:creationId xmlns:a16="http://schemas.microsoft.com/office/drawing/2014/main" xmlns="" id="{67776840-0E6D-445D-99D5-4CC08F4B9D3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1" name="45 CuadroTexto">
          <a:extLst>
            <a:ext uri="{FF2B5EF4-FFF2-40B4-BE49-F238E27FC236}">
              <a16:creationId xmlns:a16="http://schemas.microsoft.com/office/drawing/2014/main" xmlns="" id="{5B5CF16C-43D0-4B39-BD77-2516A1C2265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2" name="46 CuadroTexto">
          <a:extLst>
            <a:ext uri="{FF2B5EF4-FFF2-40B4-BE49-F238E27FC236}">
              <a16:creationId xmlns:a16="http://schemas.microsoft.com/office/drawing/2014/main" xmlns="" id="{CC24925C-39A1-4FDA-91A8-BDBC456A842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3" name="47 CuadroTexto">
          <a:extLst>
            <a:ext uri="{FF2B5EF4-FFF2-40B4-BE49-F238E27FC236}">
              <a16:creationId xmlns:a16="http://schemas.microsoft.com/office/drawing/2014/main" xmlns="" id="{C2D44CE7-DBE8-48B3-B2ED-8DADAF3E77E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4" name="48 CuadroTexto">
          <a:extLst>
            <a:ext uri="{FF2B5EF4-FFF2-40B4-BE49-F238E27FC236}">
              <a16:creationId xmlns:a16="http://schemas.microsoft.com/office/drawing/2014/main" xmlns="" id="{A1A9F15E-3848-4904-AB85-30059EF8B9A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5" name="49 CuadroTexto">
          <a:extLst>
            <a:ext uri="{FF2B5EF4-FFF2-40B4-BE49-F238E27FC236}">
              <a16:creationId xmlns:a16="http://schemas.microsoft.com/office/drawing/2014/main" xmlns="" id="{11241750-EF44-4130-A592-978F218C420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6" name="50 CuadroTexto">
          <a:extLst>
            <a:ext uri="{FF2B5EF4-FFF2-40B4-BE49-F238E27FC236}">
              <a16:creationId xmlns:a16="http://schemas.microsoft.com/office/drawing/2014/main" xmlns="" id="{20572563-7429-492E-9707-F9B5A1EF1EF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7" name="51 CuadroTexto">
          <a:extLst>
            <a:ext uri="{FF2B5EF4-FFF2-40B4-BE49-F238E27FC236}">
              <a16:creationId xmlns:a16="http://schemas.microsoft.com/office/drawing/2014/main" xmlns="" id="{8B8DDD54-9991-4B5F-91FA-963B080EA51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8" name="52 CuadroTexto">
          <a:extLst>
            <a:ext uri="{FF2B5EF4-FFF2-40B4-BE49-F238E27FC236}">
              <a16:creationId xmlns:a16="http://schemas.microsoft.com/office/drawing/2014/main" xmlns="" id="{04F9E5BF-7D2A-4F09-8CD2-CC29F66FBBD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29" name="53 CuadroTexto">
          <a:extLst>
            <a:ext uri="{FF2B5EF4-FFF2-40B4-BE49-F238E27FC236}">
              <a16:creationId xmlns:a16="http://schemas.microsoft.com/office/drawing/2014/main" xmlns="" id="{422E30AC-14D4-4EC5-B89E-805B7404385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0" name="54 CuadroTexto">
          <a:extLst>
            <a:ext uri="{FF2B5EF4-FFF2-40B4-BE49-F238E27FC236}">
              <a16:creationId xmlns:a16="http://schemas.microsoft.com/office/drawing/2014/main" xmlns="" id="{12BC7171-4394-4639-92CA-D83B7FAF994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1" name="55 CuadroTexto">
          <a:extLst>
            <a:ext uri="{FF2B5EF4-FFF2-40B4-BE49-F238E27FC236}">
              <a16:creationId xmlns:a16="http://schemas.microsoft.com/office/drawing/2014/main" xmlns="" id="{099A5A30-9FCC-4142-B8DF-D56B6F9B423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2" name="56 CuadroTexto">
          <a:extLst>
            <a:ext uri="{FF2B5EF4-FFF2-40B4-BE49-F238E27FC236}">
              <a16:creationId xmlns:a16="http://schemas.microsoft.com/office/drawing/2014/main" xmlns="" id="{BF4F6CD2-79CD-4753-83E9-6DDE8154505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3" name="57 CuadroTexto">
          <a:extLst>
            <a:ext uri="{FF2B5EF4-FFF2-40B4-BE49-F238E27FC236}">
              <a16:creationId xmlns:a16="http://schemas.microsoft.com/office/drawing/2014/main" xmlns="" id="{68175E6A-93F9-4C14-BF48-B2732BAC602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4" name="58 CuadroTexto">
          <a:extLst>
            <a:ext uri="{FF2B5EF4-FFF2-40B4-BE49-F238E27FC236}">
              <a16:creationId xmlns:a16="http://schemas.microsoft.com/office/drawing/2014/main" xmlns="" id="{B4B7631F-C00A-46EB-A4C2-46380F52033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5" name="59 CuadroTexto">
          <a:extLst>
            <a:ext uri="{FF2B5EF4-FFF2-40B4-BE49-F238E27FC236}">
              <a16:creationId xmlns:a16="http://schemas.microsoft.com/office/drawing/2014/main" xmlns="" id="{97742645-9F47-4A0F-8551-6029BA3053B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6" name="60 CuadroTexto">
          <a:extLst>
            <a:ext uri="{FF2B5EF4-FFF2-40B4-BE49-F238E27FC236}">
              <a16:creationId xmlns:a16="http://schemas.microsoft.com/office/drawing/2014/main" xmlns="" id="{9237308F-F908-46BF-9FC0-3EF7C2A40E4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7" name="61 CuadroTexto">
          <a:extLst>
            <a:ext uri="{FF2B5EF4-FFF2-40B4-BE49-F238E27FC236}">
              <a16:creationId xmlns:a16="http://schemas.microsoft.com/office/drawing/2014/main" xmlns="" id="{D02B3ABB-167A-41A5-AE8E-4FC505E76ED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8" name="62 CuadroTexto">
          <a:extLst>
            <a:ext uri="{FF2B5EF4-FFF2-40B4-BE49-F238E27FC236}">
              <a16:creationId xmlns:a16="http://schemas.microsoft.com/office/drawing/2014/main" xmlns="" id="{FB99CAA0-C243-4ECF-84DD-9235C944217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39" name="63 CuadroTexto">
          <a:extLst>
            <a:ext uri="{FF2B5EF4-FFF2-40B4-BE49-F238E27FC236}">
              <a16:creationId xmlns:a16="http://schemas.microsoft.com/office/drawing/2014/main" xmlns="" id="{AD7194FA-B37D-47D9-89CC-CF27AD9158D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0" name="64 CuadroTexto">
          <a:extLst>
            <a:ext uri="{FF2B5EF4-FFF2-40B4-BE49-F238E27FC236}">
              <a16:creationId xmlns:a16="http://schemas.microsoft.com/office/drawing/2014/main" xmlns="" id="{6FD112E2-8A7D-4A53-A29F-6430D538C5A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1" name="65 CuadroTexto">
          <a:extLst>
            <a:ext uri="{FF2B5EF4-FFF2-40B4-BE49-F238E27FC236}">
              <a16:creationId xmlns:a16="http://schemas.microsoft.com/office/drawing/2014/main" xmlns="" id="{901EAF95-A14F-4C19-B5F5-7445618D423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2" name="66 CuadroTexto">
          <a:extLst>
            <a:ext uri="{FF2B5EF4-FFF2-40B4-BE49-F238E27FC236}">
              <a16:creationId xmlns:a16="http://schemas.microsoft.com/office/drawing/2014/main" xmlns="" id="{C2F5F5C1-E84A-4BFA-8A60-7FAFB632F6B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3" name="67 CuadroTexto">
          <a:extLst>
            <a:ext uri="{FF2B5EF4-FFF2-40B4-BE49-F238E27FC236}">
              <a16:creationId xmlns:a16="http://schemas.microsoft.com/office/drawing/2014/main" xmlns="" id="{66F994F9-D309-4A10-888C-B80D0E4BB85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4" name="68 CuadroTexto">
          <a:extLst>
            <a:ext uri="{FF2B5EF4-FFF2-40B4-BE49-F238E27FC236}">
              <a16:creationId xmlns:a16="http://schemas.microsoft.com/office/drawing/2014/main" xmlns="" id="{C7300CBE-8ADA-458A-A034-4CE9465A3F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5" name="69 CuadroTexto">
          <a:extLst>
            <a:ext uri="{FF2B5EF4-FFF2-40B4-BE49-F238E27FC236}">
              <a16:creationId xmlns:a16="http://schemas.microsoft.com/office/drawing/2014/main" xmlns="" id="{A1752FC4-10AB-41B8-81E4-650AFF7A042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6" name="70 CuadroTexto">
          <a:extLst>
            <a:ext uri="{FF2B5EF4-FFF2-40B4-BE49-F238E27FC236}">
              <a16:creationId xmlns:a16="http://schemas.microsoft.com/office/drawing/2014/main" xmlns="" id="{5A60879B-93A0-479D-8E2A-564D47A96C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7" name="71 CuadroTexto">
          <a:extLst>
            <a:ext uri="{FF2B5EF4-FFF2-40B4-BE49-F238E27FC236}">
              <a16:creationId xmlns:a16="http://schemas.microsoft.com/office/drawing/2014/main" xmlns="" id="{1125D64C-48C6-4BC4-B95F-FCB66E043E4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8" name="72 CuadroTexto">
          <a:extLst>
            <a:ext uri="{FF2B5EF4-FFF2-40B4-BE49-F238E27FC236}">
              <a16:creationId xmlns:a16="http://schemas.microsoft.com/office/drawing/2014/main" xmlns="" id="{03C8B564-0D97-42AE-A4CF-9B10E4D4F12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49" name="73 CuadroTexto">
          <a:extLst>
            <a:ext uri="{FF2B5EF4-FFF2-40B4-BE49-F238E27FC236}">
              <a16:creationId xmlns:a16="http://schemas.microsoft.com/office/drawing/2014/main" xmlns="" id="{D4AB226F-222A-4A84-AC3F-B1314E0F8F0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0" name="74 CuadroTexto">
          <a:extLst>
            <a:ext uri="{FF2B5EF4-FFF2-40B4-BE49-F238E27FC236}">
              <a16:creationId xmlns:a16="http://schemas.microsoft.com/office/drawing/2014/main" xmlns="" id="{0B441C4C-F173-438C-BB9B-CA5132BFF4B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1" name="75 CuadroTexto">
          <a:extLst>
            <a:ext uri="{FF2B5EF4-FFF2-40B4-BE49-F238E27FC236}">
              <a16:creationId xmlns:a16="http://schemas.microsoft.com/office/drawing/2014/main" xmlns="" id="{0EDBBC51-2F59-44AB-A45D-32B878C861A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2" name="76 CuadroTexto">
          <a:extLst>
            <a:ext uri="{FF2B5EF4-FFF2-40B4-BE49-F238E27FC236}">
              <a16:creationId xmlns:a16="http://schemas.microsoft.com/office/drawing/2014/main" xmlns="" id="{026D7191-5D6B-4CE6-B3FA-E40115FCC29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3" name="77 CuadroTexto">
          <a:extLst>
            <a:ext uri="{FF2B5EF4-FFF2-40B4-BE49-F238E27FC236}">
              <a16:creationId xmlns:a16="http://schemas.microsoft.com/office/drawing/2014/main" xmlns="" id="{FBFDE789-0135-4629-A181-CB501544691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4" name="78 CuadroTexto">
          <a:extLst>
            <a:ext uri="{FF2B5EF4-FFF2-40B4-BE49-F238E27FC236}">
              <a16:creationId xmlns:a16="http://schemas.microsoft.com/office/drawing/2014/main" xmlns="" id="{E2482A86-42DA-432A-AAFC-4B631CF8E46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5" name="79 CuadroTexto">
          <a:extLst>
            <a:ext uri="{FF2B5EF4-FFF2-40B4-BE49-F238E27FC236}">
              <a16:creationId xmlns:a16="http://schemas.microsoft.com/office/drawing/2014/main" xmlns="" id="{E7127ED7-8F99-46AA-9759-BBAA81FA108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6" name="80 CuadroTexto">
          <a:extLst>
            <a:ext uri="{FF2B5EF4-FFF2-40B4-BE49-F238E27FC236}">
              <a16:creationId xmlns:a16="http://schemas.microsoft.com/office/drawing/2014/main" xmlns="" id="{1C2F09B0-FDDF-4773-AD22-4D4879653CC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7" name="81 CuadroTexto">
          <a:extLst>
            <a:ext uri="{FF2B5EF4-FFF2-40B4-BE49-F238E27FC236}">
              <a16:creationId xmlns:a16="http://schemas.microsoft.com/office/drawing/2014/main" xmlns="" id="{88219B14-EBB3-40B6-8B78-8B961F2FB41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8" name="82 CuadroTexto">
          <a:extLst>
            <a:ext uri="{FF2B5EF4-FFF2-40B4-BE49-F238E27FC236}">
              <a16:creationId xmlns:a16="http://schemas.microsoft.com/office/drawing/2014/main" xmlns="" id="{8206B87C-BE00-4264-B925-4F77E35ADFE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59" name="83 CuadroTexto">
          <a:extLst>
            <a:ext uri="{FF2B5EF4-FFF2-40B4-BE49-F238E27FC236}">
              <a16:creationId xmlns:a16="http://schemas.microsoft.com/office/drawing/2014/main" xmlns="" id="{0411D2EA-8BAE-4564-AD1A-CF0D6149203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0" name="84 CuadroTexto">
          <a:extLst>
            <a:ext uri="{FF2B5EF4-FFF2-40B4-BE49-F238E27FC236}">
              <a16:creationId xmlns:a16="http://schemas.microsoft.com/office/drawing/2014/main" xmlns="" id="{2DD42022-F7D4-421F-BC88-7DC9E992785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1" name="85 CuadroTexto">
          <a:extLst>
            <a:ext uri="{FF2B5EF4-FFF2-40B4-BE49-F238E27FC236}">
              <a16:creationId xmlns:a16="http://schemas.microsoft.com/office/drawing/2014/main" xmlns="" id="{860534FA-FBA3-4389-8DB1-EDB2180F15D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2" name="86 CuadroTexto">
          <a:extLst>
            <a:ext uri="{FF2B5EF4-FFF2-40B4-BE49-F238E27FC236}">
              <a16:creationId xmlns:a16="http://schemas.microsoft.com/office/drawing/2014/main" xmlns="" id="{FB2B27D7-721D-4342-8BD8-ADF15553C1A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3" name="87 CuadroTexto">
          <a:extLst>
            <a:ext uri="{FF2B5EF4-FFF2-40B4-BE49-F238E27FC236}">
              <a16:creationId xmlns:a16="http://schemas.microsoft.com/office/drawing/2014/main" xmlns="" id="{9C140999-9560-4AB1-8739-8C6759C2B0F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4" name="88 CuadroTexto">
          <a:extLst>
            <a:ext uri="{FF2B5EF4-FFF2-40B4-BE49-F238E27FC236}">
              <a16:creationId xmlns:a16="http://schemas.microsoft.com/office/drawing/2014/main" xmlns="" id="{E0B0D4DE-286E-4AD0-81AD-C3654BDF096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5" name="89 CuadroTexto">
          <a:extLst>
            <a:ext uri="{FF2B5EF4-FFF2-40B4-BE49-F238E27FC236}">
              <a16:creationId xmlns:a16="http://schemas.microsoft.com/office/drawing/2014/main" xmlns="" id="{192693DC-9CD3-48ED-826C-B41EDD0954B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6" name="102 CuadroTexto">
          <a:extLst>
            <a:ext uri="{FF2B5EF4-FFF2-40B4-BE49-F238E27FC236}">
              <a16:creationId xmlns:a16="http://schemas.microsoft.com/office/drawing/2014/main" xmlns="" id="{8B1987CE-184C-4EFF-88EA-6D5F76DC679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7" name="103 CuadroTexto">
          <a:extLst>
            <a:ext uri="{FF2B5EF4-FFF2-40B4-BE49-F238E27FC236}">
              <a16:creationId xmlns:a16="http://schemas.microsoft.com/office/drawing/2014/main" xmlns="" id="{58B18D88-599D-44BC-A322-0615393E048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8" name="104 CuadroTexto">
          <a:extLst>
            <a:ext uri="{FF2B5EF4-FFF2-40B4-BE49-F238E27FC236}">
              <a16:creationId xmlns:a16="http://schemas.microsoft.com/office/drawing/2014/main" xmlns="" id="{6A8E4ED2-4C20-4A2E-A8AE-77E610E28BE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69" name="105 CuadroTexto">
          <a:extLst>
            <a:ext uri="{FF2B5EF4-FFF2-40B4-BE49-F238E27FC236}">
              <a16:creationId xmlns:a16="http://schemas.microsoft.com/office/drawing/2014/main" xmlns="" id="{EAB895CD-0B62-4BDA-BB37-7BF5EE3463A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0" name="106 CuadroTexto">
          <a:extLst>
            <a:ext uri="{FF2B5EF4-FFF2-40B4-BE49-F238E27FC236}">
              <a16:creationId xmlns:a16="http://schemas.microsoft.com/office/drawing/2014/main" xmlns="" id="{0659F4FB-BE1D-44B2-8671-90FE6A1315B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1" name="107 CuadroTexto">
          <a:extLst>
            <a:ext uri="{FF2B5EF4-FFF2-40B4-BE49-F238E27FC236}">
              <a16:creationId xmlns:a16="http://schemas.microsoft.com/office/drawing/2014/main" xmlns="" id="{F2DFB799-D30C-4FC0-AD37-5DB34BFB5AD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2" name="108 CuadroTexto">
          <a:extLst>
            <a:ext uri="{FF2B5EF4-FFF2-40B4-BE49-F238E27FC236}">
              <a16:creationId xmlns:a16="http://schemas.microsoft.com/office/drawing/2014/main" xmlns="" id="{336F037C-A827-4B51-A29C-AA0EA0B10EA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3" name="109 CuadroTexto">
          <a:extLst>
            <a:ext uri="{FF2B5EF4-FFF2-40B4-BE49-F238E27FC236}">
              <a16:creationId xmlns:a16="http://schemas.microsoft.com/office/drawing/2014/main" xmlns="" id="{06DB6DF2-E2B1-4CF8-8D4C-53335BDB8B5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4" name="110 CuadroTexto">
          <a:extLst>
            <a:ext uri="{FF2B5EF4-FFF2-40B4-BE49-F238E27FC236}">
              <a16:creationId xmlns:a16="http://schemas.microsoft.com/office/drawing/2014/main" xmlns="" id="{0180B4F9-F276-46B3-877D-FA25387A7EB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5" name="111 CuadroTexto">
          <a:extLst>
            <a:ext uri="{FF2B5EF4-FFF2-40B4-BE49-F238E27FC236}">
              <a16:creationId xmlns:a16="http://schemas.microsoft.com/office/drawing/2014/main" xmlns="" id="{D8B9BD68-B64C-41D4-ABB4-8B0C65942E2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6" name="112 CuadroTexto">
          <a:extLst>
            <a:ext uri="{FF2B5EF4-FFF2-40B4-BE49-F238E27FC236}">
              <a16:creationId xmlns:a16="http://schemas.microsoft.com/office/drawing/2014/main" xmlns="" id="{E197C689-1D57-4AF2-9FE3-8D2728FC4D4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7" name="113 CuadroTexto">
          <a:extLst>
            <a:ext uri="{FF2B5EF4-FFF2-40B4-BE49-F238E27FC236}">
              <a16:creationId xmlns:a16="http://schemas.microsoft.com/office/drawing/2014/main" xmlns="" id="{6B386564-7FDD-4751-A733-CE135411A6B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8" name="114 CuadroTexto">
          <a:extLst>
            <a:ext uri="{FF2B5EF4-FFF2-40B4-BE49-F238E27FC236}">
              <a16:creationId xmlns:a16="http://schemas.microsoft.com/office/drawing/2014/main" xmlns="" id="{E2BF0C6F-DDF0-4EAB-BB28-4A19C01D4F7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79" name="115 CuadroTexto">
          <a:extLst>
            <a:ext uri="{FF2B5EF4-FFF2-40B4-BE49-F238E27FC236}">
              <a16:creationId xmlns:a16="http://schemas.microsoft.com/office/drawing/2014/main" xmlns="" id="{23C7DD8C-F5AE-441A-A053-C9510EBAC33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0" name="116 CuadroTexto">
          <a:extLst>
            <a:ext uri="{FF2B5EF4-FFF2-40B4-BE49-F238E27FC236}">
              <a16:creationId xmlns:a16="http://schemas.microsoft.com/office/drawing/2014/main" xmlns="" id="{12DEDB70-3A7E-450D-9C3F-5A99C7B3BA3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1" name="117 CuadroTexto">
          <a:extLst>
            <a:ext uri="{FF2B5EF4-FFF2-40B4-BE49-F238E27FC236}">
              <a16:creationId xmlns:a16="http://schemas.microsoft.com/office/drawing/2014/main" xmlns="" id="{444E14FA-19D2-432D-9C76-C6CFB67E6BF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2" name="126 CuadroTexto">
          <a:extLst>
            <a:ext uri="{FF2B5EF4-FFF2-40B4-BE49-F238E27FC236}">
              <a16:creationId xmlns:a16="http://schemas.microsoft.com/office/drawing/2014/main" xmlns="" id="{946664C8-6DFF-40CC-A40A-5B17B5EF624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3" name="127 CuadroTexto">
          <a:extLst>
            <a:ext uri="{FF2B5EF4-FFF2-40B4-BE49-F238E27FC236}">
              <a16:creationId xmlns:a16="http://schemas.microsoft.com/office/drawing/2014/main" xmlns="" id="{FCB32D36-9986-4E91-A83B-E4FCB6D295C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4" name="128 CuadroTexto">
          <a:extLst>
            <a:ext uri="{FF2B5EF4-FFF2-40B4-BE49-F238E27FC236}">
              <a16:creationId xmlns:a16="http://schemas.microsoft.com/office/drawing/2014/main" xmlns="" id="{ADBFF349-26BA-46AE-82AA-95732569437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5" name="129 CuadroTexto">
          <a:extLst>
            <a:ext uri="{FF2B5EF4-FFF2-40B4-BE49-F238E27FC236}">
              <a16:creationId xmlns:a16="http://schemas.microsoft.com/office/drawing/2014/main" xmlns="" id="{196C6A4C-2980-4CB2-A24F-9C37D2AFF92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6" name="130 CuadroTexto">
          <a:extLst>
            <a:ext uri="{FF2B5EF4-FFF2-40B4-BE49-F238E27FC236}">
              <a16:creationId xmlns:a16="http://schemas.microsoft.com/office/drawing/2014/main" xmlns="" id="{B07AD2C6-52D3-49FA-B6BD-E27A5232183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7" name="131 CuadroTexto">
          <a:extLst>
            <a:ext uri="{FF2B5EF4-FFF2-40B4-BE49-F238E27FC236}">
              <a16:creationId xmlns:a16="http://schemas.microsoft.com/office/drawing/2014/main" xmlns="" id="{7F1FC9CD-11AC-47F3-BA60-F1874974E42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8" name="132 CuadroTexto">
          <a:extLst>
            <a:ext uri="{FF2B5EF4-FFF2-40B4-BE49-F238E27FC236}">
              <a16:creationId xmlns:a16="http://schemas.microsoft.com/office/drawing/2014/main" xmlns="" id="{98ACBB10-B3A0-499A-B426-50668EE4B83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89" name="133 CuadroTexto">
          <a:extLst>
            <a:ext uri="{FF2B5EF4-FFF2-40B4-BE49-F238E27FC236}">
              <a16:creationId xmlns:a16="http://schemas.microsoft.com/office/drawing/2014/main" xmlns="" id="{CE74AD4F-0C20-4D4E-AC8E-24BF56EC090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90" name="134 CuadroTexto">
          <a:extLst>
            <a:ext uri="{FF2B5EF4-FFF2-40B4-BE49-F238E27FC236}">
              <a16:creationId xmlns:a16="http://schemas.microsoft.com/office/drawing/2014/main" xmlns="" id="{6DC58DAE-540A-4DE6-96B5-544BCBE0385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91" name="135 CuadroTexto">
          <a:extLst>
            <a:ext uri="{FF2B5EF4-FFF2-40B4-BE49-F238E27FC236}">
              <a16:creationId xmlns:a16="http://schemas.microsoft.com/office/drawing/2014/main" xmlns="" id="{C9424357-A252-44E1-9816-723E11B04BA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92" name="136 CuadroTexto">
          <a:extLst>
            <a:ext uri="{FF2B5EF4-FFF2-40B4-BE49-F238E27FC236}">
              <a16:creationId xmlns:a16="http://schemas.microsoft.com/office/drawing/2014/main" xmlns="" id="{B14DD54E-38CF-4F24-842D-FA0F5E57075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93" name="137 CuadroTexto">
          <a:extLst>
            <a:ext uri="{FF2B5EF4-FFF2-40B4-BE49-F238E27FC236}">
              <a16:creationId xmlns:a16="http://schemas.microsoft.com/office/drawing/2014/main" xmlns="" id="{7E52415D-4EE2-4186-8E2E-2386487339A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94" name="138 CuadroTexto">
          <a:extLst>
            <a:ext uri="{FF2B5EF4-FFF2-40B4-BE49-F238E27FC236}">
              <a16:creationId xmlns:a16="http://schemas.microsoft.com/office/drawing/2014/main" xmlns="" id="{82411107-9DBD-4660-8164-D6C74CEE24C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95" name="139 CuadroTexto">
          <a:extLst>
            <a:ext uri="{FF2B5EF4-FFF2-40B4-BE49-F238E27FC236}">
              <a16:creationId xmlns:a16="http://schemas.microsoft.com/office/drawing/2014/main" xmlns="" id="{376CF52A-5932-445C-A607-EBF84DB3BE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96" name="140 CuadroTexto">
          <a:extLst>
            <a:ext uri="{FF2B5EF4-FFF2-40B4-BE49-F238E27FC236}">
              <a16:creationId xmlns:a16="http://schemas.microsoft.com/office/drawing/2014/main" xmlns="" id="{475B9E30-CAD9-4D67-BE4E-793DD5CB9F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97" name="141 CuadroTexto">
          <a:extLst>
            <a:ext uri="{FF2B5EF4-FFF2-40B4-BE49-F238E27FC236}">
              <a16:creationId xmlns:a16="http://schemas.microsoft.com/office/drawing/2014/main" xmlns="" id="{2CA2DA21-4060-4FE6-9613-246CF57D66F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198" name="142 CuadroTexto">
          <a:extLst>
            <a:ext uri="{FF2B5EF4-FFF2-40B4-BE49-F238E27FC236}">
              <a16:creationId xmlns:a16="http://schemas.microsoft.com/office/drawing/2014/main" xmlns="" id="{D08D962C-CF63-4806-9390-22F2DE4153A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199" name="306 CuadroTexto">
          <a:extLst>
            <a:ext uri="{FF2B5EF4-FFF2-40B4-BE49-F238E27FC236}">
              <a16:creationId xmlns:a16="http://schemas.microsoft.com/office/drawing/2014/main" xmlns="" id="{5801BA08-4692-4BC4-BFE4-ADD7D2B28BF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0" name="307 CuadroTexto">
          <a:extLst>
            <a:ext uri="{FF2B5EF4-FFF2-40B4-BE49-F238E27FC236}">
              <a16:creationId xmlns:a16="http://schemas.microsoft.com/office/drawing/2014/main" xmlns="" id="{0A292792-2B30-4AF2-8C98-9BC216A14A4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1" name="308 CuadroTexto">
          <a:extLst>
            <a:ext uri="{FF2B5EF4-FFF2-40B4-BE49-F238E27FC236}">
              <a16:creationId xmlns:a16="http://schemas.microsoft.com/office/drawing/2014/main" xmlns="" id="{53B4F579-E859-454D-8D6E-D5921882EE3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2" name="309 CuadroTexto">
          <a:extLst>
            <a:ext uri="{FF2B5EF4-FFF2-40B4-BE49-F238E27FC236}">
              <a16:creationId xmlns:a16="http://schemas.microsoft.com/office/drawing/2014/main" xmlns="" id="{542E2AEA-21DF-4DD7-BAE7-10FF9FA5E70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3" name="310 CuadroTexto">
          <a:extLst>
            <a:ext uri="{FF2B5EF4-FFF2-40B4-BE49-F238E27FC236}">
              <a16:creationId xmlns:a16="http://schemas.microsoft.com/office/drawing/2014/main" xmlns="" id="{319F1547-D2F6-4D09-B3C0-1C28276FAD9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4" name="311 CuadroTexto">
          <a:extLst>
            <a:ext uri="{FF2B5EF4-FFF2-40B4-BE49-F238E27FC236}">
              <a16:creationId xmlns:a16="http://schemas.microsoft.com/office/drawing/2014/main" xmlns="" id="{FC8CA1A9-B162-41B3-9716-843403A32C0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5" name="312 CuadroTexto">
          <a:extLst>
            <a:ext uri="{FF2B5EF4-FFF2-40B4-BE49-F238E27FC236}">
              <a16:creationId xmlns:a16="http://schemas.microsoft.com/office/drawing/2014/main" xmlns="" id="{7703CA2A-ECC9-4EBB-9EE2-F3BBA165FD4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6" name="313 CuadroTexto">
          <a:extLst>
            <a:ext uri="{FF2B5EF4-FFF2-40B4-BE49-F238E27FC236}">
              <a16:creationId xmlns:a16="http://schemas.microsoft.com/office/drawing/2014/main" xmlns="" id="{7EBFE4DE-91F4-4EA3-A3EB-5EEC5283493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7" name="314 CuadroTexto">
          <a:extLst>
            <a:ext uri="{FF2B5EF4-FFF2-40B4-BE49-F238E27FC236}">
              <a16:creationId xmlns:a16="http://schemas.microsoft.com/office/drawing/2014/main" xmlns="" id="{30CCA849-74D9-46BA-9750-0D10A886080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8" name="315 CuadroTexto">
          <a:extLst>
            <a:ext uri="{FF2B5EF4-FFF2-40B4-BE49-F238E27FC236}">
              <a16:creationId xmlns:a16="http://schemas.microsoft.com/office/drawing/2014/main" xmlns="" id="{11E53C5A-3441-4E7C-84DB-190DDAF8FA0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09" name="316 CuadroTexto">
          <a:extLst>
            <a:ext uri="{FF2B5EF4-FFF2-40B4-BE49-F238E27FC236}">
              <a16:creationId xmlns:a16="http://schemas.microsoft.com/office/drawing/2014/main" xmlns="" id="{381498ED-7783-464A-8039-6310B7B4208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0" name="317 CuadroTexto">
          <a:extLst>
            <a:ext uri="{FF2B5EF4-FFF2-40B4-BE49-F238E27FC236}">
              <a16:creationId xmlns:a16="http://schemas.microsoft.com/office/drawing/2014/main" xmlns="" id="{FFD9C96E-766E-41A7-A9BD-60DA3E7F4D3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1" name="318 CuadroTexto">
          <a:extLst>
            <a:ext uri="{FF2B5EF4-FFF2-40B4-BE49-F238E27FC236}">
              <a16:creationId xmlns:a16="http://schemas.microsoft.com/office/drawing/2014/main" xmlns="" id="{B489E645-3931-4D6A-999C-25BFF548DC7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2" name="319 CuadroTexto">
          <a:extLst>
            <a:ext uri="{FF2B5EF4-FFF2-40B4-BE49-F238E27FC236}">
              <a16:creationId xmlns:a16="http://schemas.microsoft.com/office/drawing/2014/main" xmlns="" id="{E7FF4825-0CD3-4D24-811D-BE831B3D859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3" name="320 CuadroTexto">
          <a:extLst>
            <a:ext uri="{FF2B5EF4-FFF2-40B4-BE49-F238E27FC236}">
              <a16:creationId xmlns:a16="http://schemas.microsoft.com/office/drawing/2014/main" xmlns="" id="{4C002CB7-A218-450C-9271-7087FEEBD9D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4" name="321 CuadroTexto">
          <a:extLst>
            <a:ext uri="{FF2B5EF4-FFF2-40B4-BE49-F238E27FC236}">
              <a16:creationId xmlns:a16="http://schemas.microsoft.com/office/drawing/2014/main" xmlns="" id="{266AF82F-6ABB-44AA-8342-BE2B7598798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5" name="322 CuadroTexto">
          <a:extLst>
            <a:ext uri="{FF2B5EF4-FFF2-40B4-BE49-F238E27FC236}">
              <a16:creationId xmlns:a16="http://schemas.microsoft.com/office/drawing/2014/main" xmlns="" id="{75FDEDD9-5115-4986-9E0F-AA0DCDA6202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6" name="323 CuadroTexto">
          <a:extLst>
            <a:ext uri="{FF2B5EF4-FFF2-40B4-BE49-F238E27FC236}">
              <a16:creationId xmlns:a16="http://schemas.microsoft.com/office/drawing/2014/main" xmlns="" id="{1CBD2085-AB13-4086-8C49-3F054C224EF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7" name="324 CuadroTexto">
          <a:extLst>
            <a:ext uri="{FF2B5EF4-FFF2-40B4-BE49-F238E27FC236}">
              <a16:creationId xmlns:a16="http://schemas.microsoft.com/office/drawing/2014/main" xmlns="" id="{D0F2B87C-C7B8-44E3-8F9C-1357078EDA4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8" name="325 CuadroTexto">
          <a:extLst>
            <a:ext uri="{FF2B5EF4-FFF2-40B4-BE49-F238E27FC236}">
              <a16:creationId xmlns:a16="http://schemas.microsoft.com/office/drawing/2014/main" xmlns="" id="{C1A8BF9C-83AC-432F-898B-089F35D7932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19" name="326 CuadroTexto">
          <a:extLst>
            <a:ext uri="{FF2B5EF4-FFF2-40B4-BE49-F238E27FC236}">
              <a16:creationId xmlns:a16="http://schemas.microsoft.com/office/drawing/2014/main" xmlns="" id="{1499501C-508C-4D3A-8BFA-C4ED8E77F95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0" name="327 CuadroTexto">
          <a:extLst>
            <a:ext uri="{FF2B5EF4-FFF2-40B4-BE49-F238E27FC236}">
              <a16:creationId xmlns:a16="http://schemas.microsoft.com/office/drawing/2014/main" xmlns="" id="{BEAB7FE3-DB11-4F60-85B3-92AB829E6A9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1" name="328 CuadroTexto">
          <a:extLst>
            <a:ext uri="{FF2B5EF4-FFF2-40B4-BE49-F238E27FC236}">
              <a16:creationId xmlns:a16="http://schemas.microsoft.com/office/drawing/2014/main" xmlns="" id="{329EB897-9209-4230-BE3C-2EDE2D44BCE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2" name="329 CuadroTexto">
          <a:extLst>
            <a:ext uri="{FF2B5EF4-FFF2-40B4-BE49-F238E27FC236}">
              <a16:creationId xmlns:a16="http://schemas.microsoft.com/office/drawing/2014/main" xmlns="" id="{62E02C86-2EA2-4273-929D-5D048F524DE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3" name="330 CuadroTexto">
          <a:extLst>
            <a:ext uri="{FF2B5EF4-FFF2-40B4-BE49-F238E27FC236}">
              <a16:creationId xmlns:a16="http://schemas.microsoft.com/office/drawing/2014/main" xmlns="" id="{085C334B-C4BC-4278-BEA9-BD2648DDC0C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4" name="331 CuadroTexto">
          <a:extLst>
            <a:ext uri="{FF2B5EF4-FFF2-40B4-BE49-F238E27FC236}">
              <a16:creationId xmlns:a16="http://schemas.microsoft.com/office/drawing/2014/main" xmlns="" id="{019D57E5-48C2-48E0-8225-90EFBBEB559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5" name="332 CuadroTexto">
          <a:extLst>
            <a:ext uri="{FF2B5EF4-FFF2-40B4-BE49-F238E27FC236}">
              <a16:creationId xmlns:a16="http://schemas.microsoft.com/office/drawing/2014/main" xmlns="" id="{480EEF8A-19CF-492C-A3FB-121A3042674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6" name="333 CuadroTexto">
          <a:extLst>
            <a:ext uri="{FF2B5EF4-FFF2-40B4-BE49-F238E27FC236}">
              <a16:creationId xmlns:a16="http://schemas.microsoft.com/office/drawing/2014/main" xmlns="" id="{273469E7-1FE3-45DF-928B-21E82DE0332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7" name="334 CuadroTexto">
          <a:extLst>
            <a:ext uri="{FF2B5EF4-FFF2-40B4-BE49-F238E27FC236}">
              <a16:creationId xmlns:a16="http://schemas.microsoft.com/office/drawing/2014/main" xmlns="" id="{834D4077-49F0-41B6-B4E7-720F4807F1D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8" name="335 CuadroTexto">
          <a:extLst>
            <a:ext uri="{FF2B5EF4-FFF2-40B4-BE49-F238E27FC236}">
              <a16:creationId xmlns:a16="http://schemas.microsoft.com/office/drawing/2014/main" xmlns="" id="{6BE27813-1224-410D-A412-111B6CDCD01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29" name="336 CuadroTexto">
          <a:extLst>
            <a:ext uri="{FF2B5EF4-FFF2-40B4-BE49-F238E27FC236}">
              <a16:creationId xmlns:a16="http://schemas.microsoft.com/office/drawing/2014/main" xmlns="" id="{00262BB6-5539-4D31-95FA-F7551093723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0" name="337 CuadroTexto">
          <a:extLst>
            <a:ext uri="{FF2B5EF4-FFF2-40B4-BE49-F238E27FC236}">
              <a16:creationId xmlns:a16="http://schemas.microsoft.com/office/drawing/2014/main" xmlns="" id="{690DAFE3-FC5D-4EFE-85FC-027C9BD6A32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1" name="338 CuadroTexto">
          <a:extLst>
            <a:ext uri="{FF2B5EF4-FFF2-40B4-BE49-F238E27FC236}">
              <a16:creationId xmlns:a16="http://schemas.microsoft.com/office/drawing/2014/main" xmlns="" id="{31189608-FAB3-4CCB-B9EE-289AB8D9849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2" name="339 CuadroTexto">
          <a:extLst>
            <a:ext uri="{FF2B5EF4-FFF2-40B4-BE49-F238E27FC236}">
              <a16:creationId xmlns:a16="http://schemas.microsoft.com/office/drawing/2014/main" xmlns="" id="{B402AE33-B6B7-42B8-BA88-66C1BF815AC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3" name="340 CuadroTexto">
          <a:extLst>
            <a:ext uri="{FF2B5EF4-FFF2-40B4-BE49-F238E27FC236}">
              <a16:creationId xmlns:a16="http://schemas.microsoft.com/office/drawing/2014/main" xmlns="" id="{FE476807-5F79-4600-A521-82B417A072B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4" name="341 CuadroTexto">
          <a:extLst>
            <a:ext uri="{FF2B5EF4-FFF2-40B4-BE49-F238E27FC236}">
              <a16:creationId xmlns:a16="http://schemas.microsoft.com/office/drawing/2014/main" xmlns="" id="{EC7A9CA9-F7CA-43CF-ABC2-4A8F59165C9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5" name="342 CuadroTexto">
          <a:extLst>
            <a:ext uri="{FF2B5EF4-FFF2-40B4-BE49-F238E27FC236}">
              <a16:creationId xmlns:a16="http://schemas.microsoft.com/office/drawing/2014/main" xmlns="" id="{F218E40B-CC14-473F-8893-2F1FFA33EBE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6" name="343 CuadroTexto">
          <a:extLst>
            <a:ext uri="{FF2B5EF4-FFF2-40B4-BE49-F238E27FC236}">
              <a16:creationId xmlns:a16="http://schemas.microsoft.com/office/drawing/2014/main" xmlns="" id="{7FDF1FEF-67B8-4B82-993A-85D2644C906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7" name="344 CuadroTexto">
          <a:extLst>
            <a:ext uri="{FF2B5EF4-FFF2-40B4-BE49-F238E27FC236}">
              <a16:creationId xmlns:a16="http://schemas.microsoft.com/office/drawing/2014/main" xmlns="" id="{64A13DA3-02EB-4B87-9894-E621CDA3A23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8" name="345 CuadroTexto">
          <a:extLst>
            <a:ext uri="{FF2B5EF4-FFF2-40B4-BE49-F238E27FC236}">
              <a16:creationId xmlns:a16="http://schemas.microsoft.com/office/drawing/2014/main" xmlns="" id="{AE93C2E6-E5A0-417F-80F3-CFB894344AA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39" name="346 CuadroTexto">
          <a:extLst>
            <a:ext uri="{FF2B5EF4-FFF2-40B4-BE49-F238E27FC236}">
              <a16:creationId xmlns:a16="http://schemas.microsoft.com/office/drawing/2014/main" xmlns="" id="{A0D3FD22-F08E-4057-AA55-F9B322C9F80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0" name="347 CuadroTexto">
          <a:extLst>
            <a:ext uri="{FF2B5EF4-FFF2-40B4-BE49-F238E27FC236}">
              <a16:creationId xmlns:a16="http://schemas.microsoft.com/office/drawing/2014/main" xmlns="" id="{02F76CA4-280D-46F5-A261-78A6B98AE8F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1" name="348 CuadroTexto">
          <a:extLst>
            <a:ext uri="{FF2B5EF4-FFF2-40B4-BE49-F238E27FC236}">
              <a16:creationId xmlns:a16="http://schemas.microsoft.com/office/drawing/2014/main" xmlns="" id="{D6574259-2337-4385-83BB-F3C1910AD6E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2" name="349 CuadroTexto">
          <a:extLst>
            <a:ext uri="{FF2B5EF4-FFF2-40B4-BE49-F238E27FC236}">
              <a16:creationId xmlns:a16="http://schemas.microsoft.com/office/drawing/2014/main" xmlns="" id="{6FD662F5-ACE0-4EE8-8896-DD4DEB784DC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3" name="350 CuadroTexto">
          <a:extLst>
            <a:ext uri="{FF2B5EF4-FFF2-40B4-BE49-F238E27FC236}">
              <a16:creationId xmlns:a16="http://schemas.microsoft.com/office/drawing/2014/main" xmlns="" id="{E37BE13D-B6FA-406B-B3A0-29D4D4029BE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4" name="351 CuadroTexto">
          <a:extLst>
            <a:ext uri="{FF2B5EF4-FFF2-40B4-BE49-F238E27FC236}">
              <a16:creationId xmlns:a16="http://schemas.microsoft.com/office/drawing/2014/main" xmlns="" id="{BD99DCB1-E1DB-4782-9554-DEC73353020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5" name="352 CuadroTexto">
          <a:extLst>
            <a:ext uri="{FF2B5EF4-FFF2-40B4-BE49-F238E27FC236}">
              <a16:creationId xmlns:a16="http://schemas.microsoft.com/office/drawing/2014/main" xmlns="" id="{C7AF3513-EBC8-43E8-9408-AB606A6B67E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6" name="353 CuadroTexto">
          <a:extLst>
            <a:ext uri="{FF2B5EF4-FFF2-40B4-BE49-F238E27FC236}">
              <a16:creationId xmlns:a16="http://schemas.microsoft.com/office/drawing/2014/main" xmlns="" id="{1E65EBEF-6725-481E-A591-8F0838A058B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7" name="354 CuadroTexto">
          <a:extLst>
            <a:ext uri="{FF2B5EF4-FFF2-40B4-BE49-F238E27FC236}">
              <a16:creationId xmlns:a16="http://schemas.microsoft.com/office/drawing/2014/main" xmlns="" id="{E2A5439F-982F-4C47-A297-B806D4818C2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8" name="355 CuadroTexto">
          <a:extLst>
            <a:ext uri="{FF2B5EF4-FFF2-40B4-BE49-F238E27FC236}">
              <a16:creationId xmlns:a16="http://schemas.microsoft.com/office/drawing/2014/main" xmlns="" id="{CC2AF7FF-5423-42F6-8581-7EAE2ECAEC4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49" name="356 CuadroTexto">
          <a:extLst>
            <a:ext uri="{FF2B5EF4-FFF2-40B4-BE49-F238E27FC236}">
              <a16:creationId xmlns:a16="http://schemas.microsoft.com/office/drawing/2014/main" xmlns="" id="{8B659A60-DD2C-4F90-B73E-D47F8D238A1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0" name="357 CuadroTexto">
          <a:extLst>
            <a:ext uri="{FF2B5EF4-FFF2-40B4-BE49-F238E27FC236}">
              <a16:creationId xmlns:a16="http://schemas.microsoft.com/office/drawing/2014/main" xmlns="" id="{08BC22B6-4B91-4D9E-A7B9-2D214C57290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1" name="358 CuadroTexto">
          <a:extLst>
            <a:ext uri="{FF2B5EF4-FFF2-40B4-BE49-F238E27FC236}">
              <a16:creationId xmlns:a16="http://schemas.microsoft.com/office/drawing/2014/main" xmlns="" id="{819499D4-B62E-4634-9783-787449612E1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2" name="359 CuadroTexto">
          <a:extLst>
            <a:ext uri="{FF2B5EF4-FFF2-40B4-BE49-F238E27FC236}">
              <a16:creationId xmlns:a16="http://schemas.microsoft.com/office/drawing/2014/main" xmlns="" id="{BC02AA5F-C398-4FD4-BB54-8343C2DC2A8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3" name="360 CuadroTexto">
          <a:extLst>
            <a:ext uri="{FF2B5EF4-FFF2-40B4-BE49-F238E27FC236}">
              <a16:creationId xmlns:a16="http://schemas.microsoft.com/office/drawing/2014/main" xmlns="" id="{EDF00272-D576-43BE-A915-3917D159081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4" name="361 CuadroTexto">
          <a:extLst>
            <a:ext uri="{FF2B5EF4-FFF2-40B4-BE49-F238E27FC236}">
              <a16:creationId xmlns:a16="http://schemas.microsoft.com/office/drawing/2014/main" xmlns="" id="{BC286F15-EA03-4AE7-8C68-F2FF23B83C1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5" name="362 CuadroTexto">
          <a:extLst>
            <a:ext uri="{FF2B5EF4-FFF2-40B4-BE49-F238E27FC236}">
              <a16:creationId xmlns:a16="http://schemas.microsoft.com/office/drawing/2014/main" xmlns="" id="{E7F4795E-8F43-4BF0-AD42-D103EBED5E8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6" name="363 CuadroTexto">
          <a:extLst>
            <a:ext uri="{FF2B5EF4-FFF2-40B4-BE49-F238E27FC236}">
              <a16:creationId xmlns:a16="http://schemas.microsoft.com/office/drawing/2014/main" xmlns="" id="{07C1AD21-E852-40E1-8247-C258FD61554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7" name="364 CuadroTexto">
          <a:extLst>
            <a:ext uri="{FF2B5EF4-FFF2-40B4-BE49-F238E27FC236}">
              <a16:creationId xmlns:a16="http://schemas.microsoft.com/office/drawing/2014/main" xmlns="" id="{238A260D-0642-4955-BB53-E4D0AD9FD86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8" name="365 CuadroTexto">
          <a:extLst>
            <a:ext uri="{FF2B5EF4-FFF2-40B4-BE49-F238E27FC236}">
              <a16:creationId xmlns:a16="http://schemas.microsoft.com/office/drawing/2014/main" xmlns="" id="{1D08555E-F098-4125-BB12-7FC25FA15CA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59" name="366 CuadroTexto">
          <a:extLst>
            <a:ext uri="{FF2B5EF4-FFF2-40B4-BE49-F238E27FC236}">
              <a16:creationId xmlns:a16="http://schemas.microsoft.com/office/drawing/2014/main" xmlns="" id="{DCB88211-3BC4-46FF-812B-E1DB1D73732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0" name="367 CuadroTexto">
          <a:extLst>
            <a:ext uri="{FF2B5EF4-FFF2-40B4-BE49-F238E27FC236}">
              <a16:creationId xmlns:a16="http://schemas.microsoft.com/office/drawing/2014/main" xmlns="" id="{1E8C8E7F-1534-4E03-BF70-F50843D855F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1" name="368 CuadroTexto">
          <a:extLst>
            <a:ext uri="{FF2B5EF4-FFF2-40B4-BE49-F238E27FC236}">
              <a16:creationId xmlns:a16="http://schemas.microsoft.com/office/drawing/2014/main" xmlns="" id="{C089337A-F4CE-47A9-993E-2A5009217B5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2" name="369 CuadroTexto">
          <a:extLst>
            <a:ext uri="{FF2B5EF4-FFF2-40B4-BE49-F238E27FC236}">
              <a16:creationId xmlns:a16="http://schemas.microsoft.com/office/drawing/2014/main" xmlns="" id="{E91C1CBE-DE3B-4C44-AF82-83B8F8BF7CD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3" name="370 CuadroTexto">
          <a:extLst>
            <a:ext uri="{FF2B5EF4-FFF2-40B4-BE49-F238E27FC236}">
              <a16:creationId xmlns:a16="http://schemas.microsoft.com/office/drawing/2014/main" xmlns="" id="{D0B0FF10-BEAB-42A0-A806-5E438E6170E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4" name="371 CuadroTexto">
          <a:extLst>
            <a:ext uri="{FF2B5EF4-FFF2-40B4-BE49-F238E27FC236}">
              <a16:creationId xmlns:a16="http://schemas.microsoft.com/office/drawing/2014/main" xmlns="" id="{C92FFB66-4690-4987-9C24-705D7E05CFF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5" name="372 CuadroTexto">
          <a:extLst>
            <a:ext uri="{FF2B5EF4-FFF2-40B4-BE49-F238E27FC236}">
              <a16:creationId xmlns:a16="http://schemas.microsoft.com/office/drawing/2014/main" xmlns="" id="{B6D90C98-41FC-4717-A200-0BF8C03BD79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6" name="373 CuadroTexto">
          <a:extLst>
            <a:ext uri="{FF2B5EF4-FFF2-40B4-BE49-F238E27FC236}">
              <a16:creationId xmlns:a16="http://schemas.microsoft.com/office/drawing/2014/main" xmlns="" id="{C3779D83-BC90-4C79-AE7C-99F46D52D93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7" name="374 CuadroTexto">
          <a:extLst>
            <a:ext uri="{FF2B5EF4-FFF2-40B4-BE49-F238E27FC236}">
              <a16:creationId xmlns:a16="http://schemas.microsoft.com/office/drawing/2014/main" xmlns="" id="{C34CAF60-3D75-4887-9102-02D5547E34E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8" name="375 CuadroTexto">
          <a:extLst>
            <a:ext uri="{FF2B5EF4-FFF2-40B4-BE49-F238E27FC236}">
              <a16:creationId xmlns:a16="http://schemas.microsoft.com/office/drawing/2014/main" xmlns="" id="{651E0415-C9AC-48F6-A714-8EC8C5E2F03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69" name="376 CuadroTexto">
          <a:extLst>
            <a:ext uri="{FF2B5EF4-FFF2-40B4-BE49-F238E27FC236}">
              <a16:creationId xmlns:a16="http://schemas.microsoft.com/office/drawing/2014/main" xmlns="" id="{904DF1F5-1449-4FAC-AA22-ED453022BA4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0" name="377 CuadroTexto">
          <a:extLst>
            <a:ext uri="{FF2B5EF4-FFF2-40B4-BE49-F238E27FC236}">
              <a16:creationId xmlns:a16="http://schemas.microsoft.com/office/drawing/2014/main" xmlns="" id="{72E9A0FF-467C-4C1D-B7C4-1E18FD04AE0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1" name="378 CuadroTexto">
          <a:extLst>
            <a:ext uri="{FF2B5EF4-FFF2-40B4-BE49-F238E27FC236}">
              <a16:creationId xmlns:a16="http://schemas.microsoft.com/office/drawing/2014/main" xmlns="" id="{241653C5-8AC1-4199-BECD-B5C487AB10A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2" name="379 CuadroTexto">
          <a:extLst>
            <a:ext uri="{FF2B5EF4-FFF2-40B4-BE49-F238E27FC236}">
              <a16:creationId xmlns:a16="http://schemas.microsoft.com/office/drawing/2014/main" xmlns="" id="{DFB4A365-9513-4218-B1DA-1C8BF843E0E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3" name="380 CuadroTexto">
          <a:extLst>
            <a:ext uri="{FF2B5EF4-FFF2-40B4-BE49-F238E27FC236}">
              <a16:creationId xmlns:a16="http://schemas.microsoft.com/office/drawing/2014/main" xmlns="" id="{02657E5C-FC54-4CCC-919B-F6148B8E600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4" name="381 CuadroTexto">
          <a:extLst>
            <a:ext uri="{FF2B5EF4-FFF2-40B4-BE49-F238E27FC236}">
              <a16:creationId xmlns:a16="http://schemas.microsoft.com/office/drawing/2014/main" xmlns="" id="{522843D3-174C-4F64-B6EF-BB627E1AF30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5" name="382 CuadroTexto">
          <a:extLst>
            <a:ext uri="{FF2B5EF4-FFF2-40B4-BE49-F238E27FC236}">
              <a16:creationId xmlns:a16="http://schemas.microsoft.com/office/drawing/2014/main" xmlns="" id="{A4621428-6110-4197-956A-742925E8A62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6" name="383 CuadroTexto">
          <a:extLst>
            <a:ext uri="{FF2B5EF4-FFF2-40B4-BE49-F238E27FC236}">
              <a16:creationId xmlns:a16="http://schemas.microsoft.com/office/drawing/2014/main" xmlns="" id="{9296790F-84CF-4302-AA0A-F634621AD03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7" name="384 CuadroTexto">
          <a:extLst>
            <a:ext uri="{FF2B5EF4-FFF2-40B4-BE49-F238E27FC236}">
              <a16:creationId xmlns:a16="http://schemas.microsoft.com/office/drawing/2014/main" xmlns="" id="{336333C5-6E52-4D50-B5BB-9810621F7D6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8" name="385 CuadroTexto">
          <a:extLst>
            <a:ext uri="{FF2B5EF4-FFF2-40B4-BE49-F238E27FC236}">
              <a16:creationId xmlns:a16="http://schemas.microsoft.com/office/drawing/2014/main" xmlns="" id="{F1D7149C-305B-4E07-B31E-50F645D5BE9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79" name="386 CuadroTexto">
          <a:extLst>
            <a:ext uri="{FF2B5EF4-FFF2-40B4-BE49-F238E27FC236}">
              <a16:creationId xmlns:a16="http://schemas.microsoft.com/office/drawing/2014/main" xmlns="" id="{DC7A2D98-2B65-4A61-9AD5-192A83AE3EB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0" name="387 CuadroTexto">
          <a:extLst>
            <a:ext uri="{FF2B5EF4-FFF2-40B4-BE49-F238E27FC236}">
              <a16:creationId xmlns:a16="http://schemas.microsoft.com/office/drawing/2014/main" xmlns="" id="{6FB27A9D-6E5D-4D24-BB98-39A11974852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1" name="388 CuadroTexto">
          <a:extLst>
            <a:ext uri="{FF2B5EF4-FFF2-40B4-BE49-F238E27FC236}">
              <a16:creationId xmlns:a16="http://schemas.microsoft.com/office/drawing/2014/main" xmlns="" id="{541ADCAF-B42C-4054-B477-01EC68016DB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2" name="389 CuadroTexto">
          <a:extLst>
            <a:ext uri="{FF2B5EF4-FFF2-40B4-BE49-F238E27FC236}">
              <a16:creationId xmlns:a16="http://schemas.microsoft.com/office/drawing/2014/main" xmlns="" id="{AC0E0080-ED89-4245-9AF8-BFFEE3AD328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3" name="390 CuadroTexto">
          <a:extLst>
            <a:ext uri="{FF2B5EF4-FFF2-40B4-BE49-F238E27FC236}">
              <a16:creationId xmlns:a16="http://schemas.microsoft.com/office/drawing/2014/main" xmlns="" id="{DCD22891-F627-4014-8D18-9945580D0EE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4" name="391 CuadroTexto">
          <a:extLst>
            <a:ext uri="{FF2B5EF4-FFF2-40B4-BE49-F238E27FC236}">
              <a16:creationId xmlns:a16="http://schemas.microsoft.com/office/drawing/2014/main" xmlns="" id="{19E51006-AFB0-4876-9E4B-9FD64B89744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5" name="392 CuadroTexto">
          <a:extLst>
            <a:ext uri="{FF2B5EF4-FFF2-40B4-BE49-F238E27FC236}">
              <a16:creationId xmlns:a16="http://schemas.microsoft.com/office/drawing/2014/main" xmlns="" id="{D421B7F6-B893-402E-BCBB-AA98FA6B56C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6" name="393 CuadroTexto">
          <a:extLst>
            <a:ext uri="{FF2B5EF4-FFF2-40B4-BE49-F238E27FC236}">
              <a16:creationId xmlns:a16="http://schemas.microsoft.com/office/drawing/2014/main" xmlns="" id="{5EC8D461-216A-457F-A3FD-45C10FF0332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7" name="394 CuadroTexto">
          <a:extLst>
            <a:ext uri="{FF2B5EF4-FFF2-40B4-BE49-F238E27FC236}">
              <a16:creationId xmlns:a16="http://schemas.microsoft.com/office/drawing/2014/main" xmlns="" id="{477BC850-A873-40A9-953F-74F20D1B489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8" name="395 CuadroTexto">
          <a:extLst>
            <a:ext uri="{FF2B5EF4-FFF2-40B4-BE49-F238E27FC236}">
              <a16:creationId xmlns:a16="http://schemas.microsoft.com/office/drawing/2014/main" xmlns="" id="{DF540834-4AF2-4BE6-9B27-5A3415DC020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89" name="396 CuadroTexto">
          <a:extLst>
            <a:ext uri="{FF2B5EF4-FFF2-40B4-BE49-F238E27FC236}">
              <a16:creationId xmlns:a16="http://schemas.microsoft.com/office/drawing/2014/main" xmlns="" id="{51E9AD08-36B5-4DAC-AE18-3D5BB94A12C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0" name="397 CuadroTexto">
          <a:extLst>
            <a:ext uri="{FF2B5EF4-FFF2-40B4-BE49-F238E27FC236}">
              <a16:creationId xmlns:a16="http://schemas.microsoft.com/office/drawing/2014/main" xmlns="" id="{3EA613C0-7704-4FED-A39B-FD6DDB67051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1" name="398 CuadroTexto">
          <a:extLst>
            <a:ext uri="{FF2B5EF4-FFF2-40B4-BE49-F238E27FC236}">
              <a16:creationId xmlns:a16="http://schemas.microsoft.com/office/drawing/2014/main" xmlns="" id="{DCE004C9-2636-4036-9585-D458840AED4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2" name="399 CuadroTexto">
          <a:extLst>
            <a:ext uri="{FF2B5EF4-FFF2-40B4-BE49-F238E27FC236}">
              <a16:creationId xmlns:a16="http://schemas.microsoft.com/office/drawing/2014/main" xmlns="" id="{86861D65-AE39-4AD4-89B3-3C02C7BFCBC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3" name="400 CuadroTexto">
          <a:extLst>
            <a:ext uri="{FF2B5EF4-FFF2-40B4-BE49-F238E27FC236}">
              <a16:creationId xmlns:a16="http://schemas.microsoft.com/office/drawing/2014/main" xmlns="" id="{654A854E-33BE-41D3-B53A-711AC428426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4" name="401 CuadroTexto">
          <a:extLst>
            <a:ext uri="{FF2B5EF4-FFF2-40B4-BE49-F238E27FC236}">
              <a16:creationId xmlns:a16="http://schemas.microsoft.com/office/drawing/2014/main" xmlns="" id="{DACEA546-0F67-4940-ABE4-537AA1A9EB1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5" name="402 CuadroTexto">
          <a:extLst>
            <a:ext uri="{FF2B5EF4-FFF2-40B4-BE49-F238E27FC236}">
              <a16:creationId xmlns:a16="http://schemas.microsoft.com/office/drawing/2014/main" xmlns="" id="{BCD64192-2DB9-4E0D-99ED-8B35CC8F316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6" name="403 CuadroTexto">
          <a:extLst>
            <a:ext uri="{FF2B5EF4-FFF2-40B4-BE49-F238E27FC236}">
              <a16:creationId xmlns:a16="http://schemas.microsoft.com/office/drawing/2014/main" xmlns="" id="{5E36268F-09CF-42E8-8734-F801BF8DD73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7" name="404 CuadroTexto">
          <a:extLst>
            <a:ext uri="{FF2B5EF4-FFF2-40B4-BE49-F238E27FC236}">
              <a16:creationId xmlns:a16="http://schemas.microsoft.com/office/drawing/2014/main" xmlns="" id="{BE5E9B49-B007-4C4A-A8EF-9FD66511D3D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8" name="405 CuadroTexto">
          <a:extLst>
            <a:ext uri="{FF2B5EF4-FFF2-40B4-BE49-F238E27FC236}">
              <a16:creationId xmlns:a16="http://schemas.microsoft.com/office/drawing/2014/main" xmlns="" id="{823B4168-166C-4A29-A6BD-467477CDC49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299" name="406 CuadroTexto">
          <a:extLst>
            <a:ext uri="{FF2B5EF4-FFF2-40B4-BE49-F238E27FC236}">
              <a16:creationId xmlns:a16="http://schemas.microsoft.com/office/drawing/2014/main" xmlns="" id="{1EE9669B-2A82-41AA-B26A-73CA3202AB1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0" name="407 CuadroTexto">
          <a:extLst>
            <a:ext uri="{FF2B5EF4-FFF2-40B4-BE49-F238E27FC236}">
              <a16:creationId xmlns:a16="http://schemas.microsoft.com/office/drawing/2014/main" xmlns="" id="{AC3D19D1-12D4-465E-82FD-B7F375B0326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1" name="408 CuadroTexto">
          <a:extLst>
            <a:ext uri="{FF2B5EF4-FFF2-40B4-BE49-F238E27FC236}">
              <a16:creationId xmlns:a16="http://schemas.microsoft.com/office/drawing/2014/main" xmlns="" id="{CEADF3DC-AB7C-49EC-80F4-270A420A0AA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2" name="409 CuadroTexto">
          <a:extLst>
            <a:ext uri="{FF2B5EF4-FFF2-40B4-BE49-F238E27FC236}">
              <a16:creationId xmlns:a16="http://schemas.microsoft.com/office/drawing/2014/main" xmlns="" id="{571527D4-435D-41FD-96C5-9DE7E351E07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3" name="410 CuadroTexto">
          <a:extLst>
            <a:ext uri="{FF2B5EF4-FFF2-40B4-BE49-F238E27FC236}">
              <a16:creationId xmlns:a16="http://schemas.microsoft.com/office/drawing/2014/main" xmlns="" id="{BDF51AD8-9516-40DE-BD71-F01778AF462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4" name="411 CuadroTexto">
          <a:extLst>
            <a:ext uri="{FF2B5EF4-FFF2-40B4-BE49-F238E27FC236}">
              <a16:creationId xmlns:a16="http://schemas.microsoft.com/office/drawing/2014/main" xmlns="" id="{DDB16378-EF8E-48CD-A95E-8B6B03ADCC5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5" name="412 CuadroTexto">
          <a:extLst>
            <a:ext uri="{FF2B5EF4-FFF2-40B4-BE49-F238E27FC236}">
              <a16:creationId xmlns:a16="http://schemas.microsoft.com/office/drawing/2014/main" xmlns="" id="{87284F8F-1243-46E9-88D7-F126CDB3668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6" name="413 CuadroTexto">
          <a:extLst>
            <a:ext uri="{FF2B5EF4-FFF2-40B4-BE49-F238E27FC236}">
              <a16:creationId xmlns:a16="http://schemas.microsoft.com/office/drawing/2014/main" xmlns="" id="{300C5462-686B-4BD7-9869-5CEB37C3A4D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7" name="414 CuadroTexto">
          <a:extLst>
            <a:ext uri="{FF2B5EF4-FFF2-40B4-BE49-F238E27FC236}">
              <a16:creationId xmlns:a16="http://schemas.microsoft.com/office/drawing/2014/main" xmlns="" id="{5042CCBA-2DC6-42AE-8F6C-212CA1DBA65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8" name="415 CuadroTexto">
          <a:extLst>
            <a:ext uri="{FF2B5EF4-FFF2-40B4-BE49-F238E27FC236}">
              <a16:creationId xmlns:a16="http://schemas.microsoft.com/office/drawing/2014/main" xmlns="" id="{8930B976-496F-4356-99C0-C59FDDA1C3C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09" name="416 CuadroTexto">
          <a:extLst>
            <a:ext uri="{FF2B5EF4-FFF2-40B4-BE49-F238E27FC236}">
              <a16:creationId xmlns:a16="http://schemas.microsoft.com/office/drawing/2014/main" xmlns="" id="{BF6A7A91-82D5-42EC-961A-91B8F4A14EE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0" name="417 CuadroTexto">
          <a:extLst>
            <a:ext uri="{FF2B5EF4-FFF2-40B4-BE49-F238E27FC236}">
              <a16:creationId xmlns:a16="http://schemas.microsoft.com/office/drawing/2014/main" xmlns="" id="{01057D70-850D-4BD2-940D-5C1C7FD95A7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1" name="418 CuadroTexto">
          <a:extLst>
            <a:ext uri="{FF2B5EF4-FFF2-40B4-BE49-F238E27FC236}">
              <a16:creationId xmlns:a16="http://schemas.microsoft.com/office/drawing/2014/main" xmlns="" id="{DC17E520-D1C3-4B6D-B655-1E206875402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2" name="419 CuadroTexto">
          <a:extLst>
            <a:ext uri="{FF2B5EF4-FFF2-40B4-BE49-F238E27FC236}">
              <a16:creationId xmlns:a16="http://schemas.microsoft.com/office/drawing/2014/main" xmlns="" id="{C93E4FBC-1E71-4ADA-A643-A547D9184B1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3" name="420 CuadroTexto">
          <a:extLst>
            <a:ext uri="{FF2B5EF4-FFF2-40B4-BE49-F238E27FC236}">
              <a16:creationId xmlns:a16="http://schemas.microsoft.com/office/drawing/2014/main" xmlns="" id="{EA2B8807-0ABA-4792-BE28-0018EDB388C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4" name="421 CuadroTexto">
          <a:extLst>
            <a:ext uri="{FF2B5EF4-FFF2-40B4-BE49-F238E27FC236}">
              <a16:creationId xmlns:a16="http://schemas.microsoft.com/office/drawing/2014/main" xmlns="" id="{F246E0CC-4758-425A-A653-94781953482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5" name="422 CuadroTexto">
          <a:extLst>
            <a:ext uri="{FF2B5EF4-FFF2-40B4-BE49-F238E27FC236}">
              <a16:creationId xmlns:a16="http://schemas.microsoft.com/office/drawing/2014/main" xmlns="" id="{773E1526-C42E-41DC-8478-61A929283C9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6" name="423 CuadroTexto">
          <a:extLst>
            <a:ext uri="{FF2B5EF4-FFF2-40B4-BE49-F238E27FC236}">
              <a16:creationId xmlns:a16="http://schemas.microsoft.com/office/drawing/2014/main" xmlns="" id="{D8E156DF-2C11-4DC9-81CF-ACD5AF82AFC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7" name="424 CuadroTexto">
          <a:extLst>
            <a:ext uri="{FF2B5EF4-FFF2-40B4-BE49-F238E27FC236}">
              <a16:creationId xmlns:a16="http://schemas.microsoft.com/office/drawing/2014/main" xmlns="" id="{031E5F6B-AE51-4729-BB4A-2D3535B516C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8" name="425 CuadroTexto">
          <a:extLst>
            <a:ext uri="{FF2B5EF4-FFF2-40B4-BE49-F238E27FC236}">
              <a16:creationId xmlns:a16="http://schemas.microsoft.com/office/drawing/2014/main" xmlns="" id="{E9A7194E-FFD7-4EF0-B16A-0CEA2F3DBD9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19" name="426 CuadroTexto">
          <a:extLst>
            <a:ext uri="{FF2B5EF4-FFF2-40B4-BE49-F238E27FC236}">
              <a16:creationId xmlns:a16="http://schemas.microsoft.com/office/drawing/2014/main" xmlns="" id="{C2B64E78-D530-4966-BB87-49E94CABB2D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0" name="427 CuadroTexto">
          <a:extLst>
            <a:ext uri="{FF2B5EF4-FFF2-40B4-BE49-F238E27FC236}">
              <a16:creationId xmlns:a16="http://schemas.microsoft.com/office/drawing/2014/main" xmlns="" id="{922C7643-8E1A-4E2D-9685-73FE170E59A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1" name="428 CuadroTexto">
          <a:extLst>
            <a:ext uri="{FF2B5EF4-FFF2-40B4-BE49-F238E27FC236}">
              <a16:creationId xmlns:a16="http://schemas.microsoft.com/office/drawing/2014/main" xmlns="" id="{FC22F36A-9D75-4977-9C00-6BBBD6C64E3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2" name="429 CuadroTexto">
          <a:extLst>
            <a:ext uri="{FF2B5EF4-FFF2-40B4-BE49-F238E27FC236}">
              <a16:creationId xmlns:a16="http://schemas.microsoft.com/office/drawing/2014/main" xmlns="" id="{A4776BBE-C499-4E2B-92F4-B9339FA85A2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3" name="430 CuadroTexto">
          <a:extLst>
            <a:ext uri="{FF2B5EF4-FFF2-40B4-BE49-F238E27FC236}">
              <a16:creationId xmlns:a16="http://schemas.microsoft.com/office/drawing/2014/main" xmlns="" id="{68A23D8C-8F7B-413E-8690-B2E6AFFA0A6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4" name="431 CuadroTexto">
          <a:extLst>
            <a:ext uri="{FF2B5EF4-FFF2-40B4-BE49-F238E27FC236}">
              <a16:creationId xmlns:a16="http://schemas.microsoft.com/office/drawing/2014/main" xmlns="" id="{B4E08C30-015A-4C7D-A076-10CD1D9D043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5" name="432 CuadroTexto">
          <a:extLst>
            <a:ext uri="{FF2B5EF4-FFF2-40B4-BE49-F238E27FC236}">
              <a16:creationId xmlns:a16="http://schemas.microsoft.com/office/drawing/2014/main" xmlns="" id="{5178EB57-2006-4F8E-A9F6-EF01ABFF57E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6" name="433 CuadroTexto">
          <a:extLst>
            <a:ext uri="{FF2B5EF4-FFF2-40B4-BE49-F238E27FC236}">
              <a16:creationId xmlns:a16="http://schemas.microsoft.com/office/drawing/2014/main" xmlns="" id="{54B6B3B5-BB48-4194-AA97-B439BEABA1E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7" name="434 CuadroTexto">
          <a:extLst>
            <a:ext uri="{FF2B5EF4-FFF2-40B4-BE49-F238E27FC236}">
              <a16:creationId xmlns:a16="http://schemas.microsoft.com/office/drawing/2014/main" xmlns="" id="{8EF0E782-FA5C-4D71-A329-B5DF2866710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8" name="435 CuadroTexto">
          <a:extLst>
            <a:ext uri="{FF2B5EF4-FFF2-40B4-BE49-F238E27FC236}">
              <a16:creationId xmlns:a16="http://schemas.microsoft.com/office/drawing/2014/main" xmlns="" id="{8ADB665F-CED0-4875-89C6-23CA7382834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9" name="436 CuadroTexto">
          <a:extLst>
            <a:ext uri="{FF2B5EF4-FFF2-40B4-BE49-F238E27FC236}">
              <a16:creationId xmlns:a16="http://schemas.microsoft.com/office/drawing/2014/main" xmlns="" id="{AC70E803-D1FF-49D6-9F61-8CE73D78C79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0" name="437 CuadroTexto">
          <a:extLst>
            <a:ext uri="{FF2B5EF4-FFF2-40B4-BE49-F238E27FC236}">
              <a16:creationId xmlns:a16="http://schemas.microsoft.com/office/drawing/2014/main" xmlns="" id="{629EE19E-98E8-4D3F-9502-8512251D688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1" name="438 CuadroTexto">
          <a:extLst>
            <a:ext uri="{FF2B5EF4-FFF2-40B4-BE49-F238E27FC236}">
              <a16:creationId xmlns:a16="http://schemas.microsoft.com/office/drawing/2014/main" xmlns="" id="{7154D1AF-6425-4CEE-BBC7-F6277613A6F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2" name="439 CuadroTexto">
          <a:extLst>
            <a:ext uri="{FF2B5EF4-FFF2-40B4-BE49-F238E27FC236}">
              <a16:creationId xmlns:a16="http://schemas.microsoft.com/office/drawing/2014/main" xmlns="" id="{87DD370F-1AFA-4BAF-AC21-8053539C398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3" name="440 CuadroTexto">
          <a:extLst>
            <a:ext uri="{FF2B5EF4-FFF2-40B4-BE49-F238E27FC236}">
              <a16:creationId xmlns:a16="http://schemas.microsoft.com/office/drawing/2014/main" xmlns="" id="{08121413-FC0B-46AD-A699-00C6D25160D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4" name="441 CuadroTexto">
          <a:extLst>
            <a:ext uri="{FF2B5EF4-FFF2-40B4-BE49-F238E27FC236}">
              <a16:creationId xmlns:a16="http://schemas.microsoft.com/office/drawing/2014/main" xmlns="" id="{E7BA2100-CD3D-4344-9003-7E292F5A5E2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5" name="442 CuadroTexto">
          <a:extLst>
            <a:ext uri="{FF2B5EF4-FFF2-40B4-BE49-F238E27FC236}">
              <a16:creationId xmlns:a16="http://schemas.microsoft.com/office/drawing/2014/main" xmlns="" id="{657BC4EB-F462-4573-8B97-79DEA543DF1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6" name="443 CuadroTexto">
          <a:extLst>
            <a:ext uri="{FF2B5EF4-FFF2-40B4-BE49-F238E27FC236}">
              <a16:creationId xmlns:a16="http://schemas.microsoft.com/office/drawing/2014/main" xmlns="" id="{A590B9EE-09F0-42F0-B3B6-ED1FD9EF704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7" name="444 CuadroTexto">
          <a:extLst>
            <a:ext uri="{FF2B5EF4-FFF2-40B4-BE49-F238E27FC236}">
              <a16:creationId xmlns:a16="http://schemas.microsoft.com/office/drawing/2014/main" xmlns="" id="{817A5627-9B93-4C64-BE96-40D3F58DD8F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8" name="445 CuadroTexto">
          <a:extLst>
            <a:ext uri="{FF2B5EF4-FFF2-40B4-BE49-F238E27FC236}">
              <a16:creationId xmlns:a16="http://schemas.microsoft.com/office/drawing/2014/main" xmlns="" id="{FB99D667-41E0-4D82-B34D-EB0226D0CEC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9" name="446 CuadroTexto">
          <a:extLst>
            <a:ext uri="{FF2B5EF4-FFF2-40B4-BE49-F238E27FC236}">
              <a16:creationId xmlns:a16="http://schemas.microsoft.com/office/drawing/2014/main" xmlns="" id="{808BA1A4-618A-4FD8-A2AE-CD7CCF72E0D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40" name="447 CuadroTexto">
          <a:extLst>
            <a:ext uri="{FF2B5EF4-FFF2-40B4-BE49-F238E27FC236}">
              <a16:creationId xmlns:a16="http://schemas.microsoft.com/office/drawing/2014/main" xmlns="" id="{E3E1FD53-7E0E-4342-98BB-3C1EBA705A8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41" name="448 CuadroTexto">
          <a:extLst>
            <a:ext uri="{FF2B5EF4-FFF2-40B4-BE49-F238E27FC236}">
              <a16:creationId xmlns:a16="http://schemas.microsoft.com/office/drawing/2014/main" xmlns="" id="{9402480E-DFA6-445A-B65C-A7E04C3BD3E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42" name="449 CuadroTexto">
          <a:extLst>
            <a:ext uri="{FF2B5EF4-FFF2-40B4-BE49-F238E27FC236}">
              <a16:creationId xmlns:a16="http://schemas.microsoft.com/office/drawing/2014/main" xmlns="" id="{30227718-461C-4B66-8334-CF07EACD3E3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43" name="450 CuadroTexto">
          <a:extLst>
            <a:ext uri="{FF2B5EF4-FFF2-40B4-BE49-F238E27FC236}">
              <a16:creationId xmlns:a16="http://schemas.microsoft.com/office/drawing/2014/main" xmlns="" id="{428C601E-75AD-4189-BF86-A1D96CA11E0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44" name="451 CuadroTexto">
          <a:extLst>
            <a:ext uri="{FF2B5EF4-FFF2-40B4-BE49-F238E27FC236}">
              <a16:creationId xmlns:a16="http://schemas.microsoft.com/office/drawing/2014/main" xmlns="" id="{1324CD4B-22B4-4D21-9294-9F37FF6D670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45" name="17 CuadroTexto">
          <a:extLst>
            <a:ext uri="{FF2B5EF4-FFF2-40B4-BE49-F238E27FC236}">
              <a16:creationId xmlns:a16="http://schemas.microsoft.com/office/drawing/2014/main" xmlns="" id="{599BEB8E-19A3-4C6B-B7C6-E55DBF246A9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46" name="90 CuadroTexto">
          <a:extLst>
            <a:ext uri="{FF2B5EF4-FFF2-40B4-BE49-F238E27FC236}">
              <a16:creationId xmlns:a16="http://schemas.microsoft.com/office/drawing/2014/main" xmlns="" id="{11AB5B84-465F-4D98-9143-C9EA3EC4942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47" name="91 CuadroTexto">
          <a:extLst>
            <a:ext uri="{FF2B5EF4-FFF2-40B4-BE49-F238E27FC236}">
              <a16:creationId xmlns:a16="http://schemas.microsoft.com/office/drawing/2014/main" xmlns="" id="{BCD82266-C7E5-4C2F-AD46-70CD9B2A99E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48" name="92 CuadroTexto">
          <a:extLst>
            <a:ext uri="{FF2B5EF4-FFF2-40B4-BE49-F238E27FC236}">
              <a16:creationId xmlns:a16="http://schemas.microsoft.com/office/drawing/2014/main" xmlns="" id="{75FF4181-BC81-4780-909B-47813859549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49" name="93 CuadroTexto">
          <a:extLst>
            <a:ext uri="{FF2B5EF4-FFF2-40B4-BE49-F238E27FC236}">
              <a16:creationId xmlns:a16="http://schemas.microsoft.com/office/drawing/2014/main" xmlns="" id="{B6A727C4-E2E1-48F2-871A-C259D2308B5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0" name="94 CuadroTexto">
          <a:extLst>
            <a:ext uri="{FF2B5EF4-FFF2-40B4-BE49-F238E27FC236}">
              <a16:creationId xmlns:a16="http://schemas.microsoft.com/office/drawing/2014/main" xmlns="" id="{F8F2B0CF-691C-4AAD-9C49-AA7C1CFEEDF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1" name="95 CuadroTexto">
          <a:extLst>
            <a:ext uri="{FF2B5EF4-FFF2-40B4-BE49-F238E27FC236}">
              <a16:creationId xmlns:a16="http://schemas.microsoft.com/office/drawing/2014/main" xmlns="" id="{4E106506-1FA8-4D65-BC3F-B2BFD11297E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2" name="96 CuadroTexto">
          <a:extLst>
            <a:ext uri="{FF2B5EF4-FFF2-40B4-BE49-F238E27FC236}">
              <a16:creationId xmlns:a16="http://schemas.microsoft.com/office/drawing/2014/main" xmlns="" id="{21ECC022-D3A8-46A4-85DF-8BEEA09DF61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3" name="97 CuadroTexto">
          <a:extLst>
            <a:ext uri="{FF2B5EF4-FFF2-40B4-BE49-F238E27FC236}">
              <a16:creationId xmlns:a16="http://schemas.microsoft.com/office/drawing/2014/main" xmlns="" id="{2143C303-DAF0-48B3-AE43-EA8B0772C83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4" name="98 CuadroTexto">
          <a:extLst>
            <a:ext uri="{FF2B5EF4-FFF2-40B4-BE49-F238E27FC236}">
              <a16:creationId xmlns:a16="http://schemas.microsoft.com/office/drawing/2014/main" xmlns="" id="{8D497CBD-F3ED-469B-AAF9-BBF511D75AC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5" name="99 CuadroTexto">
          <a:extLst>
            <a:ext uri="{FF2B5EF4-FFF2-40B4-BE49-F238E27FC236}">
              <a16:creationId xmlns:a16="http://schemas.microsoft.com/office/drawing/2014/main" xmlns="" id="{F911499F-38AF-4CAE-B01D-D421CC626FE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6" name="100 CuadroTexto">
          <a:extLst>
            <a:ext uri="{FF2B5EF4-FFF2-40B4-BE49-F238E27FC236}">
              <a16:creationId xmlns:a16="http://schemas.microsoft.com/office/drawing/2014/main" xmlns="" id="{0031B152-25C3-4E21-8599-A58E65CB4C6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7" name="101 CuadroTexto">
          <a:extLst>
            <a:ext uri="{FF2B5EF4-FFF2-40B4-BE49-F238E27FC236}">
              <a16:creationId xmlns:a16="http://schemas.microsoft.com/office/drawing/2014/main" xmlns="" id="{471C02FB-53D8-4F06-9A19-3BBCD0C42F7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8" name="118 CuadroTexto">
          <a:extLst>
            <a:ext uri="{FF2B5EF4-FFF2-40B4-BE49-F238E27FC236}">
              <a16:creationId xmlns:a16="http://schemas.microsoft.com/office/drawing/2014/main" xmlns="" id="{832EF850-C5D5-4431-B891-F1836C5F7AB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9" name="119 CuadroTexto">
          <a:extLst>
            <a:ext uri="{FF2B5EF4-FFF2-40B4-BE49-F238E27FC236}">
              <a16:creationId xmlns:a16="http://schemas.microsoft.com/office/drawing/2014/main" xmlns="" id="{C1150105-7F1B-44D2-A455-B95812EEA87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0" name="120 CuadroTexto">
          <a:extLst>
            <a:ext uri="{FF2B5EF4-FFF2-40B4-BE49-F238E27FC236}">
              <a16:creationId xmlns:a16="http://schemas.microsoft.com/office/drawing/2014/main" xmlns="" id="{54D5502B-2D00-4243-A452-71858F9995A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1" name="121 CuadroTexto">
          <a:extLst>
            <a:ext uri="{FF2B5EF4-FFF2-40B4-BE49-F238E27FC236}">
              <a16:creationId xmlns:a16="http://schemas.microsoft.com/office/drawing/2014/main" xmlns="" id="{11B5DD71-2215-44D2-BB47-7E4E82E50B9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2" name="122 CuadroTexto">
          <a:extLst>
            <a:ext uri="{FF2B5EF4-FFF2-40B4-BE49-F238E27FC236}">
              <a16:creationId xmlns:a16="http://schemas.microsoft.com/office/drawing/2014/main" xmlns="" id="{6F78939D-ACC0-464F-A922-ABB5B287867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3" name="123 CuadroTexto">
          <a:extLst>
            <a:ext uri="{FF2B5EF4-FFF2-40B4-BE49-F238E27FC236}">
              <a16:creationId xmlns:a16="http://schemas.microsoft.com/office/drawing/2014/main" xmlns="" id="{1029B6F4-6F9E-49C6-BE8D-F11BFCB1001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4" name="124 CuadroTexto">
          <a:extLst>
            <a:ext uri="{FF2B5EF4-FFF2-40B4-BE49-F238E27FC236}">
              <a16:creationId xmlns:a16="http://schemas.microsoft.com/office/drawing/2014/main" xmlns="" id="{14AF6A20-31ED-43D3-AE7C-D3B89F31672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5" name="125 CuadroTexto">
          <a:extLst>
            <a:ext uri="{FF2B5EF4-FFF2-40B4-BE49-F238E27FC236}">
              <a16:creationId xmlns:a16="http://schemas.microsoft.com/office/drawing/2014/main" xmlns="" id="{CC465471-E866-45D7-81EA-17B14DFEBD2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6" name="143 CuadroTexto">
          <a:extLst>
            <a:ext uri="{FF2B5EF4-FFF2-40B4-BE49-F238E27FC236}">
              <a16:creationId xmlns:a16="http://schemas.microsoft.com/office/drawing/2014/main" xmlns="" id="{33D2D105-5BCA-45F6-A2D1-4FD98A3BE03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7" name="144 CuadroTexto">
          <a:extLst>
            <a:ext uri="{FF2B5EF4-FFF2-40B4-BE49-F238E27FC236}">
              <a16:creationId xmlns:a16="http://schemas.microsoft.com/office/drawing/2014/main" xmlns="" id="{0F7EF904-79A9-4343-9B12-98552225FF2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8" name="145 CuadroTexto">
          <a:extLst>
            <a:ext uri="{FF2B5EF4-FFF2-40B4-BE49-F238E27FC236}">
              <a16:creationId xmlns:a16="http://schemas.microsoft.com/office/drawing/2014/main" xmlns="" id="{74CFCB7C-4D69-40B4-8D04-AE06C4D5BD8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69" name="146 CuadroTexto">
          <a:extLst>
            <a:ext uri="{FF2B5EF4-FFF2-40B4-BE49-F238E27FC236}">
              <a16:creationId xmlns:a16="http://schemas.microsoft.com/office/drawing/2014/main" xmlns="" id="{59D282B7-B55E-48B0-A482-DE8D78956C8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0" name="147 CuadroTexto">
          <a:extLst>
            <a:ext uri="{FF2B5EF4-FFF2-40B4-BE49-F238E27FC236}">
              <a16:creationId xmlns:a16="http://schemas.microsoft.com/office/drawing/2014/main" xmlns="" id="{45B2DCE8-DDD1-439D-A76E-1907B523D98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1" name="148 CuadroTexto">
          <a:extLst>
            <a:ext uri="{FF2B5EF4-FFF2-40B4-BE49-F238E27FC236}">
              <a16:creationId xmlns:a16="http://schemas.microsoft.com/office/drawing/2014/main" xmlns="" id="{AAACB10F-7AA3-4914-A5F7-DCA054ABCB6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2" name="149 CuadroTexto">
          <a:extLst>
            <a:ext uri="{FF2B5EF4-FFF2-40B4-BE49-F238E27FC236}">
              <a16:creationId xmlns:a16="http://schemas.microsoft.com/office/drawing/2014/main" xmlns="" id="{2F1AC70A-18B8-472E-A0C3-9A217DAE771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3" name="150 CuadroTexto">
          <a:extLst>
            <a:ext uri="{FF2B5EF4-FFF2-40B4-BE49-F238E27FC236}">
              <a16:creationId xmlns:a16="http://schemas.microsoft.com/office/drawing/2014/main" xmlns="" id="{0235AC54-65CB-44B2-8ADA-648423DC6EB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4" name="151 CuadroTexto">
          <a:extLst>
            <a:ext uri="{FF2B5EF4-FFF2-40B4-BE49-F238E27FC236}">
              <a16:creationId xmlns:a16="http://schemas.microsoft.com/office/drawing/2014/main" xmlns="" id="{1D58484E-A56B-4EFD-9C9C-AFCE31D4DC6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5" name="152 CuadroTexto">
          <a:extLst>
            <a:ext uri="{FF2B5EF4-FFF2-40B4-BE49-F238E27FC236}">
              <a16:creationId xmlns:a16="http://schemas.microsoft.com/office/drawing/2014/main" xmlns="" id="{CBEB5895-1D2E-4FA8-9BFB-4C74D06458E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6" name="153 CuadroTexto">
          <a:extLst>
            <a:ext uri="{FF2B5EF4-FFF2-40B4-BE49-F238E27FC236}">
              <a16:creationId xmlns:a16="http://schemas.microsoft.com/office/drawing/2014/main" xmlns="" id="{0186EEF7-4041-4BDC-BA91-E08CC9976E6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7" name="154 CuadroTexto">
          <a:extLst>
            <a:ext uri="{FF2B5EF4-FFF2-40B4-BE49-F238E27FC236}">
              <a16:creationId xmlns:a16="http://schemas.microsoft.com/office/drawing/2014/main" xmlns="" id="{ADA5C6B9-B10F-4CA8-86E9-A83B543A12C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8" name="155 CuadroTexto">
          <a:extLst>
            <a:ext uri="{FF2B5EF4-FFF2-40B4-BE49-F238E27FC236}">
              <a16:creationId xmlns:a16="http://schemas.microsoft.com/office/drawing/2014/main" xmlns="" id="{44BFBCD2-B8F2-4216-BEBD-03B3D78516E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79" name="156 CuadroTexto">
          <a:extLst>
            <a:ext uri="{FF2B5EF4-FFF2-40B4-BE49-F238E27FC236}">
              <a16:creationId xmlns:a16="http://schemas.microsoft.com/office/drawing/2014/main" xmlns="" id="{2D12E14A-CA5B-4BDA-877B-35C183D4A3F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0" name="157 CuadroTexto">
          <a:extLst>
            <a:ext uri="{FF2B5EF4-FFF2-40B4-BE49-F238E27FC236}">
              <a16:creationId xmlns:a16="http://schemas.microsoft.com/office/drawing/2014/main" xmlns="" id="{94B966D1-86EF-42D3-A6E7-495F6327781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1" name="158 CuadroTexto">
          <a:extLst>
            <a:ext uri="{FF2B5EF4-FFF2-40B4-BE49-F238E27FC236}">
              <a16:creationId xmlns:a16="http://schemas.microsoft.com/office/drawing/2014/main" xmlns="" id="{56A76939-0839-4C8E-AFFC-4FFE517C53D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2" name="159 CuadroTexto">
          <a:extLst>
            <a:ext uri="{FF2B5EF4-FFF2-40B4-BE49-F238E27FC236}">
              <a16:creationId xmlns:a16="http://schemas.microsoft.com/office/drawing/2014/main" xmlns="" id="{79AE8BD5-C045-4A86-BB10-9FAB8C57985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3" name="160 CuadroTexto">
          <a:extLst>
            <a:ext uri="{FF2B5EF4-FFF2-40B4-BE49-F238E27FC236}">
              <a16:creationId xmlns:a16="http://schemas.microsoft.com/office/drawing/2014/main" xmlns="" id="{C9F4257A-D28D-4912-B637-C2806318596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4" name="161 CuadroTexto">
          <a:extLst>
            <a:ext uri="{FF2B5EF4-FFF2-40B4-BE49-F238E27FC236}">
              <a16:creationId xmlns:a16="http://schemas.microsoft.com/office/drawing/2014/main" xmlns="" id="{9AE07001-D5B2-4421-A479-90BCAAB90BA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5" name="162 CuadroTexto">
          <a:extLst>
            <a:ext uri="{FF2B5EF4-FFF2-40B4-BE49-F238E27FC236}">
              <a16:creationId xmlns:a16="http://schemas.microsoft.com/office/drawing/2014/main" xmlns="" id="{83E46391-76C9-403A-8376-49D04306431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6" name="163 CuadroTexto">
          <a:extLst>
            <a:ext uri="{FF2B5EF4-FFF2-40B4-BE49-F238E27FC236}">
              <a16:creationId xmlns:a16="http://schemas.microsoft.com/office/drawing/2014/main" xmlns="" id="{CF11977A-D1C5-4CA8-B1D9-05EDBD6B1E1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7" name="164 CuadroTexto">
          <a:extLst>
            <a:ext uri="{FF2B5EF4-FFF2-40B4-BE49-F238E27FC236}">
              <a16:creationId xmlns:a16="http://schemas.microsoft.com/office/drawing/2014/main" xmlns="" id="{E0EDA619-E084-4F6F-BA52-EDA78AF6E33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8" name="165 CuadroTexto">
          <a:extLst>
            <a:ext uri="{FF2B5EF4-FFF2-40B4-BE49-F238E27FC236}">
              <a16:creationId xmlns:a16="http://schemas.microsoft.com/office/drawing/2014/main" xmlns="" id="{160747C7-1430-4201-9B2E-4C039067FE4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89" name="166 CuadroTexto">
          <a:extLst>
            <a:ext uri="{FF2B5EF4-FFF2-40B4-BE49-F238E27FC236}">
              <a16:creationId xmlns:a16="http://schemas.microsoft.com/office/drawing/2014/main" xmlns="" id="{9A4155F5-99CD-497D-AAA3-5B2E5482207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0" name="167 CuadroTexto">
          <a:extLst>
            <a:ext uri="{FF2B5EF4-FFF2-40B4-BE49-F238E27FC236}">
              <a16:creationId xmlns:a16="http://schemas.microsoft.com/office/drawing/2014/main" xmlns="" id="{AC02464D-358B-4F2D-B725-1334262EE3B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1" name="168 CuadroTexto">
          <a:extLst>
            <a:ext uri="{FF2B5EF4-FFF2-40B4-BE49-F238E27FC236}">
              <a16:creationId xmlns:a16="http://schemas.microsoft.com/office/drawing/2014/main" xmlns="" id="{8F3D4998-318E-43B1-B80D-C65B204FA03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2" name="169 CuadroTexto">
          <a:extLst>
            <a:ext uri="{FF2B5EF4-FFF2-40B4-BE49-F238E27FC236}">
              <a16:creationId xmlns:a16="http://schemas.microsoft.com/office/drawing/2014/main" xmlns="" id="{06E195BE-6F06-4CA2-A3B9-378CCD0C3FB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3" name="170 CuadroTexto">
          <a:extLst>
            <a:ext uri="{FF2B5EF4-FFF2-40B4-BE49-F238E27FC236}">
              <a16:creationId xmlns:a16="http://schemas.microsoft.com/office/drawing/2014/main" xmlns="" id="{3B6E3455-700A-4C1B-B0EC-FC0C89D893D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4" name="171 CuadroTexto">
          <a:extLst>
            <a:ext uri="{FF2B5EF4-FFF2-40B4-BE49-F238E27FC236}">
              <a16:creationId xmlns:a16="http://schemas.microsoft.com/office/drawing/2014/main" xmlns="" id="{CCECF7A1-C583-4BD1-8A42-3D6DAAEB5F3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5" name="172 CuadroTexto">
          <a:extLst>
            <a:ext uri="{FF2B5EF4-FFF2-40B4-BE49-F238E27FC236}">
              <a16:creationId xmlns:a16="http://schemas.microsoft.com/office/drawing/2014/main" xmlns="" id="{D36090D2-E099-4706-8EB2-8142238FBE4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6" name="173 CuadroTexto">
          <a:extLst>
            <a:ext uri="{FF2B5EF4-FFF2-40B4-BE49-F238E27FC236}">
              <a16:creationId xmlns:a16="http://schemas.microsoft.com/office/drawing/2014/main" xmlns="" id="{D4256B7D-0C85-4A35-AC67-E680968C88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7" name="174 CuadroTexto">
          <a:extLst>
            <a:ext uri="{FF2B5EF4-FFF2-40B4-BE49-F238E27FC236}">
              <a16:creationId xmlns:a16="http://schemas.microsoft.com/office/drawing/2014/main" xmlns="" id="{BB873869-347E-45C8-80C1-A89F6D53F30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8" name="175 CuadroTexto">
          <a:extLst>
            <a:ext uri="{FF2B5EF4-FFF2-40B4-BE49-F238E27FC236}">
              <a16:creationId xmlns:a16="http://schemas.microsoft.com/office/drawing/2014/main" xmlns="" id="{132DDD5C-A287-4AD5-B6AC-221D98B3F68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99" name="176 CuadroTexto">
          <a:extLst>
            <a:ext uri="{FF2B5EF4-FFF2-40B4-BE49-F238E27FC236}">
              <a16:creationId xmlns:a16="http://schemas.microsoft.com/office/drawing/2014/main" xmlns="" id="{55BC847B-9181-4772-9382-DD8D45832A5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0" name="177 CuadroTexto">
          <a:extLst>
            <a:ext uri="{FF2B5EF4-FFF2-40B4-BE49-F238E27FC236}">
              <a16:creationId xmlns:a16="http://schemas.microsoft.com/office/drawing/2014/main" xmlns="" id="{0F431926-0161-4498-9034-FE0E135CEF4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1" name="178 CuadroTexto">
          <a:extLst>
            <a:ext uri="{FF2B5EF4-FFF2-40B4-BE49-F238E27FC236}">
              <a16:creationId xmlns:a16="http://schemas.microsoft.com/office/drawing/2014/main" xmlns="" id="{BC7113C5-9A1E-416B-AB0C-92108A4A503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2" name="179 CuadroTexto">
          <a:extLst>
            <a:ext uri="{FF2B5EF4-FFF2-40B4-BE49-F238E27FC236}">
              <a16:creationId xmlns:a16="http://schemas.microsoft.com/office/drawing/2014/main" xmlns="" id="{F0E8F671-0EC2-435D-B461-119A14B02B8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3" name="180 CuadroTexto">
          <a:extLst>
            <a:ext uri="{FF2B5EF4-FFF2-40B4-BE49-F238E27FC236}">
              <a16:creationId xmlns:a16="http://schemas.microsoft.com/office/drawing/2014/main" xmlns="" id="{CD9AB80A-5B19-4C2D-8CC9-949470678BE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4" name="181 CuadroTexto">
          <a:extLst>
            <a:ext uri="{FF2B5EF4-FFF2-40B4-BE49-F238E27FC236}">
              <a16:creationId xmlns:a16="http://schemas.microsoft.com/office/drawing/2014/main" xmlns="" id="{EA31436B-89C3-43DE-A99A-FF3C23E0827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5" name="182 CuadroTexto">
          <a:extLst>
            <a:ext uri="{FF2B5EF4-FFF2-40B4-BE49-F238E27FC236}">
              <a16:creationId xmlns:a16="http://schemas.microsoft.com/office/drawing/2014/main" xmlns="" id="{CB4889E7-6055-4BF0-A1C0-DFB462101A3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6" name="183 CuadroTexto">
          <a:extLst>
            <a:ext uri="{FF2B5EF4-FFF2-40B4-BE49-F238E27FC236}">
              <a16:creationId xmlns:a16="http://schemas.microsoft.com/office/drawing/2014/main" xmlns="" id="{96E6AB20-9084-42C2-85DB-46791012FFB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7" name="184 CuadroTexto">
          <a:extLst>
            <a:ext uri="{FF2B5EF4-FFF2-40B4-BE49-F238E27FC236}">
              <a16:creationId xmlns:a16="http://schemas.microsoft.com/office/drawing/2014/main" xmlns="" id="{598CC788-E587-4FF7-B797-71101A85A9B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8" name="185 CuadroTexto">
          <a:extLst>
            <a:ext uri="{FF2B5EF4-FFF2-40B4-BE49-F238E27FC236}">
              <a16:creationId xmlns:a16="http://schemas.microsoft.com/office/drawing/2014/main" xmlns="" id="{362E47BB-76EF-49CE-BD70-B9B8620338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09" name="186 CuadroTexto">
          <a:extLst>
            <a:ext uri="{FF2B5EF4-FFF2-40B4-BE49-F238E27FC236}">
              <a16:creationId xmlns:a16="http://schemas.microsoft.com/office/drawing/2014/main" xmlns="" id="{717EB732-3A3F-46A7-8407-A96F4E7212F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0" name="187 CuadroTexto">
          <a:extLst>
            <a:ext uri="{FF2B5EF4-FFF2-40B4-BE49-F238E27FC236}">
              <a16:creationId xmlns:a16="http://schemas.microsoft.com/office/drawing/2014/main" xmlns="" id="{440599D4-ADFC-4E8C-A31C-0BAD3F1D8F3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1" name="188 CuadroTexto">
          <a:extLst>
            <a:ext uri="{FF2B5EF4-FFF2-40B4-BE49-F238E27FC236}">
              <a16:creationId xmlns:a16="http://schemas.microsoft.com/office/drawing/2014/main" xmlns="" id="{4B877DF0-86DB-467A-953A-2C9228CC30C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2" name="189 CuadroTexto">
          <a:extLst>
            <a:ext uri="{FF2B5EF4-FFF2-40B4-BE49-F238E27FC236}">
              <a16:creationId xmlns:a16="http://schemas.microsoft.com/office/drawing/2014/main" xmlns="" id="{C644596D-DF38-4263-A9BB-C7B7D57183C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3" name="190 CuadroTexto">
          <a:extLst>
            <a:ext uri="{FF2B5EF4-FFF2-40B4-BE49-F238E27FC236}">
              <a16:creationId xmlns:a16="http://schemas.microsoft.com/office/drawing/2014/main" xmlns="" id="{2A4DB00A-3E25-48AC-B2A7-16100ED6DBE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4" name="191 CuadroTexto">
          <a:extLst>
            <a:ext uri="{FF2B5EF4-FFF2-40B4-BE49-F238E27FC236}">
              <a16:creationId xmlns:a16="http://schemas.microsoft.com/office/drawing/2014/main" xmlns="" id="{4009AC6B-67F5-47AD-B951-B785F95E1A7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5" name="192 CuadroTexto">
          <a:extLst>
            <a:ext uri="{FF2B5EF4-FFF2-40B4-BE49-F238E27FC236}">
              <a16:creationId xmlns:a16="http://schemas.microsoft.com/office/drawing/2014/main" xmlns="" id="{53B3FD5A-D9B4-4A2B-907F-11F170CD9D2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6" name="193 CuadroTexto">
          <a:extLst>
            <a:ext uri="{FF2B5EF4-FFF2-40B4-BE49-F238E27FC236}">
              <a16:creationId xmlns:a16="http://schemas.microsoft.com/office/drawing/2014/main" xmlns="" id="{F79D8E00-7F11-40C7-8B63-B24E028ACEF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7" name="194 CuadroTexto">
          <a:extLst>
            <a:ext uri="{FF2B5EF4-FFF2-40B4-BE49-F238E27FC236}">
              <a16:creationId xmlns:a16="http://schemas.microsoft.com/office/drawing/2014/main" xmlns="" id="{8CBDBE6C-F6BA-43A1-AA96-4293D13601D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8" name="195 CuadroTexto">
          <a:extLst>
            <a:ext uri="{FF2B5EF4-FFF2-40B4-BE49-F238E27FC236}">
              <a16:creationId xmlns:a16="http://schemas.microsoft.com/office/drawing/2014/main" xmlns="" id="{D29279D1-B0F2-48F6-8C82-8E4251B7A26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19" name="196 CuadroTexto">
          <a:extLst>
            <a:ext uri="{FF2B5EF4-FFF2-40B4-BE49-F238E27FC236}">
              <a16:creationId xmlns:a16="http://schemas.microsoft.com/office/drawing/2014/main" xmlns="" id="{CB2CFDC6-EF07-4F32-A588-AAEEBB671FC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0" name="197 CuadroTexto">
          <a:extLst>
            <a:ext uri="{FF2B5EF4-FFF2-40B4-BE49-F238E27FC236}">
              <a16:creationId xmlns:a16="http://schemas.microsoft.com/office/drawing/2014/main" xmlns="" id="{E8015BCB-8DA7-4626-92EF-7A77568D7C9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1" name="198 CuadroTexto">
          <a:extLst>
            <a:ext uri="{FF2B5EF4-FFF2-40B4-BE49-F238E27FC236}">
              <a16:creationId xmlns:a16="http://schemas.microsoft.com/office/drawing/2014/main" xmlns="" id="{A4A753A9-9D97-4F59-A65C-BD32E9CBEC0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2" name="199 CuadroTexto">
          <a:extLst>
            <a:ext uri="{FF2B5EF4-FFF2-40B4-BE49-F238E27FC236}">
              <a16:creationId xmlns:a16="http://schemas.microsoft.com/office/drawing/2014/main" xmlns="" id="{798D3968-C3E9-4C36-BC8F-8B1F1E3A686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3" name="200 CuadroTexto">
          <a:extLst>
            <a:ext uri="{FF2B5EF4-FFF2-40B4-BE49-F238E27FC236}">
              <a16:creationId xmlns:a16="http://schemas.microsoft.com/office/drawing/2014/main" xmlns="" id="{DF130248-91D5-4860-B34B-8C3DEAB3DAB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4" name="201 CuadroTexto">
          <a:extLst>
            <a:ext uri="{FF2B5EF4-FFF2-40B4-BE49-F238E27FC236}">
              <a16:creationId xmlns:a16="http://schemas.microsoft.com/office/drawing/2014/main" xmlns="" id="{54DD42B6-F800-482F-BEFF-AC8A40CCEBE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5" name="202 CuadroTexto">
          <a:extLst>
            <a:ext uri="{FF2B5EF4-FFF2-40B4-BE49-F238E27FC236}">
              <a16:creationId xmlns:a16="http://schemas.microsoft.com/office/drawing/2014/main" xmlns="" id="{758E2640-6C0F-4A84-BBA5-90650F634C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6" name="203 CuadroTexto">
          <a:extLst>
            <a:ext uri="{FF2B5EF4-FFF2-40B4-BE49-F238E27FC236}">
              <a16:creationId xmlns:a16="http://schemas.microsoft.com/office/drawing/2014/main" xmlns="" id="{14FD65FC-4370-41C6-B070-FA271F287B8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7" name="204 CuadroTexto">
          <a:extLst>
            <a:ext uri="{FF2B5EF4-FFF2-40B4-BE49-F238E27FC236}">
              <a16:creationId xmlns:a16="http://schemas.microsoft.com/office/drawing/2014/main" xmlns="" id="{73DCB7D9-C428-4618-BDDB-2714FD4A444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8" name="205 CuadroTexto">
          <a:extLst>
            <a:ext uri="{FF2B5EF4-FFF2-40B4-BE49-F238E27FC236}">
              <a16:creationId xmlns:a16="http://schemas.microsoft.com/office/drawing/2014/main" xmlns="" id="{FCD3E894-CAC6-4ABD-8822-99FA3F1F3F3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29" name="206 CuadroTexto">
          <a:extLst>
            <a:ext uri="{FF2B5EF4-FFF2-40B4-BE49-F238E27FC236}">
              <a16:creationId xmlns:a16="http://schemas.microsoft.com/office/drawing/2014/main" xmlns="" id="{F4450011-9A08-4FCD-8C42-43AB7767D18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0" name="207 CuadroTexto">
          <a:extLst>
            <a:ext uri="{FF2B5EF4-FFF2-40B4-BE49-F238E27FC236}">
              <a16:creationId xmlns:a16="http://schemas.microsoft.com/office/drawing/2014/main" xmlns="" id="{C3CAE11A-F74F-4630-8C79-E292372FB1E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1" name="208 CuadroTexto">
          <a:extLst>
            <a:ext uri="{FF2B5EF4-FFF2-40B4-BE49-F238E27FC236}">
              <a16:creationId xmlns:a16="http://schemas.microsoft.com/office/drawing/2014/main" xmlns="" id="{56C103B5-A618-4DFF-9AA6-2EE8C98800B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2" name="209 CuadroTexto">
          <a:extLst>
            <a:ext uri="{FF2B5EF4-FFF2-40B4-BE49-F238E27FC236}">
              <a16:creationId xmlns:a16="http://schemas.microsoft.com/office/drawing/2014/main" xmlns="" id="{66936532-7DDF-45FD-8F56-CFACDDC0A28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3" name="210 CuadroTexto">
          <a:extLst>
            <a:ext uri="{FF2B5EF4-FFF2-40B4-BE49-F238E27FC236}">
              <a16:creationId xmlns:a16="http://schemas.microsoft.com/office/drawing/2014/main" xmlns="" id="{7D194815-3533-406D-B1CD-EDEDFA99975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4" name="211 CuadroTexto">
          <a:extLst>
            <a:ext uri="{FF2B5EF4-FFF2-40B4-BE49-F238E27FC236}">
              <a16:creationId xmlns:a16="http://schemas.microsoft.com/office/drawing/2014/main" xmlns="" id="{616927DB-396F-4B7F-8C60-D04AB7062BB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5" name="212 CuadroTexto">
          <a:extLst>
            <a:ext uri="{FF2B5EF4-FFF2-40B4-BE49-F238E27FC236}">
              <a16:creationId xmlns:a16="http://schemas.microsoft.com/office/drawing/2014/main" xmlns="" id="{E80D6BE4-1D31-4653-9645-2B99AA34A14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6" name="213 CuadroTexto">
          <a:extLst>
            <a:ext uri="{FF2B5EF4-FFF2-40B4-BE49-F238E27FC236}">
              <a16:creationId xmlns:a16="http://schemas.microsoft.com/office/drawing/2014/main" xmlns="" id="{C0232816-9C62-48E2-ADF3-56643803CE2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7" name="214 CuadroTexto">
          <a:extLst>
            <a:ext uri="{FF2B5EF4-FFF2-40B4-BE49-F238E27FC236}">
              <a16:creationId xmlns:a16="http://schemas.microsoft.com/office/drawing/2014/main" xmlns="" id="{4B97699E-1F3E-4339-9D6F-EB2EAB684C9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8" name="215 CuadroTexto">
          <a:extLst>
            <a:ext uri="{FF2B5EF4-FFF2-40B4-BE49-F238E27FC236}">
              <a16:creationId xmlns:a16="http://schemas.microsoft.com/office/drawing/2014/main" xmlns="" id="{6729B6E7-EF0D-427D-B73B-D1A32F8BA65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39" name="216 CuadroTexto">
          <a:extLst>
            <a:ext uri="{FF2B5EF4-FFF2-40B4-BE49-F238E27FC236}">
              <a16:creationId xmlns:a16="http://schemas.microsoft.com/office/drawing/2014/main" xmlns="" id="{87C17F66-53C6-4B1B-9BC0-F35E8C4BCBB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0" name="217 CuadroTexto">
          <a:extLst>
            <a:ext uri="{FF2B5EF4-FFF2-40B4-BE49-F238E27FC236}">
              <a16:creationId xmlns:a16="http://schemas.microsoft.com/office/drawing/2014/main" xmlns="" id="{D0FC314D-3A60-4D4D-98B5-75234F9E5C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1" name="218 CuadroTexto">
          <a:extLst>
            <a:ext uri="{FF2B5EF4-FFF2-40B4-BE49-F238E27FC236}">
              <a16:creationId xmlns:a16="http://schemas.microsoft.com/office/drawing/2014/main" xmlns="" id="{EA1222CB-0614-4A5E-9162-B579309D231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2" name="219 CuadroTexto">
          <a:extLst>
            <a:ext uri="{FF2B5EF4-FFF2-40B4-BE49-F238E27FC236}">
              <a16:creationId xmlns:a16="http://schemas.microsoft.com/office/drawing/2014/main" xmlns="" id="{05CFAFA8-7574-40E0-998A-DC2DCA39B77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3" name="220 CuadroTexto">
          <a:extLst>
            <a:ext uri="{FF2B5EF4-FFF2-40B4-BE49-F238E27FC236}">
              <a16:creationId xmlns:a16="http://schemas.microsoft.com/office/drawing/2014/main" xmlns="" id="{67EB9E57-10F0-40FA-82D7-4FAA1B5B2BD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4" name="221 CuadroTexto">
          <a:extLst>
            <a:ext uri="{FF2B5EF4-FFF2-40B4-BE49-F238E27FC236}">
              <a16:creationId xmlns:a16="http://schemas.microsoft.com/office/drawing/2014/main" xmlns="" id="{ED037552-B717-45D1-8AB9-C21432E6491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5" name="222 CuadroTexto">
          <a:extLst>
            <a:ext uri="{FF2B5EF4-FFF2-40B4-BE49-F238E27FC236}">
              <a16:creationId xmlns:a16="http://schemas.microsoft.com/office/drawing/2014/main" xmlns="" id="{F4ED31A2-E23B-412C-8278-D6DB0D770A9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6" name="223 CuadroTexto">
          <a:extLst>
            <a:ext uri="{FF2B5EF4-FFF2-40B4-BE49-F238E27FC236}">
              <a16:creationId xmlns:a16="http://schemas.microsoft.com/office/drawing/2014/main" xmlns="" id="{791671AA-8308-4BC0-9F02-3B4BE368081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7" name="224 CuadroTexto">
          <a:extLst>
            <a:ext uri="{FF2B5EF4-FFF2-40B4-BE49-F238E27FC236}">
              <a16:creationId xmlns:a16="http://schemas.microsoft.com/office/drawing/2014/main" xmlns="" id="{7841E49B-4DFB-48DB-9FE6-69556588B44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8" name="225 CuadroTexto">
          <a:extLst>
            <a:ext uri="{FF2B5EF4-FFF2-40B4-BE49-F238E27FC236}">
              <a16:creationId xmlns:a16="http://schemas.microsoft.com/office/drawing/2014/main" xmlns="" id="{A60EEBCF-5363-4AFA-BDEA-7B21934CF85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49" name="226 CuadroTexto">
          <a:extLst>
            <a:ext uri="{FF2B5EF4-FFF2-40B4-BE49-F238E27FC236}">
              <a16:creationId xmlns:a16="http://schemas.microsoft.com/office/drawing/2014/main" xmlns="" id="{EC1B496E-9A63-4DA2-89F1-934BC683242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0" name="227 CuadroTexto">
          <a:extLst>
            <a:ext uri="{FF2B5EF4-FFF2-40B4-BE49-F238E27FC236}">
              <a16:creationId xmlns:a16="http://schemas.microsoft.com/office/drawing/2014/main" xmlns="" id="{1D71106B-FA04-4856-8FB8-9790D9A1D11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1" name="228 CuadroTexto">
          <a:extLst>
            <a:ext uri="{FF2B5EF4-FFF2-40B4-BE49-F238E27FC236}">
              <a16:creationId xmlns:a16="http://schemas.microsoft.com/office/drawing/2014/main" xmlns="" id="{59A86E89-4017-4BBA-B074-89002F350B1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2" name="229 CuadroTexto">
          <a:extLst>
            <a:ext uri="{FF2B5EF4-FFF2-40B4-BE49-F238E27FC236}">
              <a16:creationId xmlns:a16="http://schemas.microsoft.com/office/drawing/2014/main" xmlns="" id="{F15ECA6C-BD0F-48A7-9500-E79C934C91E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3" name="230 CuadroTexto">
          <a:extLst>
            <a:ext uri="{FF2B5EF4-FFF2-40B4-BE49-F238E27FC236}">
              <a16:creationId xmlns:a16="http://schemas.microsoft.com/office/drawing/2014/main" xmlns="" id="{20848846-B034-45F0-B88B-74BC5AB5979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4" name="231 CuadroTexto">
          <a:extLst>
            <a:ext uri="{FF2B5EF4-FFF2-40B4-BE49-F238E27FC236}">
              <a16:creationId xmlns:a16="http://schemas.microsoft.com/office/drawing/2014/main" xmlns="" id="{37B83984-291E-493F-AE1A-3E9EA9FCB74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5" name="232 CuadroTexto">
          <a:extLst>
            <a:ext uri="{FF2B5EF4-FFF2-40B4-BE49-F238E27FC236}">
              <a16:creationId xmlns:a16="http://schemas.microsoft.com/office/drawing/2014/main" xmlns="" id="{3B3AD23C-0FCA-4FFB-8202-41DE1543DC7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6" name="233 CuadroTexto">
          <a:extLst>
            <a:ext uri="{FF2B5EF4-FFF2-40B4-BE49-F238E27FC236}">
              <a16:creationId xmlns:a16="http://schemas.microsoft.com/office/drawing/2014/main" xmlns="" id="{AF06CB7D-49E0-4599-A25C-34455202519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7" name="234 CuadroTexto">
          <a:extLst>
            <a:ext uri="{FF2B5EF4-FFF2-40B4-BE49-F238E27FC236}">
              <a16:creationId xmlns:a16="http://schemas.microsoft.com/office/drawing/2014/main" xmlns="" id="{247E4AB9-12C6-474A-A404-C8D8F21CA12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8" name="235 CuadroTexto">
          <a:extLst>
            <a:ext uri="{FF2B5EF4-FFF2-40B4-BE49-F238E27FC236}">
              <a16:creationId xmlns:a16="http://schemas.microsoft.com/office/drawing/2014/main" xmlns="" id="{BC41CF2E-059A-4728-95F4-757FCEFA1A2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59" name="236 CuadroTexto">
          <a:extLst>
            <a:ext uri="{FF2B5EF4-FFF2-40B4-BE49-F238E27FC236}">
              <a16:creationId xmlns:a16="http://schemas.microsoft.com/office/drawing/2014/main" xmlns="" id="{AC327383-9D20-4FD3-AB60-80F38038AF5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0" name="237 CuadroTexto">
          <a:extLst>
            <a:ext uri="{FF2B5EF4-FFF2-40B4-BE49-F238E27FC236}">
              <a16:creationId xmlns:a16="http://schemas.microsoft.com/office/drawing/2014/main" xmlns="" id="{A82D7BA2-85B1-441D-B3BE-7129E8B38FD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1" name="238 CuadroTexto">
          <a:extLst>
            <a:ext uri="{FF2B5EF4-FFF2-40B4-BE49-F238E27FC236}">
              <a16:creationId xmlns:a16="http://schemas.microsoft.com/office/drawing/2014/main" xmlns="" id="{50A049EB-5C96-471A-B254-70CB3D2FAC8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2" name="239 CuadroTexto">
          <a:extLst>
            <a:ext uri="{FF2B5EF4-FFF2-40B4-BE49-F238E27FC236}">
              <a16:creationId xmlns:a16="http://schemas.microsoft.com/office/drawing/2014/main" xmlns="" id="{746628B7-3CCD-48D5-9A23-E275E08CDD9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3" name="240 CuadroTexto">
          <a:extLst>
            <a:ext uri="{FF2B5EF4-FFF2-40B4-BE49-F238E27FC236}">
              <a16:creationId xmlns:a16="http://schemas.microsoft.com/office/drawing/2014/main" xmlns="" id="{A2F725CA-B7F2-4D1F-A16D-7D21F734E1A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4" name="241 CuadroTexto">
          <a:extLst>
            <a:ext uri="{FF2B5EF4-FFF2-40B4-BE49-F238E27FC236}">
              <a16:creationId xmlns:a16="http://schemas.microsoft.com/office/drawing/2014/main" xmlns="" id="{BE71AEFB-0D7D-4F6B-AC39-0F5852B41D3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5" name="242 CuadroTexto">
          <a:extLst>
            <a:ext uri="{FF2B5EF4-FFF2-40B4-BE49-F238E27FC236}">
              <a16:creationId xmlns:a16="http://schemas.microsoft.com/office/drawing/2014/main" xmlns="" id="{0FFDF635-9AF2-4DFA-AC7F-630F5D279FE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6" name="243 CuadroTexto">
          <a:extLst>
            <a:ext uri="{FF2B5EF4-FFF2-40B4-BE49-F238E27FC236}">
              <a16:creationId xmlns:a16="http://schemas.microsoft.com/office/drawing/2014/main" xmlns="" id="{281C464D-BC61-4138-AF1D-7052646B3C2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7" name="244 CuadroTexto">
          <a:extLst>
            <a:ext uri="{FF2B5EF4-FFF2-40B4-BE49-F238E27FC236}">
              <a16:creationId xmlns:a16="http://schemas.microsoft.com/office/drawing/2014/main" xmlns="" id="{A9AC443E-B44E-4362-B912-B1925850546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8" name="245 CuadroTexto">
          <a:extLst>
            <a:ext uri="{FF2B5EF4-FFF2-40B4-BE49-F238E27FC236}">
              <a16:creationId xmlns:a16="http://schemas.microsoft.com/office/drawing/2014/main" xmlns="" id="{C721195F-AB72-4816-85F9-E5C8CF02762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69" name="246 CuadroTexto">
          <a:extLst>
            <a:ext uri="{FF2B5EF4-FFF2-40B4-BE49-F238E27FC236}">
              <a16:creationId xmlns:a16="http://schemas.microsoft.com/office/drawing/2014/main" xmlns="" id="{60DCB01E-9D39-46A7-81D3-D4A8F778B6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0" name="247 CuadroTexto">
          <a:extLst>
            <a:ext uri="{FF2B5EF4-FFF2-40B4-BE49-F238E27FC236}">
              <a16:creationId xmlns:a16="http://schemas.microsoft.com/office/drawing/2014/main" xmlns="" id="{E5E152CC-1CF6-4E63-A4DD-D818B11C1EB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1" name="248 CuadroTexto">
          <a:extLst>
            <a:ext uri="{FF2B5EF4-FFF2-40B4-BE49-F238E27FC236}">
              <a16:creationId xmlns:a16="http://schemas.microsoft.com/office/drawing/2014/main" xmlns="" id="{FD26D6BF-B322-4788-ACFB-F974A853CDD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2" name="249 CuadroTexto">
          <a:extLst>
            <a:ext uri="{FF2B5EF4-FFF2-40B4-BE49-F238E27FC236}">
              <a16:creationId xmlns:a16="http://schemas.microsoft.com/office/drawing/2014/main" xmlns="" id="{AAE4A076-DA1D-4D98-9E19-9805AE3A0AF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3" name="250 CuadroTexto">
          <a:extLst>
            <a:ext uri="{FF2B5EF4-FFF2-40B4-BE49-F238E27FC236}">
              <a16:creationId xmlns:a16="http://schemas.microsoft.com/office/drawing/2014/main" xmlns="" id="{20AB3CAE-144F-42F9-9D24-213122A627F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4" name="251 CuadroTexto">
          <a:extLst>
            <a:ext uri="{FF2B5EF4-FFF2-40B4-BE49-F238E27FC236}">
              <a16:creationId xmlns:a16="http://schemas.microsoft.com/office/drawing/2014/main" xmlns="" id="{4E7623FF-D3A5-4B75-960F-845230CAEF7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5" name="252 CuadroTexto">
          <a:extLst>
            <a:ext uri="{FF2B5EF4-FFF2-40B4-BE49-F238E27FC236}">
              <a16:creationId xmlns:a16="http://schemas.microsoft.com/office/drawing/2014/main" xmlns="" id="{18292BAD-ADD0-4D27-B6ED-AEAB8FC55D2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6" name="253 CuadroTexto">
          <a:extLst>
            <a:ext uri="{FF2B5EF4-FFF2-40B4-BE49-F238E27FC236}">
              <a16:creationId xmlns:a16="http://schemas.microsoft.com/office/drawing/2014/main" xmlns="" id="{0E08A99A-D5B3-4812-B7E5-4098CB82656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7" name="254 CuadroTexto">
          <a:extLst>
            <a:ext uri="{FF2B5EF4-FFF2-40B4-BE49-F238E27FC236}">
              <a16:creationId xmlns:a16="http://schemas.microsoft.com/office/drawing/2014/main" xmlns="" id="{6858D674-79D5-401F-8B1E-E03854F2FF4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8" name="255 CuadroTexto">
          <a:extLst>
            <a:ext uri="{FF2B5EF4-FFF2-40B4-BE49-F238E27FC236}">
              <a16:creationId xmlns:a16="http://schemas.microsoft.com/office/drawing/2014/main" xmlns="" id="{5B9CD180-FE89-480C-8EB8-3D440E733F3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79" name="256 CuadroTexto">
          <a:extLst>
            <a:ext uri="{FF2B5EF4-FFF2-40B4-BE49-F238E27FC236}">
              <a16:creationId xmlns:a16="http://schemas.microsoft.com/office/drawing/2014/main" xmlns="" id="{733BDBC5-3242-4297-BC8C-770868CA4F9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0" name="257 CuadroTexto">
          <a:extLst>
            <a:ext uri="{FF2B5EF4-FFF2-40B4-BE49-F238E27FC236}">
              <a16:creationId xmlns:a16="http://schemas.microsoft.com/office/drawing/2014/main" xmlns="" id="{734BC49F-5457-426F-A9AF-6D367FF3028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1" name="258 CuadroTexto">
          <a:extLst>
            <a:ext uri="{FF2B5EF4-FFF2-40B4-BE49-F238E27FC236}">
              <a16:creationId xmlns:a16="http://schemas.microsoft.com/office/drawing/2014/main" xmlns="" id="{F68AC7B8-B057-4171-9EF4-3CB6767EF50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2" name="259 CuadroTexto">
          <a:extLst>
            <a:ext uri="{FF2B5EF4-FFF2-40B4-BE49-F238E27FC236}">
              <a16:creationId xmlns:a16="http://schemas.microsoft.com/office/drawing/2014/main" xmlns="" id="{F695DA85-323D-4A45-A72D-7D4413FBB8B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3" name="260 CuadroTexto">
          <a:extLst>
            <a:ext uri="{FF2B5EF4-FFF2-40B4-BE49-F238E27FC236}">
              <a16:creationId xmlns:a16="http://schemas.microsoft.com/office/drawing/2014/main" xmlns="" id="{8B7B63C0-28E5-4206-9B38-112CBDA1ABC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4" name="261 CuadroTexto">
          <a:extLst>
            <a:ext uri="{FF2B5EF4-FFF2-40B4-BE49-F238E27FC236}">
              <a16:creationId xmlns:a16="http://schemas.microsoft.com/office/drawing/2014/main" xmlns="" id="{886EB5F3-417F-45BA-8AEE-0B42750572A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5" name="262 CuadroTexto">
          <a:extLst>
            <a:ext uri="{FF2B5EF4-FFF2-40B4-BE49-F238E27FC236}">
              <a16:creationId xmlns:a16="http://schemas.microsoft.com/office/drawing/2014/main" xmlns="" id="{589A8F45-506B-4501-8957-E6E6549EDCB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6" name="263 CuadroTexto">
          <a:extLst>
            <a:ext uri="{FF2B5EF4-FFF2-40B4-BE49-F238E27FC236}">
              <a16:creationId xmlns:a16="http://schemas.microsoft.com/office/drawing/2014/main" xmlns="" id="{137B214B-1242-498F-9208-B871CB4C1CD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7" name="264 CuadroTexto">
          <a:extLst>
            <a:ext uri="{FF2B5EF4-FFF2-40B4-BE49-F238E27FC236}">
              <a16:creationId xmlns:a16="http://schemas.microsoft.com/office/drawing/2014/main" xmlns="" id="{403E23C0-36A3-41E1-8748-027C8C8EBFD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8" name="265 CuadroTexto">
          <a:extLst>
            <a:ext uri="{FF2B5EF4-FFF2-40B4-BE49-F238E27FC236}">
              <a16:creationId xmlns:a16="http://schemas.microsoft.com/office/drawing/2014/main" xmlns="" id="{BAB70953-DDAA-4777-8FFF-A32E4ED7693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89" name="266 CuadroTexto">
          <a:extLst>
            <a:ext uri="{FF2B5EF4-FFF2-40B4-BE49-F238E27FC236}">
              <a16:creationId xmlns:a16="http://schemas.microsoft.com/office/drawing/2014/main" xmlns="" id="{94C0E52B-CA03-49FB-8EDF-701FB773AEE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0" name="267 CuadroTexto">
          <a:extLst>
            <a:ext uri="{FF2B5EF4-FFF2-40B4-BE49-F238E27FC236}">
              <a16:creationId xmlns:a16="http://schemas.microsoft.com/office/drawing/2014/main" xmlns="" id="{E4E6C8A6-D2F1-43FB-B456-8CB89D88137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1" name="268 CuadroTexto">
          <a:extLst>
            <a:ext uri="{FF2B5EF4-FFF2-40B4-BE49-F238E27FC236}">
              <a16:creationId xmlns:a16="http://schemas.microsoft.com/office/drawing/2014/main" xmlns="" id="{A76C102F-9002-4151-A387-49E1DD45278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2" name="269 CuadroTexto">
          <a:extLst>
            <a:ext uri="{FF2B5EF4-FFF2-40B4-BE49-F238E27FC236}">
              <a16:creationId xmlns:a16="http://schemas.microsoft.com/office/drawing/2014/main" xmlns="" id="{292204F7-B3EB-4F88-9E98-9CE4322ACCA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3" name="270 CuadroTexto">
          <a:extLst>
            <a:ext uri="{FF2B5EF4-FFF2-40B4-BE49-F238E27FC236}">
              <a16:creationId xmlns:a16="http://schemas.microsoft.com/office/drawing/2014/main" xmlns="" id="{F9A8944A-3444-45B8-9E2E-BA5AF67DC43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4" name="271 CuadroTexto">
          <a:extLst>
            <a:ext uri="{FF2B5EF4-FFF2-40B4-BE49-F238E27FC236}">
              <a16:creationId xmlns:a16="http://schemas.microsoft.com/office/drawing/2014/main" xmlns="" id="{43B3A7D4-159F-41A6-BCD2-3AA0A0EB357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5" name="272 CuadroTexto">
          <a:extLst>
            <a:ext uri="{FF2B5EF4-FFF2-40B4-BE49-F238E27FC236}">
              <a16:creationId xmlns:a16="http://schemas.microsoft.com/office/drawing/2014/main" xmlns="" id="{335CC418-3D85-4A59-A048-D5ADBAEB449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6" name="273 CuadroTexto">
          <a:extLst>
            <a:ext uri="{FF2B5EF4-FFF2-40B4-BE49-F238E27FC236}">
              <a16:creationId xmlns:a16="http://schemas.microsoft.com/office/drawing/2014/main" xmlns="" id="{111487C8-F28E-4783-A886-BB699F62C72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7" name="274 CuadroTexto">
          <a:extLst>
            <a:ext uri="{FF2B5EF4-FFF2-40B4-BE49-F238E27FC236}">
              <a16:creationId xmlns:a16="http://schemas.microsoft.com/office/drawing/2014/main" xmlns="" id="{08D42E2A-537C-41BF-AA72-7F386F47FCB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8" name="275 CuadroTexto">
          <a:extLst>
            <a:ext uri="{FF2B5EF4-FFF2-40B4-BE49-F238E27FC236}">
              <a16:creationId xmlns:a16="http://schemas.microsoft.com/office/drawing/2014/main" xmlns="" id="{EBF5BF2C-2FC3-4D59-BD20-4B073ADFB0E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499" name="276 CuadroTexto">
          <a:extLst>
            <a:ext uri="{FF2B5EF4-FFF2-40B4-BE49-F238E27FC236}">
              <a16:creationId xmlns:a16="http://schemas.microsoft.com/office/drawing/2014/main" xmlns="" id="{E1FDF292-D26B-40A2-8390-3C95AEE76F7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0" name="277 CuadroTexto">
          <a:extLst>
            <a:ext uri="{FF2B5EF4-FFF2-40B4-BE49-F238E27FC236}">
              <a16:creationId xmlns:a16="http://schemas.microsoft.com/office/drawing/2014/main" xmlns="" id="{DD858867-591E-4E9C-8D8A-5F3078D6060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1" name="278 CuadroTexto">
          <a:extLst>
            <a:ext uri="{FF2B5EF4-FFF2-40B4-BE49-F238E27FC236}">
              <a16:creationId xmlns:a16="http://schemas.microsoft.com/office/drawing/2014/main" xmlns="" id="{4358B5D1-CEC0-4556-B0CC-9DE8B93F1B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2" name="279 CuadroTexto">
          <a:extLst>
            <a:ext uri="{FF2B5EF4-FFF2-40B4-BE49-F238E27FC236}">
              <a16:creationId xmlns:a16="http://schemas.microsoft.com/office/drawing/2014/main" xmlns="" id="{922A00D6-FC66-425A-AB12-1E607266205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3" name="280 CuadroTexto">
          <a:extLst>
            <a:ext uri="{FF2B5EF4-FFF2-40B4-BE49-F238E27FC236}">
              <a16:creationId xmlns:a16="http://schemas.microsoft.com/office/drawing/2014/main" xmlns="" id="{A8810A9B-BE53-4C83-A782-555D9A50657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4" name="281 CuadroTexto">
          <a:extLst>
            <a:ext uri="{FF2B5EF4-FFF2-40B4-BE49-F238E27FC236}">
              <a16:creationId xmlns:a16="http://schemas.microsoft.com/office/drawing/2014/main" xmlns="" id="{B663D327-9357-4E57-9ECC-0BBD39DF684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5" name="282 CuadroTexto">
          <a:extLst>
            <a:ext uri="{FF2B5EF4-FFF2-40B4-BE49-F238E27FC236}">
              <a16:creationId xmlns:a16="http://schemas.microsoft.com/office/drawing/2014/main" xmlns="" id="{DC784910-7B5A-42C4-9474-61ED6D258D8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6" name="283 CuadroTexto">
          <a:extLst>
            <a:ext uri="{FF2B5EF4-FFF2-40B4-BE49-F238E27FC236}">
              <a16:creationId xmlns:a16="http://schemas.microsoft.com/office/drawing/2014/main" xmlns="" id="{A2172E9B-E8C7-488C-A51B-E112D2DBFE4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7" name="284 CuadroTexto">
          <a:extLst>
            <a:ext uri="{FF2B5EF4-FFF2-40B4-BE49-F238E27FC236}">
              <a16:creationId xmlns:a16="http://schemas.microsoft.com/office/drawing/2014/main" xmlns="" id="{7583E69B-BF49-46A3-8ADA-FDF9587EA2B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8" name="285 CuadroTexto">
          <a:extLst>
            <a:ext uri="{FF2B5EF4-FFF2-40B4-BE49-F238E27FC236}">
              <a16:creationId xmlns:a16="http://schemas.microsoft.com/office/drawing/2014/main" xmlns="" id="{5DAE9872-9ADD-4B9B-89BF-A4C808B7879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9" name="286 CuadroTexto">
          <a:extLst>
            <a:ext uri="{FF2B5EF4-FFF2-40B4-BE49-F238E27FC236}">
              <a16:creationId xmlns:a16="http://schemas.microsoft.com/office/drawing/2014/main" xmlns="" id="{26E862A9-8C70-4211-BBBE-95A9E15F463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0" name="287 CuadroTexto">
          <a:extLst>
            <a:ext uri="{FF2B5EF4-FFF2-40B4-BE49-F238E27FC236}">
              <a16:creationId xmlns:a16="http://schemas.microsoft.com/office/drawing/2014/main" xmlns="" id="{949D5175-6616-463F-854E-AA333D68397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1" name="288 CuadroTexto">
          <a:extLst>
            <a:ext uri="{FF2B5EF4-FFF2-40B4-BE49-F238E27FC236}">
              <a16:creationId xmlns:a16="http://schemas.microsoft.com/office/drawing/2014/main" xmlns="" id="{2B1CC47C-A857-45C9-ABC4-7265FB4F6AE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2" name="289 CuadroTexto">
          <a:extLst>
            <a:ext uri="{FF2B5EF4-FFF2-40B4-BE49-F238E27FC236}">
              <a16:creationId xmlns:a16="http://schemas.microsoft.com/office/drawing/2014/main" xmlns="" id="{5379B125-3C5A-41E3-8421-0C0588A2BAC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3" name="290 CuadroTexto">
          <a:extLst>
            <a:ext uri="{FF2B5EF4-FFF2-40B4-BE49-F238E27FC236}">
              <a16:creationId xmlns:a16="http://schemas.microsoft.com/office/drawing/2014/main" xmlns="" id="{8A3EDDF6-3177-418F-931B-BC946A89C1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4" name="291 CuadroTexto">
          <a:extLst>
            <a:ext uri="{FF2B5EF4-FFF2-40B4-BE49-F238E27FC236}">
              <a16:creationId xmlns:a16="http://schemas.microsoft.com/office/drawing/2014/main" xmlns="" id="{B0DA10E3-0848-435E-8DDB-EE026EC2C8F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5" name="292 CuadroTexto">
          <a:extLst>
            <a:ext uri="{FF2B5EF4-FFF2-40B4-BE49-F238E27FC236}">
              <a16:creationId xmlns:a16="http://schemas.microsoft.com/office/drawing/2014/main" xmlns="" id="{5661F1B8-7477-41A8-BACA-BFA419AA060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6" name="293 CuadroTexto">
          <a:extLst>
            <a:ext uri="{FF2B5EF4-FFF2-40B4-BE49-F238E27FC236}">
              <a16:creationId xmlns:a16="http://schemas.microsoft.com/office/drawing/2014/main" xmlns="" id="{E056E44B-689F-4015-B3FA-6E86B209F04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7" name="294 CuadroTexto">
          <a:extLst>
            <a:ext uri="{FF2B5EF4-FFF2-40B4-BE49-F238E27FC236}">
              <a16:creationId xmlns:a16="http://schemas.microsoft.com/office/drawing/2014/main" xmlns="" id="{30E508FB-F602-4A6A-9A5B-AA35A8EC7AE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8" name="295 CuadroTexto">
          <a:extLst>
            <a:ext uri="{FF2B5EF4-FFF2-40B4-BE49-F238E27FC236}">
              <a16:creationId xmlns:a16="http://schemas.microsoft.com/office/drawing/2014/main" xmlns="" id="{3C3DD108-16C3-4B64-9258-1119971C026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19" name="296 CuadroTexto">
          <a:extLst>
            <a:ext uri="{FF2B5EF4-FFF2-40B4-BE49-F238E27FC236}">
              <a16:creationId xmlns:a16="http://schemas.microsoft.com/office/drawing/2014/main" xmlns="" id="{AA15899B-BDAA-44DC-B6F8-658BE65651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0" name="17 CuadroTexto">
          <a:extLst>
            <a:ext uri="{FF2B5EF4-FFF2-40B4-BE49-F238E27FC236}">
              <a16:creationId xmlns:a16="http://schemas.microsoft.com/office/drawing/2014/main" xmlns="" id="{14EDE6F1-9F6D-456C-8A6E-B765F30641C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1" name="90 CuadroTexto">
          <a:extLst>
            <a:ext uri="{FF2B5EF4-FFF2-40B4-BE49-F238E27FC236}">
              <a16:creationId xmlns:a16="http://schemas.microsoft.com/office/drawing/2014/main" xmlns="" id="{D179F87A-B3F8-4B3E-87B0-1F1407E5BD8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2" name="91 CuadroTexto">
          <a:extLst>
            <a:ext uri="{FF2B5EF4-FFF2-40B4-BE49-F238E27FC236}">
              <a16:creationId xmlns:a16="http://schemas.microsoft.com/office/drawing/2014/main" xmlns="" id="{8EDF19CE-D5C7-4921-AA32-464D7E0BDAC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3" name="92 CuadroTexto">
          <a:extLst>
            <a:ext uri="{FF2B5EF4-FFF2-40B4-BE49-F238E27FC236}">
              <a16:creationId xmlns:a16="http://schemas.microsoft.com/office/drawing/2014/main" xmlns="" id="{AD27D7D3-2F21-45AC-97D6-0C4EE243F9D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4" name="93 CuadroTexto">
          <a:extLst>
            <a:ext uri="{FF2B5EF4-FFF2-40B4-BE49-F238E27FC236}">
              <a16:creationId xmlns:a16="http://schemas.microsoft.com/office/drawing/2014/main" xmlns="" id="{4C12705A-3384-499C-951B-430315800AF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5" name="94 CuadroTexto">
          <a:extLst>
            <a:ext uri="{FF2B5EF4-FFF2-40B4-BE49-F238E27FC236}">
              <a16:creationId xmlns:a16="http://schemas.microsoft.com/office/drawing/2014/main" xmlns="" id="{F9036BFC-D91F-4E92-B294-CDF8E243684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6" name="95 CuadroTexto">
          <a:extLst>
            <a:ext uri="{FF2B5EF4-FFF2-40B4-BE49-F238E27FC236}">
              <a16:creationId xmlns:a16="http://schemas.microsoft.com/office/drawing/2014/main" xmlns="" id="{882B611B-7C44-4DD6-BAC1-F352AEEFDFD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7" name="96 CuadroTexto">
          <a:extLst>
            <a:ext uri="{FF2B5EF4-FFF2-40B4-BE49-F238E27FC236}">
              <a16:creationId xmlns:a16="http://schemas.microsoft.com/office/drawing/2014/main" xmlns="" id="{BFBB25DC-4FAB-4479-96A5-9BFEB6ECE1E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8" name="97 CuadroTexto">
          <a:extLst>
            <a:ext uri="{FF2B5EF4-FFF2-40B4-BE49-F238E27FC236}">
              <a16:creationId xmlns:a16="http://schemas.microsoft.com/office/drawing/2014/main" xmlns="" id="{1BA44FC6-2ECD-4CE0-AC05-9AB9E6BD528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9" name="98 CuadroTexto">
          <a:extLst>
            <a:ext uri="{FF2B5EF4-FFF2-40B4-BE49-F238E27FC236}">
              <a16:creationId xmlns:a16="http://schemas.microsoft.com/office/drawing/2014/main" xmlns="" id="{7382AD40-1966-4D7C-97E5-5D95E84AD8F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0" name="99 CuadroTexto">
          <a:extLst>
            <a:ext uri="{FF2B5EF4-FFF2-40B4-BE49-F238E27FC236}">
              <a16:creationId xmlns:a16="http://schemas.microsoft.com/office/drawing/2014/main" xmlns="" id="{F59422AE-76ED-463D-9D6C-AD27470CE27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1" name="100 CuadroTexto">
          <a:extLst>
            <a:ext uri="{FF2B5EF4-FFF2-40B4-BE49-F238E27FC236}">
              <a16:creationId xmlns:a16="http://schemas.microsoft.com/office/drawing/2014/main" xmlns="" id="{9A04FC4E-A878-4987-8936-966D310E692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2" name="101 CuadroTexto">
          <a:extLst>
            <a:ext uri="{FF2B5EF4-FFF2-40B4-BE49-F238E27FC236}">
              <a16:creationId xmlns:a16="http://schemas.microsoft.com/office/drawing/2014/main" xmlns="" id="{6527DB84-F74D-49E5-A85C-317F08B6E34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3" name="118 CuadroTexto">
          <a:extLst>
            <a:ext uri="{FF2B5EF4-FFF2-40B4-BE49-F238E27FC236}">
              <a16:creationId xmlns:a16="http://schemas.microsoft.com/office/drawing/2014/main" xmlns="" id="{6DECD867-DD2B-4570-8EAB-EB05FA60F31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4" name="119 CuadroTexto">
          <a:extLst>
            <a:ext uri="{FF2B5EF4-FFF2-40B4-BE49-F238E27FC236}">
              <a16:creationId xmlns:a16="http://schemas.microsoft.com/office/drawing/2014/main" xmlns="" id="{B7002263-9E98-4C08-B75E-CD25526DCBA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5" name="120 CuadroTexto">
          <a:extLst>
            <a:ext uri="{FF2B5EF4-FFF2-40B4-BE49-F238E27FC236}">
              <a16:creationId xmlns:a16="http://schemas.microsoft.com/office/drawing/2014/main" xmlns="" id="{E5CFC85C-02CA-43F5-B324-81E95362EBF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6" name="121 CuadroTexto">
          <a:extLst>
            <a:ext uri="{FF2B5EF4-FFF2-40B4-BE49-F238E27FC236}">
              <a16:creationId xmlns:a16="http://schemas.microsoft.com/office/drawing/2014/main" xmlns="" id="{427877AA-BF28-4AE1-B103-EE700777EC6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7" name="122 CuadroTexto">
          <a:extLst>
            <a:ext uri="{FF2B5EF4-FFF2-40B4-BE49-F238E27FC236}">
              <a16:creationId xmlns:a16="http://schemas.microsoft.com/office/drawing/2014/main" xmlns="" id="{F46BEB96-F30E-4F06-B1B2-F06B3730D8D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8" name="123 CuadroTexto">
          <a:extLst>
            <a:ext uri="{FF2B5EF4-FFF2-40B4-BE49-F238E27FC236}">
              <a16:creationId xmlns:a16="http://schemas.microsoft.com/office/drawing/2014/main" xmlns="" id="{8B122B2D-4F95-4D0E-842A-37487D45643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39" name="124 CuadroTexto">
          <a:extLst>
            <a:ext uri="{FF2B5EF4-FFF2-40B4-BE49-F238E27FC236}">
              <a16:creationId xmlns:a16="http://schemas.microsoft.com/office/drawing/2014/main" xmlns="" id="{C9FE5EB4-2482-4CAF-BB8A-314CFE0DA6C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0" name="125 CuadroTexto">
          <a:extLst>
            <a:ext uri="{FF2B5EF4-FFF2-40B4-BE49-F238E27FC236}">
              <a16:creationId xmlns:a16="http://schemas.microsoft.com/office/drawing/2014/main" xmlns="" id="{2995430B-1309-405E-B6A4-66C86647BD7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1" name="143 CuadroTexto">
          <a:extLst>
            <a:ext uri="{FF2B5EF4-FFF2-40B4-BE49-F238E27FC236}">
              <a16:creationId xmlns:a16="http://schemas.microsoft.com/office/drawing/2014/main" xmlns="" id="{B68AA490-1DA4-4585-8941-8D1B46D0F72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2" name="144 CuadroTexto">
          <a:extLst>
            <a:ext uri="{FF2B5EF4-FFF2-40B4-BE49-F238E27FC236}">
              <a16:creationId xmlns:a16="http://schemas.microsoft.com/office/drawing/2014/main" xmlns="" id="{06D014CA-2E22-4F6B-AD06-EAC83824673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3" name="145 CuadroTexto">
          <a:extLst>
            <a:ext uri="{FF2B5EF4-FFF2-40B4-BE49-F238E27FC236}">
              <a16:creationId xmlns:a16="http://schemas.microsoft.com/office/drawing/2014/main" xmlns="" id="{2C837264-A569-4A85-882C-8B25BD5A2A4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4" name="146 CuadroTexto">
          <a:extLst>
            <a:ext uri="{FF2B5EF4-FFF2-40B4-BE49-F238E27FC236}">
              <a16:creationId xmlns:a16="http://schemas.microsoft.com/office/drawing/2014/main" xmlns="" id="{514FC041-27A6-4B0D-9DF4-F7790522F41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5" name="147 CuadroTexto">
          <a:extLst>
            <a:ext uri="{FF2B5EF4-FFF2-40B4-BE49-F238E27FC236}">
              <a16:creationId xmlns:a16="http://schemas.microsoft.com/office/drawing/2014/main" xmlns="" id="{1D431983-4BF8-4494-9BBE-B116228BBBC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6" name="148 CuadroTexto">
          <a:extLst>
            <a:ext uri="{FF2B5EF4-FFF2-40B4-BE49-F238E27FC236}">
              <a16:creationId xmlns:a16="http://schemas.microsoft.com/office/drawing/2014/main" xmlns="" id="{6512D5FC-A3DF-483D-8E0D-3DFE5DAB221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7" name="149 CuadroTexto">
          <a:extLst>
            <a:ext uri="{FF2B5EF4-FFF2-40B4-BE49-F238E27FC236}">
              <a16:creationId xmlns:a16="http://schemas.microsoft.com/office/drawing/2014/main" xmlns="" id="{E8FF1275-86F2-4581-9EB9-2891D53B39F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8" name="150 CuadroTexto">
          <a:extLst>
            <a:ext uri="{FF2B5EF4-FFF2-40B4-BE49-F238E27FC236}">
              <a16:creationId xmlns:a16="http://schemas.microsoft.com/office/drawing/2014/main" xmlns="" id="{B62F2F8C-AD4E-40BD-97DB-D0A3E4B928D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49" name="151 CuadroTexto">
          <a:extLst>
            <a:ext uri="{FF2B5EF4-FFF2-40B4-BE49-F238E27FC236}">
              <a16:creationId xmlns:a16="http://schemas.microsoft.com/office/drawing/2014/main" xmlns="" id="{5DA45222-AECB-4358-B562-D5B01C91BE4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0" name="152 CuadroTexto">
          <a:extLst>
            <a:ext uri="{FF2B5EF4-FFF2-40B4-BE49-F238E27FC236}">
              <a16:creationId xmlns:a16="http://schemas.microsoft.com/office/drawing/2014/main" xmlns="" id="{24EBB150-9367-4A23-84C1-DD9C8800CEA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1" name="153 CuadroTexto">
          <a:extLst>
            <a:ext uri="{FF2B5EF4-FFF2-40B4-BE49-F238E27FC236}">
              <a16:creationId xmlns:a16="http://schemas.microsoft.com/office/drawing/2014/main" xmlns="" id="{E4CB4439-DED8-4794-9CE9-55FD70AC8DB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2" name="154 CuadroTexto">
          <a:extLst>
            <a:ext uri="{FF2B5EF4-FFF2-40B4-BE49-F238E27FC236}">
              <a16:creationId xmlns:a16="http://schemas.microsoft.com/office/drawing/2014/main" xmlns="" id="{71AB1E8F-6BEB-4699-965A-4D312183782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3" name="155 CuadroTexto">
          <a:extLst>
            <a:ext uri="{FF2B5EF4-FFF2-40B4-BE49-F238E27FC236}">
              <a16:creationId xmlns:a16="http://schemas.microsoft.com/office/drawing/2014/main" xmlns="" id="{61A5597C-370A-44B2-B291-47B0165C102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4" name="156 CuadroTexto">
          <a:extLst>
            <a:ext uri="{FF2B5EF4-FFF2-40B4-BE49-F238E27FC236}">
              <a16:creationId xmlns:a16="http://schemas.microsoft.com/office/drawing/2014/main" xmlns="" id="{B5CDFC3F-1C1F-40F0-9B3D-FD075B4E5E3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5" name="157 CuadroTexto">
          <a:extLst>
            <a:ext uri="{FF2B5EF4-FFF2-40B4-BE49-F238E27FC236}">
              <a16:creationId xmlns:a16="http://schemas.microsoft.com/office/drawing/2014/main" xmlns="" id="{BF9B40D8-02FF-479B-85FE-D16800A54AB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6" name="158 CuadroTexto">
          <a:extLst>
            <a:ext uri="{FF2B5EF4-FFF2-40B4-BE49-F238E27FC236}">
              <a16:creationId xmlns:a16="http://schemas.microsoft.com/office/drawing/2014/main" xmlns="" id="{BDAF8985-4EFB-4C2A-A9FF-595943FE719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7" name="159 CuadroTexto">
          <a:extLst>
            <a:ext uri="{FF2B5EF4-FFF2-40B4-BE49-F238E27FC236}">
              <a16:creationId xmlns:a16="http://schemas.microsoft.com/office/drawing/2014/main" xmlns="" id="{388A8D91-D5CB-44F5-9374-57FCEDD21C2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8" name="160 CuadroTexto">
          <a:extLst>
            <a:ext uri="{FF2B5EF4-FFF2-40B4-BE49-F238E27FC236}">
              <a16:creationId xmlns:a16="http://schemas.microsoft.com/office/drawing/2014/main" xmlns="" id="{77E31E9C-1DAF-4FE4-964C-38E759E4C5E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59" name="161 CuadroTexto">
          <a:extLst>
            <a:ext uri="{FF2B5EF4-FFF2-40B4-BE49-F238E27FC236}">
              <a16:creationId xmlns:a16="http://schemas.microsoft.com/office/drawing/2014/main" xmlns="" id="{4594B514-F2FB-4A32-88FF-1F692C76989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0" name="162 CuadroTexto">
          <a:extLst>
            <a:ext uri="{FF2B5EF4-FFF2-40B4-BE49-F238E27FC236}">
              <a16:creationId xmlns:a16="http://schemas.microsoft.com/office/drawing/2014/main" xmlns="" id="{423924F7-22D3-461E-94FB-5795B598E49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1" name="163 CuadroTexto">
          <a:extLst>
            <a:ext uri="{FF2B5EF4-FFF2-40B4-BE49-F238E27FC236}">
              <a16:creationId xmlns:a16="http://schemas.microsoft.com/office/drawing/2014/main" xmlns="" id="{14F91184-A6B7-4156-8DF3-563A4ADB451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2" name="164 CuadroTexto">
          <a:extLst>
            <a:ext uri="{FF2B5EF4-FFF2-40B4-BE49-F238E27FC236}">
              <a16:creationId xmlns:a16="http://schemas.microsoft.com/office/drawing/2014/main" xmlns="" id="{DF5056DC-FA60-4E35-8C3D-AB1319D9B6D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3" name="165 CuadroTexto">
          <a:extLst>
            <a:ext uri="{FF2B5EF4-FFF2-40B4-BE49-F238E27FC236}">
              <a16:creationId xmlns:a16="http://schemas.microsoft.com/office/drawing/2014/main" xmlns="" id="{FB436976-0E21-4E3C-AB2A-0BFC112963B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4" name="166 CuadroTexto">
          <a:extLst>
            <a:ext uri="{FF2B5EF4-FFF2-40B4-BE49-F238E27FC236}">
              <a16:creationId xmlns:a16="http://schemas.microsoft.com/office/drawing/2014/main" xmlns="" id="{2469A618-D656-4E74-A85F-BAC7B8C1C1D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5" name="167 CuadroTexto">
          <a:extLst>
            <a:ext uri="{FF2B5EF4-FFF2-40B4-BE49-F238E27FC236}">
              <a16:creationId xmlns:a16="http://schemas.microsoft.com/office/drawing/2014/main" xmlns="" id="{40FBDDEA-3ADE-4156-BA59-1FE8C72E018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6" name="168 CuadroTexto">
          <a:extLst>
            <a:ext uri="{FF2B5EF4-FFF2-40B4-BE49-F238E27FC236}">
              <a16:creationId xmlns:a16="http://schemas.microsoft.com/office/drawing/2014/main" xmlns="" id="{6A18FE2C-6808-4B7F-B83E-04C4ADB444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7" name="169 CuadroTexto">
          <a:extLst>
            <a:ext uri="{FF2B5EF4-FFF2-40B4-BE49-F238E27FC236}">
              <a16:creationId xmlns:a16="http://schemas.microsoft.com/office/drawing/2014/main" xmlns="" id="{B3E60FB2-08FE-4C3E-AAFC-148AAE9CAAE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8" name="170 CuadroTexto">
          <a:extLst>
            <a:ext uri="{FF2B5EF4-FFF2-40B4-BE49-F238E27FC236}">
              <a16:creationId xmlns:a16="http://schemas.microsoft.com/office/drawing/2014/main" xmlns="" id="{8BA865D5-CE71-4FA1-814F-E386636C7FE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69" name="171 CuadroTexto">
          <a:extLst>
            <a:ext uri="{FF2B5EF4-FFF2-40B4-BE49-F238E27FC236}">
              <a16:creationId xmlns:a16="http://schemas.microsoft.com/office/drawing/2014/main" xmlns="" id="{C450A9ED-4183-4775-AD0E-D1CFF6CAAE5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0" name="172 CuadroTexto">
          <a:extLst>
            <a:ext uri="{FF2B5EF4-FFF2-40B4-BE49-F238E27FC236}">
              <a16:creationId xmlns:a16="http://schemas.microsoft.com/office/drawing/2014/main" xmlns="" id="{DB81C36D-8EB6-4261-A6AB-D6B120E5A04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1" name="173 CuadroTexto">
          <a:extLst>
            <a:ext uri="{FF2B5EF4-FFF2-40B4-BE49-F238E27FC236}">
              <a16:creationId xmlns:a16="http://schemas.microsoft.com/office/drawing/2014/main" xmlns="" id="{E4EEF247-64EE-4466-9DA2-B974FC4EEAF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2" name="174 CuadroTexto">
          <a:extLst>
            <a:ext uri="{FF2B5EF4-FFF2-40B4-BE49-F238E27FC236}">
              <a16:creationId xmlns:a16="http://schemas.microsoft.com/office/drawing/2014/main" xmlns="" id="{849ACE06-F351-4DBF-A070-E2142781161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3" name="175 CuadroTexto">
          <a:extLst>
            <a:ext uri="{FF2B5EF4-FFF2-40B4-BE49-F238E27FC236}">
              <a16:creationId xmlns:a16="http://schemas.microsoft.com/office/drawing/2014/main" xmlns="" id="{DCE327EB-AC3E-45A1-B570-60DC56C05FF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4" name="176 CuadroTexto">
          <a:extLst>
            <a:ext uri="{FF2B5EF4-FFF2-40B4-BE49-F238E27FC236}">
              <a16:creationId xmlns:a16="http://schemas.microsoft.com/office/drawing/2014/main" xmlns="" id="{C7937A8B-960F-4739-BCF3-5F1E4AB516D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5" name="177 CuadroTexto">
          <a:extLst>
            <a:ext uri="{FF2B5EF4-FFF2-40B4-BE49-F238E27FC236}">
              <a16:creationId xmlns:a16="http://schemas.microsoft.com/office/drawing/2014/main" xmlns="" id="{49193C86-2C3D-49DC-B9C9-15166C4E603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6" name="178 CuadroTexto">
          <a:extLst>
            <a:ext uri="{FF2B5EF4-FFF2-40B4-BE49-F238E27FC236}">
              <a16:creationId xmlns:a16="http://schemas.microsoft.com/office/drawing/2014/main" xmlns="" id="{39F6B003-0C15-431F-AFF3-B0866E2ED01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7" name="179 CuadroTexto">
          <a:extLst>
            <a:ext uri="{FF2B5EF4-FFF2-40B4-BE49-F238E27FC236}">
              <a16:creationId xmlns:a16="http://schemas.microsoft.com/office/drawing/2014/main" xmlns="" id="{3A146C7C-FA88-4E59-B461-F15EAF2AB2A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8" name="180 CuadroTexto">
          <a:extLst>
            <a:ext uri="{FF2B5EF4-FFF2-40B4-BE49-F238E27FC236}">
              <a16:creationId xmlns:a16="http://schemas.microsoft.com/office/drawing/2014/main" xmlns="" id="{6F12897A-AA90-4589-9D65-EB8BC7DE275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79" name="181 CuadroTexto">
          <a:extLst>
            <a:ext uri="{FF2B5EF4-FFF2-40B4-BE49-F238E27FC236}">
              <a16:creationId xmlns:a16="http://schemas.microsoft.com/office/drawing/2014/main" xmlns="" id="{AED0C7CE-A42E-43BF-83B3-48627E2EDE2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0" name="182 CuadroTexto">
          <a:extLst>
            <a:ext uri="{FF2B5EF4-FFF2-40B4-BE49-F238E27FC236}">
              <a16:creationId xmlns:a16="http://schemas.microsoft.com/office/drawing/2014/main" xmlns="" id="{C1D16306-DEBB-4949-AA40-C2C83252529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1" name="183 CuadroTexto">
          <a:extLst>
            <a:ext uri="{FF2B5EF4-FFF2-40B4-BE49-F238E27FC236}">
              <a16:creationId xmlns:a16="http://schemas.microsoft.com/office/drawing/2014/main" xmlns="" id="{9C2FEFE5-9C05-45C0-BBFD-34A9D6777FB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2" name="184 CuadroTexto">
          <a:extLst>
            <a:ext uri="{FF2B5EF4-FFF2-40B4-BE49-F238E27FC236}">
              <a16:creationId xmlns:a16="http://schemas.microsoft.com/office/drawing/2014/main" xmlns="" id="{6D78E5B9-568C-4F9B-8C24-DF59330F7DC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3" name="185 CuadroTexto">
          <a:extLst>
            <a:ext uri="{FF2B5EF4-FFF2-40B4-BE49-F238E27FC236}">
              <a16:creationId xmlns:a16="http://schemas.microsoft.com/office/drawing/2014/main" xmlns="" id="{71BFC69D-957C-4A87-AB66-7F5EEA6DD4A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4" name="186 CuadroTexto">
          <a:extLst>
            <a:ext uri="{FF2B5EF4-FFF2-40B4-BE49-F238E27FC236}">
              <a16:creationId xmlns:a16="http://schemas.microsoft.com/office/drawing/2014/main" xmlns="" id="{6F6E8FF5-0153-44E9-9947-9D04C3A87F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5" name="187 CuadroTexto">
          <a:extLst>
            <a:ext uri="{FF2B5EF4-FFF2-40B4-BE49-F238E27FC236}">
              <a16:creationId xmlns:a16="http://schemas.microsoft.com/office/drawing/2014/main" xmlns="" id="{8E8CE24E-0D45-4032-9055-383374CE346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6" name="188 CuadroTexto">
          <a:extLst>
            <a:ext uri="{FF2B5EF4-FFF2-40B4-BE49-F238E27FC236}">
              <a16:creationId xmlns:a16="http://schemas.microsoft.com/office/drawing/2014/main" xmlns="" id="{52B162F7-E26A-4105-9072-461A8B5C38B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7" name="189 CuadroTexto">
          <a:extLst>
            <a:ext uri="{FF2B5EF4-FFF2-40B4-BE49-F238E27FC236}">
              <a16:creationId xmlns:a16="http://schemas.microsoft.com/office/drawing/2014/main" xmlns="" id="{F2FBAED0-52E2-4F5C-9352-4A780511165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8" name="190 CuadroTexto">
          <a:extLst>
            <a:ext uri="{FF2B5EF4-FFF2-40B4-BE49-F238E27FC236}">
              <a16:creationId xmlns:a16="http://schemas.microsoft.com/office/drawing/2014/main" xmlns="" id="{03C72E8E-C379-4F6E-A659-716AE0AC364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9" name="191 CuadroTexto">
          <a:extLst>
            <a:ext uri="{FF2B5EF4-FFF2-40B4-BE49-F238E27FC236}">
              <a16:creationId xmlns:a16="http://schemas.microsoft.com/office/drawing/2014/main" xmlns="" id="{DB043A34-2F11-4A93-9220-7519E9A0049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0" name="192 CuadroTexto">
          <a:extLst>
            <a:ext uri="{FF2B5EF4-FFF2-40B4-BE49-F238E27FC236}">
              <a16:creationId xmlns:a16="http://schemas.microsoft.com/office/drawing/2014/main" xmlns="" id="{29A15FC1-CA29-4BE6-A3C9-BE2428EA69A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1" name="193 CuadroTexto">
          <a:extLst>
            <a:ext uri="{FF2B5EF4-FFF2-40B4-BE49-F238E27FC236}">
              <a16:creationId xmlns:a16="http://schemas.microsoft.com/office/drawing/2014/main" xmlns="" id="{72EF136C-5076-4F76-8B08-3B67B91EEE6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2" name="194 CuadroTexto">
          <a:extLst>
            <a:ext uri="{FF2B5EF4-FFF2-40B4-BE49-F238E27FC236}">
              <a16:creationId xmlns:a16="http://schemas.microsoft.com/office/drawing/2014/main" xmlns="" id="{57F236B5-99AD-43E5-8AF7-93AB43C495F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3" name="195 CuadroTexto">
          <a:extLst>
            <a:ext uri="{FF2B5EF4-FFF2-40B4-BE49-F238E27FC236}">
              <a16:creationId xmlns:a16="http://schemas.microsoft.com/office/drawing/2014/main" xmlns="" id="{8EEC10F7-7438-438B-9952-6DD28538675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4" name="196 CuadroTexto">
          <a:extLst>
            <a:ext uri="{FF2B5EF4-FFF2-40B4-BE49-F238E27FC236}">
              <a16:creationId xmlns:a16="http://schemas.microsoft.com/office/drawing/2014/main" xmlns="" id="{77E12B10-BE6D-4754-8E9E-B5C41356C07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5" name="197 CuadroTexto">
          <a:extLst>
            <a:ext uri="{FF2B5EF4-FFF2-40B4-BE49-F238E27FC236}">
              <a16:creationId xmlns:a16="http://schemas.microsoft.com/office/drawing/2014/main" xmlns="" id="{7C0DE807-456F-47D9-AE7E-0DB78FF777E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6" name="198 CuadroTexto">
          <a:extLst>
            <a:ext uri="{FF2B5EF4-FFF2-40B4-BE49-F238E27FC236}">
              <a16:creationId xmlns:a16="http://schemas.microsoft.com/office/drawing/2014/main" xmlns="" id="{D2C68137-C842-49CF-85D7-297CF8AE76E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7" name="199 CuadroTexto">
          <a:extLst>
            <a:ext uri="{FF2B5EF4-FFF2-40B4-BE49-F238E27FC236}">
              <a16:creationId xmlns:a16="http://schemas.microsoft.com/office/drawing/2014/main" xmlns="" id="{7D67300C-8131-40CD-BED0-2C5B52B2B78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8" name="200 CuadroTexto">
          <a:extLst>
            <a:ext uri="{FF2B5EF4-FFF2-40B4-BE49-F238E27FC236}">
              <a16:creationId xmlns:a16="http://schemas.microsoft.com/office/drawing/2014/main" xmlns="" id="{91792DE5-E6C3-4CD6-A813-39B84450272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99" name="201 CuadroTexto">
          <a:extLst>
            <a:ext uri="{FF2B5EF4-FFF2-40B4-BE49-F238E27FC236}">
              <a16:creationId xmlns:a16="http://schemas.microsoft.com/office/drawing/2014/main" xmlns="" id="{816C8995-C763-4316-8264-8A28A9C7CD4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0" name="202 CuadroTexto">
          <a:extLst>
            <a:ext uri="{FF2B5EF4-FFF2-40B4-BE49-F238E27FC236}">
              <a16:creationId xmlns:a16="http://schemas.microsoft.com/office/drawing/2014/main" xmlns="" id="{DF20C4BB-8871-42CB-86E9-3A03C48357C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1" name="203 CuadroTexto">
          <a:extLst>
            <a:ext uri="{FF2B5EF4-FFF2-40B4-BE49-F238E27FC236}">
              <a16:creationId xmlns:a16="http://schemas.microsoft.com/office/drawing/2014/main" xmlns="" id="{B1CE2D01-F09B-4F99-820C-B07CC7B72F0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2" name="204 CuadroTexto">
          <a:extLst>
            <a:ext uri="{FF2B5EF4-FFF2-40B4-BE49-F238E27FC236}">
              <a16:creationId xmlns:a16="http://schemas.microsoft.com/office/drawing/2014/main" xmlns="" id="{5385F21D-A5FF-41CC-A938-082CEE40A2B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3" name="205 CuadroTexto">
          <a:extLst>
            <a:ext uri="{FF2B5EF4-FFF2-40B4-BE49-F238E27FC236}">
              <a16:creationId xmlns:a16="http://schemas.microsoft.com/office/drawing/2014/main" xmlns="" id="{40B6BABF-EEBD-4E56-8A11-1D6967ECBF5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4" name="206 CuadroTexto">
          <a:extLst>
            <a:ext uri="{FF2B5EF4-FFF2-40B4-BE49-F238E27FC236}">
              <a16:creationId xmlns:a16="http://schemas.microsoft.com/office/drawing/2014/main" xmlns="" id="{74174454-22EC-4B90-A060-287FE82F3CE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5" name="207 CuadroTexto">
          <a:extLst>
            <a:ext uri="{FF2B5EF4-FFF2-40B4-BE49-F238E27FC236}">
              <a16:creationId xmlns:a16="http://schemas.microsoft.com/office/drawing/2014/main" xmlns="" id="{1AB4BD1A-571B-4ED9-AF67-9ED6D87BD83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6" name="208 CuadroTexto">
          <a:extLst>
            <a:ext uri="{FF2B5EF4-FFF2-40B4-BE49-F238E27FC236}">
              <a16:creationId xmlns:a16="http://schemas.microsoft.com/office/drawing/2014/main" xmlns="" id="{34C5AF5A-69B6-4CE6-B532-6DC01289CCE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7" name="209 CuadroTexto">
          <a:extLst>
            <a:ext uri="{FF2B5EF4-FFF2-40B4-BE49-F238E27FC236}">
              <a16:creationId xmlns:a16="http://schemas.microsoft.com/office/drawing/2014/main" xmlns="" id="{9029854E-C784-4787-9C01-E84F94308D0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8" name="210 CuadroTexto">
          <a:extLst>
            <a:ext uri="{FF2B5EF4-FFF2-40B4-BE49-F238E27FC236}">
              <a16:creationId xmlns:a16="http://schemas.microsoft.com/office/drawing/2014/main" xmlns="" id="{0693C58D-3C0D-4A44-8695-4CF0F2A993E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09" name="211 CuadroTexto">
          <a:extLst>
            <a:ext uri="{FF2B5EF4-FFF2-40B4-BE49-F238E27FC236}">
              <a16:creationId xmlns:a16="http://schemas.microsoft.com/office/drawing/2014/main" xmlns="" id="{CAF0F87B-80DB-473A-B2C5-0261D0E78D6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0" name="212 CuadroTexto">
          <a:extLst>
            <a:ext uri="{FF2B5EF4-FFF2-40B4-BE49-F238E27FC236}">
              <a16:creationId xmlns:a16="http://schemas.microsoft.com/office/drawing/2014/main" xmlns="" id="{78BB0F3D-CD98-4311-A207-9C6E1751B01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1" name="213 CuadroTexto">
          <a:extLst>
            <a:ext uri="{FF2B5EF4-FFF2-40B4-BE49-F238E27FC236}">
              <a16:creationId xmlns:a16="http://schemas.microsoft.com/office/drawing/2014/main" xmlns="" id="{C9EF145B-327F-46FF-AF5B-6B1D2D593EE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2" name="214 CuadroTexto">
          <a:extLst>
            <a:ext uri="{FF2B5EF4-FFF2-40B4-BE49-F238E27FC236}">
              <a16:creationId xmlns:a16="http://schemas.microsoft.com/office/drawing/2014/main" xmlns="" id="{637E57EA-D683-48A8-B727-99EBE41C52D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3" name="215 CuadroTexto">
          <a:extLst>
            <a:ext uri="{FF2B5EF4-FFF2-40B4-BE49-F238E27FC236}">
              <a16:creationId xmlns:a16="http://schemas.microsoft.com/office/drawing/2014/main" xmlns="" id="{FE6137EA-EC68-4367-95F7-5A4D7429EA7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4" name="216 CuadroTexto">
          <a:extLst>
            <a:ext uri="{FF2B5EF4-FFF2-40B4-BE49-F238E27FC236}">
              <a16:creationId xmlns:a16="http://schemas.microsoft.com/office/drawing/2014/main" xmlns="" id="{90FEE1A7-FDE6-4C47-BD48-633656CAE1A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5" name="217 CuadroTexto">
          <a:extLst>
            <a:ext uri="{FF2B5EF4-FFF2-40B4-BE49-F238E27FC236}">
              <a16:creationId xmlns:a16="http://schemas.microsoft.com/office/drawing/2014/main" xmlns="" id="{C0EA1877-A108-4866-9154-97FC72D958F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6" name="218 CuadroTexto">
          <a:extLst>
            <a:ext uri="{FF2B5EF4-FFF2-40B4-BE49-F238E27FC236}">
              <a16:creationId xmlns:a16="http://schemas.microsoft.com/office/drawing/2014/main" xmlns="" id="{1EE99B71-1856-41BF-B062-8E02B90DB6E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7" name="219 CuadroTexto">
          <a:extLst>
            <a:ext uri="{FF2B5EF4-FFF2-40B4-BE49-F238E27FC236}">
              <a16:creationId xmlns:a16="http://schemas.microsoft.com/office/drawing/2014/main" xmlns="" id="{D8AEC3E5-8402-43F7-B4D0-B146A5D84D1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8" name="220 CuadroTexto">
          <a:extLst>
            <a:ext uri="{FF2B5EF4-FFF2-40B4-BE49-F238E27FC236}">
              <a16:creationId xmlns:a16="http://schemas.microsoft.com/office/drawing/2014/main" xmlns="" id="{6F7882A2-7116-4B3C-B158-EDD4D5D576D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19" name="221 CuadroTexto">
          <a:extLst>
            <a:ext uri="{FF2B5EF4-FFF2-40B4-BE49-F238E27FC236}">
              <a16:creationId xmlns:a16="http://schemas.microsoft.com/office/drawing/2014/main" xmlns="" id="{FA94D581-479B-4196-ACEF-B3D9EE1A833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0" name="222 CuadroTexto">
          <a:extLst>
            <a:ext uri="{FF2B5EF4-FFF2-40B4-BE49-F238E27FC236}">
              <a16:creationId xmlns:a16="http://schemas.microsoft.com/office/drawing/2014/main" xmlns="" id="{375B3C2F-EA20-4220-B143-AFF9C04F9BB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1" name="223 CuadroTexto">
          <a:extLst>
            <a:ext uri="{FF2B5EF4-FFF2-40B4-BE49-F238E27FC236}">
              <a16:creationId xmlns:a16="http://schemas.microsoft.com/office/drawing/2014/main" xmlns="" id="{34AC7CC2-285A-4BB2-BB5B-50AB770E910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2" name="224 CuadroTexto">
          <a:extLst>
            <a:ext uri="{FF2B5EF4-FFF2-40B4-BE49-F238E27FC236}">
              <a16:creationId xmlns:a16="http://schemas.microsoft.com/office/drawing/2014/main" xmlns="" id="{6D8AFBBC-DF19-46A0-9A71-8C1941D598B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3" name="225 CuadroTexto">
          <a:extLst>
            <a:ext uri="{FF2B5EF4-FFF2-40B4-BE49-F238E27FC236}">
              <a16:creationId xmlns:a16="http://schemas.microsoft.com/office/drawing/2014/main" xmlns="" id="{F51FE4F1-E7F9-430B-8BC9-C34F8CC7E69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4" name="226 CuadroTexto">
          <a:extLst>
            <a:ext uri="{FF2B5EF4-FFF2-40B4-BE49-F238E27FC236}">
              <a16:creationId xmlns:a16="http://schemas.microsoft.com/office/drawing/2014/main" xmlns="" id="{0A361F73-0BD1-405F-8A6C-0B72F17FF3D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5" name="227 CuadroTexto">
          <a:extLst>
            <a:ext uri="{FF2B5EF4-FFF2-40B4-BE49-F238E27FC236}">
              <a16:creationId xmlns:a16="http://schemas.microsoft.com/office/drawing/2014/main" xmlns="" id="{691BAD81-9EFC-4FFD-9225-58C2DE48CB0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6" name="228 CuadroTexto">
          <a:extLst>
            <a:ext uri="{FF2B5EF4-FFF2-40B4-BE49-F238E27FC236}">
              <a16:creationId xmlns:a16="http://schemas.microsoft.com/office/drawing/2014/main" xmlns="" id="{26AE7FEC-6C11-49E0-945E-E0F0B84CA37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7" name="229 CuadroTexto">
          <a:extLst>
            <a:ext uri="{FF2B5EF4-FFF2-40B4-BE49-F238E27FC236}">
              <a16:creationId xmlns:a16="http://schemas.microsoft.com/office/drawing/2014/main" xmlns="" id="{7A8C26F8-F679-4C7A-A88E-20AB298AE68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8" name="230 CuadroTexto">
          <a:extLst>
            <a:ext uri="{FF2B5EF4-FFF2-40B4-BE49-F238E27FC236}">
              <a16:creationId xmlns:a16="http://schemas.microsoft.com/office/drawing/2014/main" xmlns="" id="{37F90C35-58C4-482C-AC5A-0EF4110FBD9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29" name="231 CuadroTexto">
          <a:extLst>
            <a:ext uri="{FF2B5EF4-FFF2-40B4-BE49-F238E27FC236}">
              <a16:creationId xmlns:a16="http://schemas.microsoft.com/office/drawing/2014/main" xmlns="" id="{B65FFC8D-4D7C-48F8-868D-63175243C2C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0" name="232 CuadroTexto">
          <a:extLst>
            <a:ext uri="{FF2B5EF4-FFF2-40B4-BE49-F238E27FC236}">
              <a16:creationId xmlns:a16="http://schemas.microsoft.com/office/drawing/2014/main" xmlns="" id="{5F0D9E18-B7E4-4F61-A68C-B2F7203EB59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1" name="233 CuadroTexto">
          <a:extLst>
            <a:ext uri="{FF2B5EF4-FFF2-40B4-BE49-F238E27FC236}">
              <a16:creationId xmlns:a16="http://schemas.microsoft.com/office/drawing/2014/main" xmlns="" id="{E5521FA6-38F2-4E68-90E4-91AB51F153C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2" name="234 CuadroTexto">
          <a:extLst>
            <a:ext uri="{FF2B5EF4-FFF2-40B4-BE49-F238E27FC236}">
              <a16:creationId xmlns:a16="http://schemas.microsoft.com/office/drawing/2014/main" xmlns="" id="{A886E191-5860-4ACB-99A6-4284EA7B195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3" name="235 CuadroTexto">
          <a:extLst>
            <a:ext uri="{FF2B5EF4-FFF2-40B4-BE49-F238E27FC236}">
              <a16:creationId xmlns:a16="http://schemas.microsoft.com/office/drawing/2014/main" xmlns="" id="{799AAC72-7F7B-4E61-8DBD-FA216A790FB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4" name="236 CuadroTexto">
          <a:extLst>
            <a:ext uri="{FF2B5EF4-FFF2-40B4-BE49-F238E27FC236}">
              <a16:creationId xmlns:a16="http://schemas.microsoft.com/office/drawing/2014/main" xmlns="" id="{7CF58A64-7ADA-46E7-8884-58C0847DBE5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5" name="237 CuadroTexto">
          <a:extLst>
            <a:ext uri="{FF2B5EF4-FFF2-40B4-BE49-F238E27FC236}">
              <a16:creationId xmlns:a16="http://schemas.microsoft.com/office/drawing/2014/main" xmlns="" id="{A0FEEE9E-0403-4E38-B97E-A70FE762CD4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6" name="238 CuadroTexto">
          <a:extLst>
            <a:ext uri="{FF2B5EF4-FFF2-40B4-BE49-F238E27FC236}">
              <a16:creationId xmlns:a16="http://schemas.microsoft.com/office/drawing/2014/main" xmlns="" id="{D1186C94-628C-44F2-B0D3-50DD93482FB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7" name="239 CuadroTexto">
          <a:extLst>
            <a:ext uri="{FF2B5EF4-FFF2-40B4-BE49-F238E27FC236}">
              <a16:creationId xmlns:a16="http://schemas.microsoft.com/office/drawing/2014/main" xmlns="" id="{167C41BE-CF49-40C7-A5AA-D73E948FD1D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8" name="240 CuadroTexto">
          <a:extLst>
            <a:ext uri="{FF2B5EF4-FFF2-40B4-BE49-F238E27FC236}">
              <a16:creationId xmlns:a16="http://schemas.microsoft.com/office/drawing/2014/main" xmlns="" id="{4BB46B82-3C58-4752-9AB5-9D021D424E6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39" name="241 CuadroTexto">
          <a:extLst>
            <a:ext uri="{FF2B5EF4-FFF2-40B4-BE49-F238E27FC236}">
              <a16:creationId xmlns:a16="http://schemas.microsoft.com/office/drawing/2014/main" xmlns="" id="{E995F5D4-5FE9-4C91-AE8A-71262C5D47E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0" name="242 CuadroTexto">
          <a:extLst>
            <a:ext uri="{FF2B5EF4-FFF2-40B4-BE49-F238E27FC236}">
              <a16:creationId xmlns:a16="http://schemas.microsoft.com/office/drawing/2014/main" xmlns="" id="{DC25FC0F-910F-4950-A3A4-FD9E44A21E7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1" name="243 CuadroTexto">
          <a:extLst>
            <a:ext uri="{FF2B5EF4-FFF2-40B4-BE49-F238E27FC236}">
              <a16:creationId xmlns:a16="http://schemas.microsoft.com/office/drawing/2014/main" xmlns="" id="{B5E806D5-7D23-4EBF-BE7E-F8745D5FACA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2" name="244 CuadroTexto">
          <a:extLst>
            <a:ext uri="{FF2B5EF4-FFF2-40B4-BE49-F238E27FC236}">
              <a16:creationId xmlns:a16="http://schemas.microsoft.com/office/drawing/2014/main" xmlns="" id="{D03DCD35-3DAF-4E29-AD19-36398F4107F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3" name="245 CuadroTexto">
          <a:extLst>
            <a:ext uri="{FF2B5EF4-FFF2-40B4-BE49-F238E27FC236}">
              <a16:creationId xmlns:a16="http://schemas.microsoft.com/office/drawing/2014/main" xmlns="" id="{7BBAB855-9E6C-4D75-B9CF-6617F97935C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4" name="246 CuadroTexto">
          <a:extLst>
            <a:ext uri="{FF2B5EF4-FFF2-40B4-BE49-F238E27FC236}">
              <a16:creationId xmlns:a16="http://schemas.microsoft.com/office/drawing/2014/main" xmlns="" id="{E79FEB0B-F091-46B8-86E4-CF30535FA07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5" name="247 CuadroTexto">
          <a:extLst>
            <a:ext uri="{FF2B5EF4-FFF2-40B4-BE49-F238E27FC236}">
              <a16:creationId xmlns:a16="http://schemas.microsoft.com/office/drawing/2014/main" xmlns="" id="{2774A56E-C319-42CD-A14F-BF37B702EDB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6" name="248 CuadroTexto">
          <a:extLst>
            <a:ext uri="{FF2B5EF4-FFF2-40B4-BE49-F238E27FC236}">
              <a16:creationId xmlns:a16="http://schemas.microsoft.com/office/drawing/2014/main" xmlns="" id="{055CE34D-DA47-4200-850A-10FC98C3D08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7" name="249 CuadroTexto">
          <a:extLst>
            <a:ext uri="{FF2B5EF4-FFF2-40B4-BE49-F238E27FC236}">
              <a16:creationId xmlns:a16="http://schemas.microsoft.com/office/drawing/2014/main" xmlns="" id="{62BD106C-B1DD-470B-B353-90A243B2EDA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8" name="250 CuadroTexto">
          <a:extLst>
            <a:ext uri="{FF2B5EF4-FFF2-40B4-BE49-F238E27FC236}">
              <a16:creationId xmlns:a16="http://schemas.microsoft.com/office/drawing/2014/main" xmlns="" id="{9056170C-408E-4783-BB32-0DE1453F2D7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49" name="251 CuadroTexto">
          <a:extLst>
            <a:ext uri="{FF2B5EF4-FFF2-40B4-BE49-F238E27FC236}">
              <a16:creationId xmlns:a16="http://schemas.microsoft.com/office/drawing/2014/main" xmlns="" id="{049ACF47-588D-4625-A31A-762AFC428F7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0" name="252 CuadroTexto">
          <a:extLst>
            <a:ext uri="{FF2B5EF4-FFF2-40B4-BE49-F238E27FC236}">
              <a16:creationId xmlns:a16="http://schemas.microsoft.com/office/drawing/2014/main" xmlns="" id="{CEFE35B4-06DA-43B0-84C1-430F33039F5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1" name="253 CuadroTexto">
          <a:extLst>
            <a:ext uri="{FF2B5EF4-FFF2-40B4-BE49-F238E27FC236}">
              <a16:creationId xmlns:a16="http://schemas.microsoft.com/office/drawing/2014/main" xmlns="" id="{33693358-7CBB-4D6A-9173-2A45BBDDB01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2" name="254 CuadroTexto">
          <a:extLst>
            <a:ext uri="{FF2B5EF4-FFF2-40B4-BE49-F238E27FC236}">
              <a16:creationId xmlns:a16="http://schemas.microsoft.com/office/drawing/2014/main" xmlns="" id="{C7F609C4-D59A-4C04-90D2-DFCE13533E1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3" name="255 CuadroTexto">
          <a:extLst>
            <a:ext uri="{FF2B5EF4-FFF2-40B4-BE49-F238E27FC236}">
              <a16:creationId xmlns:a16="http://schemas.microsoft.com/office/drawing/2014/main" xmlns="" id="{D28F240D-4230-46A6-97C7-6C9B2400A19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4" name="256 CuadroTexto">
          <a:extLst>
            <a:ext uri="{FF2B5EF4-FFF2-40B4-BE49-F238E27FC236}">
              <a16:creationId xmlns:a16="http://schemas.microsoft.com/office/drawing/2014/main" xmlns="" id="{9C973091-2B0B-43D6-98A2-DB23B4E7063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5" name="257 CuadroTexto">
          <a:extLst>
            <a:ext uri="{FF2B5EF4-FFF2-40B4-BE49-F238E27FC236}">
              <a16:creationId xmlns:a16="http://schemas.microsoft.com/office/drawing/2014/main" xmlns="" id="{177CBE9E-D645-469C-966A-D76896DEC64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6" name="258 CuadroTexto">
          <a:extLst>
            <a:ext uri="{FF2B5EF4-FFF2-40B4-BE49-F238E27FC236}">
              <a16:creationId xmlns:a16="http://schemas.microsoft.com/office/drawing/2014/main" xmlns="" id="{1BF57E08-1545-4C64-857C-0196F5CC33D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7" name="259 CuadroTexto">
          <a:extLst>
            <a:ext uri="{FF2B5EF4-FFF2-40B4-BE49-F238E27FC236}">
              <a16:creationId xmlns:a16="http://schemas.microsoft.com/office/drawing/2014/main" xmlns="" id="{4A5FE309-B98C-484F-91D5-47104F46FB4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8" name="260 CuadroTexto">
          <a:extLst>
            <a:ext uri="{FF2B5EF4-FFF2-40B4-BE49-F238E27FC236}">
              <a16:creationId xmlns:a16="http://schemas.microsoft.com/office/drawing/2014/main" xmlns="" id="{1BCBD03F-D2C2-4195-BEB0-0FB9FF07993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59" name="261 CuadroTexto">
          <a:extLst>
            <a:ext uri="{FF2B5EF4-FFF2-40B4-BE49-F238E27FC236}">
              <a16:creationId xmlns:a16="http://schemas.microsoft.com/office/drawing/2014/main" xmlns="" id="{8648A6FA-8F5E-4636-8480-DB4F43D7040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0" name="262 CuadroTexto">
          <a:extLst>
            <a:ext uri="{FF2B5EF4-FFF2-40B4-BE49-F238E27FC236}">
              <a16:creationId xmlns:a16="http://schemas.microsoft.com/office/drawing/2014/main" xmlns="" id="{D9661617-3C16-47F8-864B-655AB83380E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1" name="263 CuadroTexto">
          <a:extLst>
            <a:ext uri="{FF2B5EF4-FFF2-40B4-BE49-F238E27FC236}">
              <a16:creationId xmlns:a16="http://schemas.microsoft.com/office/drawing/2014/main" xmlns="" id="{D5FF40F2-63BF-4898-8CF0-EEFAB6CDCC8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2" name="264 CuadroTexto">
          <a:extLst>
            <a:ext uri="{FF2B5EF4-FFF2-40B4-BE49-F238E27FC236}">
              <a16:creationId xmlns:a16="http://schemas.microsoft.com/office/drawing/2014/main" xmlns="" id="{F746A24F-B763-4AF4-819C-B25D6610D03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3" name="265 CuadroTexto">
          <a:extLst>
            <a:ext uri="{FF2B5EF4-FFF2-40B4-BE49-F238E27FC236}">
              <a16:creationId xmlns:a16="http://schemas.microsoft.com/office/drawing/2014/main" xmlns="" id="{4C56D041-2165-463E-93DB-1042909246F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4" name="266 CuadroTexto">
          <a:extLst>
            <a:ext uri="{FF2B5EF4-FFF2-40B4-BE49-F238E27FC236}">
              <a16:creationId xmlns:a16="http://schemas.microsoft.com/office/drawing/2014/main" xmlns="" id="{D9D6FC8F-1106-4512-9D9D-7BDB99F68BF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5" name="267 CuadroTexto">
          <a:extLst>
            <a:ext uri="{FF2B5EF4-FFF2-40B4-BE49-F238E27FC236}">
              <a16:creationId xmlns:a16="http://schemas.microsoft.com/office/drawing/2014/main" xmlns="" id="{D252B8DD-03E9-45DB-B494-36C35A759D1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6" name="268 CuadroTexto">
          <a:extLst>
            <a:ext uri="{FF2B5EF4-FFF2-40B4-BE49-F238E27FC236}">
              <a16:creationId xmlns:a16="http://schemas.microsoft.com/office/drawing/2014/main" xmlns="" id="{EE3C24A9-8429-45D1-83D4-E2AF24B3DA9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7" name="269 CuadroTexto">
          <a:extLst>
            <a:ext uri="{FF2B5EF4-FFF2-40B4-BE49-F238E27FC236}">
              <a16:creationId xmlns:a16="http://schemas.microsoft.com/office/drawing/2014/main" xmlns="" id="{8FC1F4A4-DF65-40EB-828D-15220E62138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8" name="270 CuadroTexto">
          <a:extLst>
            <a:ext uri="{FF2B5EF4-FFF2-40B4-BE49-F238E27FC236}">
              <a16:creationId xmlns:a16="http://schemas.microsoft.com/office/drawing/2014/main" xmlns="" id="{94D68DB4-FEAF-4B13-9A32-E4A53C868FE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69" name="271 CuadroTexto">
          <a:extLst>
            <a:ext uri="{FF2B5EF4-FFF2-40B4-BE49-F238E27FC236}">
              <a16:creationId xmlns:a16="http://schemas.microsoft.com/office/drawing/2014/main" xmlns="" id="{DE1C43B0-3AF5-47D4-BF75-0E23EEB30D0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0" name="272 CuadroTexto">
          <a:extLst>
            <a:ext uri="{FF2B5EF4-FFF2-40B4-BE49-F238E27FC236}">
              <a16:creationId xmlns:a16="http://schemas.microsoft.com/office/drawing/2014/main" xmlns="" id="{D613D47C-651A-4C30-B60E-BE3AD57001A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1" name="273 CuadroTexto">
          <a:extLst>
            <a:ext uri="{FF2B5EF4-FFF2-40B4-BE49-F238E27FC236}">
              <a16:creationId xmlns:a16="http://schemas.microsoft.com/office/drawing/2014/main" xmlns="" id="{532A0C60-8D64-43D2-B742-F864CD130C0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2" name="274 CuadroTexto">
          <a:extLst>
            <a:ext uri="{FF2B5EF4-FFF2-40B4-BE49-F238E27FC236}">
              <a16:creationId xmlns:a16="http://schemas.microsoft.com/office/drawing/2014/main" xmlns="" id="{E9DAAA04-CAAD-4A4C-957D-ACC839EC73E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3" name="275 CuadroTexto">
          <a:extLst>
            <a:ext uri="{FF2B5EF4-FFF2-40B4-BE49-F238E27FC236}">
              <a16:creationId xmlns:a16="http://schemas.microsoft.com/office/drawing/2014/main" xmlns="" id="{0405C752-1047-4584-A907-5E86D269439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4" name="276 CuadroTexto">
          <a:extLst>
            <a:ext uri="{FF2B5EF4-FFF2-40B4-BE49-F238E27FC236}">
              <a16:creationId xmlns:a16="http://schemas.microsoft.com/office/drawing/2014/main" xmlns="" id="{B0842EF5-1ABF-4621-BEE5-4E6490A4617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5" name="277 CuadroTexto">
          <a:extLst>
            <a:ext uri="{FF2B5EF4-FFF2-40B4-BE49-F238E27FC236}">
              <a16:creationId xmlns:a16="http://schemas.microsoft.com/office/drawing/2014/main" xmlns="" id="{94B9E617-55F2-40E1-89D8-701D25DF9D2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6" name="278 CuadroTexto">
          <a:extLst>
            <a:ext uri="{FF2B5EF4-FFF2-40B4-BE49-F238E27FC236}">
              <a16:creationId xmlns:a16="http://schemas.microsoft.com/office/drawing/2014/main" xmlns="" id="{D46EC708-2570-4268-B854-43337DDE8EF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7" name="279 CuadroTexto">
          <a:extLst>
            <a:ext uri="{FF2B5EF4-FFF2-40B4-BE49-F238E27FC236}">
              <a16:creationId xmlns:a16="http://schemas.microsoft.com/office/drawing/2014/main" xmlns="" id="{62EF7522-0968-4611-AB0E-8EAD512732C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8" name="280 CuadroTexto">
          <a:extLst>
            <a:ext uri="{FF2B5EF4-FFF2-40B4-BE49-F238E27FC236}">
              <a16:creationId xmlns:a16="http://schemas.microsoft.com/office/drawing/2014/main" xmlns="" id="{A8B50C8B-838E-4935-A011-16927189522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9" name="281 CuadroTexto">
          <a:extLst>
            <a:ext uri="{FF2B5EF4-FFF2-40B4-BE49-F238E27FC236}">
              <a16:creationId xmlns:a16="http://schemas.microsoft.com/office/drawing/2014/main" xmlns="" id="{5B7AD193-64F9-46C7-8654-3689C5ACF88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0" name="282 CuadroTexto">
          <a:extLst>
            <a:ext uri="{FF2B5EF4-FFF2-40B4-BE49-F238E27FC236}">
              <a16:creationId xmlns:a16="http://schemas.microsoft.com/office/drawing/2014/main" xmlns="" id="{FF2EFCEC-B88D-4513-BD26-CFC65FC9A3B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1" name="283 CuadroTexto">
          <a:extLst>
            <a:ext uri="{FF2B5EF4-FFF2-40B4-BE49-F238E27FC236}">
              <a16:creationId xmlns:a16="http://schemas.microsoft.com/office/drawing/2014/main" xmlns="" id="{D6B51068-8217-4C28-8940-B0F3CE54C31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2" name="284 CuadroTexto">
          <a:extLst>
            <a:ext uri="{FF2B5EF4-FFF2-40B4-BE49-F238E27FC236}">
              <a16:creationId xmlns:a16="http://schemas.microsoft.com/office/drawing/2014/main" xmlns="" id="{80A92AEB-D744-4E99-82A7-4BC41BBD7C2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3" name="285 CuadroTexto">
          <a:extLst>
            <a:ext uri="{FF2B5EF4-FFF2-40B4-BE49-F238E27FC236}">
              <a16:creationId xmlns:a16="http://schemas.microsoft.com/office/drawing/2014/main" xmlns="" id="{F6B25FD3-5831-41BE-83DC-06068277C6F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4" name="286 CuadroTexto">
          <a:extLst>
            <a:ext uri="{FF2B5EF4-FFF2-40B4-BE49-F238E27FC236}">
              <a16:creationId xmlns:a16="http://schemas.microsoft.com/office/drawing/2014/main" xmlns="" id="{0B59DD1B-2680-4981-ABC8-7478AB8805C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5" name="287 CuadroTexto">
          <a:extLst>
            <a:ext uri="{FF2B5EF4-FFF2-40B4-BE49-F238E27FC236}">
              <a16:creationId xmlns:a16="http://schemas.microsoft.com/office/drawing/2014/main" xmlns="" id="{23093180-B4E7-4FDF-AEC7-6A866D91562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6" name="288 CuadroTexto">
          <a:extLst>
            <a:ext uri="{FF2B5EF4-FFF2-40B4-BE49-F238E27FC236}">
              <a16:creationId xmlns:a16="http://schemas.microsoft.com/office/drawing/2014/main" xmlns="" id="{ACC3DF99-016A-4DCF-A93C-840DC8B4DD7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7" name="289 CuadroTexto">
          <a:extLst>
            <a:ext uri="{FF2B5EF4-FFF2-40B4-BE49-F238E27FC236}">
              <a16:creationId xmlns:a16="http://schemas.microsoft.com/office/drawing/2014/main" xmlns="" id="{1567A545-6FD8-4B6B-AF16-DD67D260BB7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8" name="290 CuadroTexto">
          <a:extLst>
            <a:ext uri="{FF2B5EF4-FFF2-40B4-BE49-F238E27FC236}">
              <a16:creationId xmlns:a16="http://schemas.microsoft.com/office/drawing/2014/main" xmlns="" id="{133620E6-032F-4D59-A017-5DBF641FA04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89" name="291 CuadroTexto">
          <a:extLst>
            <a:ext uri="{FF2B5EF4-FFF2-40B4-BE49-F238E27FC236}">
              <a16:creationId xmlns:a16="http://schemas.microsoft.com/office/drawing/2014/main" xmlns="" id="{43920009-D351-490E-A059-53ADF241479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90" name="292 CuadroTexto">
          <a:extLst>
            <a:ext uri="{FF2B5EF4-FFF2-40B4-BE49-F238E27FC236}">
              <a16:creationId xmlns:a16="http://schemas.microsoft.com/office/drawing/2014/main" xmlns="" id="{0BD4C196-0DB0-4365-9B2B-92826D0AC62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91" name="293 CuadroTexto">
          <a:extLst>
            <a:ext uri="{FF2B5EF4-FFF2-40B4-BE49-F238E27FC236}">
              <a16:creationId xmlns:a16="http://schemas.microsoft.com/office/drawing/2014/main" xmlns="" id="{D054F0A4-E6D8-467D-AA91-0B65AF2F9F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92" name="294 CuadroTexto">
          <a:extLst>
            <a:ext uri="{FF2B5EF4-FFF2-40B4-BE49-F238E27FC236}">
              <a16:creationId xmlns:a16="http://schemas.microsoft.com/office/drawing/2014/main" xmlns="" id="{978BCE86-4F00-4045-B759-873BB8E2E06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93" name="295 CuadroTexto">
          <a:extLst>
            <a:ext uri="{FF2B5EF4-FFF2-40B4-BE49-F238E27FC236}">
              <a16:creationId xmlns:a16="http://schemas.microsoft.com/office/drawing/2014/main" xmlns="" id="{5BB5A386-7408-4B72-8EB2-5228D7194E7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94" name="296 CuadroTexto">
          <a:extLst>
            <a:ext uri="{FF2B5EF4-FFF2-40B4-BE49-F238E27FC236}">
              <a16:creationId xmlns:a16="http://schemas.microsoft.com/office/drawing/2014/main" xmlns="" id="{B870B311-47E1-4C64-A0E5-2D2A676E24F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695" name="298 CuadroTexto">
          <a:extLst>
            <a:ext uri="{FF2B5EF4-FFF2-40B4-BE49-F238E27FC236}">
              <a16:creationId xmlns:a16="http://schemas.microsoft.com/office/drawing/2014/main" xmlns="" id="{E6326E2D-0332-499B-8839-67CC7123E9B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696" name="299 CuadroTexto">
          <a:extLst>
            <a:ext uri="{FF2B5EF4-FFF2-40B4-BE49-F238E27FC236}">
              <a16:creationId xmlns:a16="http://schemas.microsoft.com/office/drawing/2014/main" xmlns="" id="{7A67A970-00FC-4E70-B945-3FE9331C904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697" name="300 CuadroTexto">
          <a:extLst>
            <a:ext uri="{FF2B5EF4-FFF2-40B4-BE49-F238E27FC236}">
              <a16:creationId xmlns:a16="http://schemas.microsoft.com/office/drawing/2014/main" xmlns="" id="{889D6E3C-4EB6-45D4-81FD-2C18DAF4FCC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698" name="301 CuadroTexto">
          <a:extLst>
            <a:ext uri="{FF2B5EF4-FFF2-40B4-BE49-F238E27FC236}">
              <a16:creationId xmlns:a16="http://schemas.microsoft.com/office/drawing/2014/main" xmlns="" id="{05DCBDEF-AE61-4D8A-848E-BD2D806B9A7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699" name="302 CuadroTexto">
          <a:extLst>
            <a:ext uri="{FF2B5EF4-FFF2-40B4-BE49-F238E27FC236}">
              <a16:creationId xmlns:a16="http://schemas.microsoft.com/office/drawing/2014/main" xmlns="" id="{B4369E45-A31F-4FCA-B395-10237D8D8CD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700" name="303 CuadroTexto">
          <a:extLst>
            <a:ext uri="{FF2B5EF4-FFF2-40B4-BE49-F238E27FC236}">
              <a16:creationId xmlns:a16="http://schemas.microsoft.com/office/drawing/2014/main" xmlns="" id="{BF7AE3A0-8316-4FEC-A16E-E2AB6426A5B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701" name="304 CuadroTexto">
          <a:extLst>
            <a:ext uri="{FF2B5EF4-FFF2-40B4-BE49-F238E27FC236}">
              <a16:creationId xmlns:a16="http://schemas.microsoft.com/office/drawing/2014/main" xmlns="" id="{F4E5AFD8-C2D8-4118-BC44-3DEDD33C07F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702" name="305 CuadroTexto">
          <a:extLst>
            <a:ext uri="{FF2B5EF4-FFF2-40B4-BE49-F238E27FC236}">
              <a16:creationId xmlns:a16="http://schemas.microsoft.com/office/drawing/2014/main" xmlns="" id="{E063C810-0F6D-4A8B-81CC-F383BF0ACDA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703" name="452 CuadroTexto">
          <a:extLst>
            <a:ext uri="{FF2B5EF4-FFF2-40B4-BE49-F238E27FC236}">
              <a16:creationId xmlns:a16="http://schemas.microsoft.com/office/drawing/2014/main" xmlns="" id="{3412D964-A219-4144-AFF9-808A28816C1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04" name="17 CuadroTexto">
          <a:extLst>
            <a:ext uri="{FF2B5EF4-FFF2-40B4-BE49-F238E27FC236}">
              <a16:creationId xmlns:a16="http://schemas.microsoft.com/office/drawing/2014/main" xmlns="" id="{03C4894B-D50A-4628-B497-B5CE5BE1DF3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05" name="90 CuadroTexto">
          <a:extLst>
            <a:ext uri="{FF2B5EF4-FFF2-40B4-BE49-F238E27FC236}">
              <a16:creationId xmlns:a16="http://schemas.microsoft.com/office/drawing/2014/main" xmlns="" id="{9415D551-062E-46DC-AD73-2303D4A86C7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06" name="91 CuadroTexto">
          <a:extLst>
            <a:ext uri="{FF2B5EF4-FFF2-40B4-BE49-F238E27FC236}">
              <a16:creationId xmlns:a16="http://schemas.microsoft.com/office/drawing/2014/main" xmlns="" id="{2EB258EB-7EBF-47B4-B313-1C8E57375E5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07" name="92 CuadroTexto">
          <a:extLst>
            <a:ext uri="{FF2B5EF4-FFF2-40B4-BE49-F238E27FC236}">
              <a16:creationId xmlns:a16="http://schemas.microsoft.com/office/drawing/2014/main" xmlns="" id="{02FC234E-CC60-4E6B-A92B-F059295BF61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08" name="93 CuadroTexto">
          <a:extLst>
            <a:ext uri="{FF2B5EF4-FFF2-40B4-BE49-F238E27FC236}">
              <a16:creationId xmlns:a16="http://schemas.microsoft.com/office/drawing/2014/main" xmlns="" id="{8A0C5753-BBAF-41C2-9792-D9C40633626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09" name="94 CuadroTexto">
          <a:extLst>
            <a:ext uri="{FF2B5EF4-FFF2-40B4-BE49-F238E27FC236}">
              <a16:creationId xmlns:a16="http://schemas.microsoft.com/office/drawing/2014/main" xmlns="" id="{EB429434-15BF-4F61-8FC9-E2605C77BFE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0" name="95 CuadroTexto">
          <a:extLst>
            <a:ext uri="{FF2B5EF4-FFF2-40B4-BE49-F238E27FC236}">
              <a16:creationId xmlns:a16="http://schemas.microsoft.com/office/drawing/2014/main" xmlns="" id="{7674EB3A-21A2-41C3-82B3-0255EFCA3F7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1" name="96 CuadroTexto">
          <a:extLst>
            <a:ext uri="{FF2B5EF4-FFF2-40B4-BE49-F238E27FC236}">
              <a16:creationId xmlns:a16="http://schemas.microsoft.com/office/drawing/2014/main" xmlns="" id="{1BFD430D-E795-4F5A-9E57-DCAE51304A0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2" name="97 CuadroTexto">
          <a:extLst>
            <a:ext uri="{FF2B5EF4-FFF2-40B4-BE49-F238E27FC236}">
              <a16:creationId xmlns:a16="http://schemas.microsoft.com/office/drawing/2014/main" xmlns="" id="{3CD363D7-0D8E-4911-B9FE-738F58D9CCC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3" name="98 CuadroTexto">
          <a:extLst>
            <a:ext uri="{FF2B5EF4-FFF2-40B4-BE49-F238E27FC236}">
              <a16:creationId xmlns:a16="http://schemas.microsoft.com/office/drawing/2014/main" xmlns="" id="{9C676CA0-93AA-41BF-A0AA-F309CF45E5F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4" name="99 CuadroTexto">
          <a:extLst>
            <a:ext uri="{FF2B5EF4-FFF2-40B4-BE49-F238E27FC236}">
              <a16:creationId xmlns:a16="http://schemas.microsoft.com/office/drawing/2014/main" xmlns="" id="{8C6F10D1-098E-46A2-ABDA-5116A7319B9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5" name="100 CuadroTexto">
          <a:extLst>
            <a:ext uri="{FF2B5EF4-FFF2-40B4-BE49-F238E27FC236}">
              <a16:creationId xmlns:a16="http://schemas.microsoft.com/office/drawing/2014/main" xmlns="" id="{30A1BBF6-4880-4392-9FF5-0352A2D22E0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6" name="101 CuadroTexto">
          <a:extLst>
            <a:ext uri="{FF2B5EF4-FFF2-40B4-BE49-F238E27FC236}">
              <a16:creationId xmlns:a16="http://schemas.microsoft.com/office/drawing/2014/main" xmlns="" id="{670587EB-9CA8-4E5D-8D18-004F8E65F7E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7" name="118 CuadroTexto">
          <a:extLst>
            <a:ext uri="{FF2B5EF4-FFF2-40B4-BE49-F238E27FC236}">
              <a16:creationId xmlns:a16="http://schemas.microsoft.com/office/drawing/2014/main" xmlns="" id="{579346B3-CE7C-4B3F-AFC1-37718D78D9F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8" name="119 CuadroTexto">
          <a:extLst>
            <a:ext uri="{FF2B5EF4-FFF2-40B4-BE49-F238E27FC236}">
              <a16:creationId xmlns:a16="http://schemas.microsoft.com/office/drawing/2014/main" xmlns="" id="{B13D74DD-7B19-4FB1-A53D-A8901A5D6CE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9" name="120 CuadroTexto">
          <a:extLst>
            <a:ext uri="{FF2B5EF4-FFF2-40B4-BE49-F238E27FC236}">
              <a16:creationId xmlns:a16="http://schemas.microsoft.com/office/drawing/2014/main" xmlns="" id="{7CAD1F4A-13AF-4B5B-810B-CC798D6857D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0" name="121 CuadroTexto">
          <a:extLst>
            <a:ext uri="{FF2B5EF4-FFF2-40B4-BE49-F238E27FC236}">
              <a16:creationId xmlns:a16="http://schemas.microsoft.com/office/drawing/2014/main" xmlns="" id="{2177A303-9D2A-4DB2-8C1A-FD9DCA877EB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1" name="122 CuadroTexto">
          <a:extLst>
            <a:ext uri="{FF2B5EF4-FFF2-40B4-BE49-F238E27FC236}">
              <a16:creationId xmlns:a16="http://schemas.microsoft.com/office/drawing/2014/main" xmlns="" id="{D42A0D3A-DAB1-48E4-AA97-BD9390BC9BD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2" name="123 CuadroTexto">
          <a:extLst>
            <a:ext uri="{FF2B5EF4-FFF2-40B4-BE49-F238E27FC236}">
              <a16:creationId xmlns:a16="http://schemas.microsoft.com/office/drawing/2014/main" xmlns="" id="{5030EC48-EF63-4124-B826-62BB494C05E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3" name="124 CuadroTexto">
          <a:extLst>
            <a:ext uri="{FF2B5EF4-FFF2-40B4-BE49-F238E27FC236}">
              <a16:creationId xmlns:a16="http://schemas.microsoft.com/office/drawing/2014/main" xmlns="" id="{F41BD7A2-9919-47E7-BEF1-AB091E01C46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4" name="125 CuadroTexto">
          <a:extLst>
            <a:ext uri="{FF2B5EF4-FFF2-40B4-BE49-F238E27FC236}">
              <a16:creationId xmlns:a16="http://schemas.microsoft.com/office/drawing/2014/main" xmlns="" id="{370E36D3-DCA2-4C04-9D38-FE1035050EF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5" name="143 CuadroTexto">
          <a:extLst>
            <a:ext uri="{FF2B5EF4-FFF2-40B4-BE49-F238E27FC236}">
              <a16:creationId xmlns:a16="http://schemas.microsoft.com/office/drawing/2014/main" xmlns="" id="{7152960F-0298-43A3-A3EB-566A7C3F299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6" name="144 CuadroTexto">
          <a:extLst>
            <a:ext uri="{FF2B5EF4-FFF2-40B4-BE49-F238E27FC236}">
              <a16:creationId xmlns:a16="http://schemas.microsoft.com/office/drawing/2014/main" xmlns="" id="{FE64F974-AB11-4FC3-AA80-693129B9F12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7" name="145 CuadroTexto">
          <a:extLst>
            <a:ext uri="{FF2B5EF4-FFF2-40B4-BE49-F238E27FC236}">
              <a16:creationId xmlns:a16="http://schemas.microsoft.com/office/drawing/2014/main" xmlns="" id="{0B3F8E80-5E18-4DF9-A0B3-3837B5FB627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8" name="146 CuadroTexto">
          <a:extLst>
            <a:ext uri="{FF2B5EF4-FFF2-40B4-BE49-F238E27FC236}">
              <a16:creationId xmlns:a16="http://schemas.microsoft.com/office/drawing/2014/main" xmlns="" id="{AACE84FF-C69D-41A5-AEC8-B1D8EE3D36E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29" name="147 CuadroTexto">
          <a:extLst>
            <a:ext uri="{FF2B5EF4-FFF2-40B4-BE49-F238E27FC236}">
              <a16:creationId xmlns:a16="http://schemas.microsoft.com/office/drawing/2014/main" xmlns="" id="{993D576B-AF5C-42E6-B6B7-6599DE97165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0" name="148 CuadroTexto">
          <a:extLst>
            <a:ext uri="{FF2B5EF4-FFF2-40B4-BE49-F238E27FC236}">
              <a16:creationId xmlns:a16="http://schemas.microsoft.com/office/drawing/2014/main" xmlns="" id="{C56E2DFB-0F42-4223-8F4B-6195E143955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1" name="149 CuadroTexto">
          <a:extLst>
            <a:ext uri="{FF2B5EF4-FFF2-40B4-BE49-F238E27FC236}">
              <a16:creationId xmlns:a16="http://schemas.microsoft.com/office/drawing/2014/main" xmlns="" id="{9AD6235E-1F51-4209-B8A3-E7C25F5F073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2" name="150 CuadroTexto">
          <a:extLst>
            <a:ext uri="{FF2B5EF4-FFF2-40B4-BE49-F238E27FC236}">
              <a16:creationId xmlns:a16="http://schemas.microsoft.com/office/drawing/2014/main" xmlns="" id="{03430E54-ED47-4859-8388-C64C318EFDB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3" name="151 CuadroTexto">
          <a:extLst>
            <a:ext uri="{FF2B5EF4-FFF2-40B4-BE49-F238E27FC236}">
              <a16:creationId xmlns:a16="http://schemas.microsoft.com/office/drawing/2014/main" xmlns="" id="{AEFD4B89-8F01-4BE8-9C4A-BE2E30725CA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4" name="152 CuadroTexto">
          <a:extLst>
            <a:ext uri="{FF2B5EF4-FFF2-40B4-BE49-F238E27FC236}">
              <a16:creationId xmlns:a16="http://schemas.microsoft.com/office/drawing/2014/main" xmlns="" id="{EB85A3AD-E765-465D-B8BA-EBD1D98C2E2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5" name="153 CuadroTexto">
          <a:extLst>
            <a:ext uri="{FF2B5EF4-FFF2-40B4-BE49-F238E27FC236}">
              <a16:creationId xmlns:a16="http://schemas.microsoft.com/office/drawing/2014/main" xmlns="" id="{E1A1D15B-5DFA-4AB1-A20B-3B0D529E52E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6" name="154 CuadroTexto">
          <a:extLst>
            <a:ext uri="{FF2B5EF4-FFF2-40B4-BE49-F238E27FC236}">
              <a16:creationId xmlns:a16="http://schemas.microsoft.com/office/drawing/2014/main" xmlns="" id="{5DD3A69D-DFAE-4DD4-8F8D-600AC68908A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7" name="155 CuadroTexto">
          <a:extLst>
            <a:ext uri="{FF2B5EF4-FFF2-40B4-BE49-F238E27FC236}">
              <a16:creationId xmlns:a16="http://schemas.microsoft.com/office/drawing/2014/main" xmlns="" id="{8AD54398-A126-440D-B15B-3B6689952B8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8" name="156 CuadroTexto">
          <a:extLst>
            <a:ext uri="{FF2B5EF4-FFF2-40B4-BE49-F238E27FC236}">
              <a16:creationId xmlns:a16="http://schemas.microsoft.com/office/drawing/2014/main" xmlns="" id="{DB1B013E-B680-4876-950B-232306AFF32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39" name="157 CuadroTexto">
          <a:extLst>
            <a:ext uri="{FF2B5EF4-FFF2-40B4-BE49-F238E27FC236}">
              <a16:creationId xmlns:a16="http://schemas.microsoft.com/office/drawing/2014/main" xmlns="" id="{8A1EA4EE-9FE9-412F-8489-260CDFD84EA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0" name="158 CuadroTexto">
          <a:extLst>
            <a:ext uri="{FF2B5EF4-FFF2-40B4-BE49-F238E27FC236}">
              <a16:creationId xmlns:a16="http://schemas.microsoft.com/office/drawing/2014/main" xmlns="" id="{37965C89-A93A-4950-888D-E3E0BE1B5CD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1" name="159 CuadroTexto">
          <a:extLst>
            <a:ext uri="{FF2B5EF4-FFF2-40B4-BE49-F238E27FC236}">
              <a16:creationId xmlns:a16="http://schemas.microsoft.com/office/drawing/2014/main" xmlns="" id="{FDA2F47A-7F06-4263-B1F8-4C4FAF8BABC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2" name="160 CuadroTexto">
          <a:extLst>
            <a:ext uri="{FF2B5EF4-FFF2-40B4-BE49-F238E27FC236}">
              <a16:creationId xmlns:a16="http://schemas.microsoft.com/office/drawing/2014/main" xmlns="" id="{7B2D2858-D6B1-4D21-90B6-2F4B4A73F6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3" name="161 CuadroTexto">
          <a:extLst>
            <a:ext uri="{FF2B5EF4-FFF2-40B4-BE49-F238E27FC236}">
              <a16:creationId xmlns:a16="http://schemas.microsoft.com/office/drawing/2014/main" xmlns="" id="{E60C223E-A83C-4EBC-86B7-E0EEEAA2FA8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4" name="162 CuadroTexto">
          <a:extLst>
            <a:ext uri="{FF2B5EF4-FFF2-40B4-BE49-F238E27FC236}">
              <a16:creationId xmlns:a16="http://schemas.microsoft.com/office/drawing/2014/main" xmlns="" id="{FB0A854D-BE52-4B18-84C6-6CC17D23006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5" name="163 CuadroTexto">
          <a:extLst>
            <a:ext uri="{FF2B5EF4-FFF2-40B4-BE49-F238E27FC236}">
              <a16:creationId xmlns:a16="http://schemas.microsoft.com/office/drawing/2014/main" xmlns="" id="{5A0A92D9-CAB3-4655-A2C0-1CB1EA6963A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6" name="164 CuadroTexto">
          <a:extLst>
            <a:ext uri="{FF2B5EF4-FFF2-40B4-BE49-F238E27FC236}">
              <a16:creationId xmlns:a16="http://schemas.microsoft.com/office/drawing/2014/main" xmlns="" id="{3633CE16-5C23-496B-8D75-72686D86252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7" name="165 CuadroTexto">
          <a:extLst>
            <a:ext uri="{FF2B5EF4-FFF2-40B4-BE49-F238E27FC236}">
              <a16:creationId xmlns:a16="http://schemas.microsoft.com/office/drawing/2014/main" xmlns="" id="{01F1E0D7-BEC0-4C45-9018-9629EAD8BC0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8" name="166 CuadroTexto">
          <a:extLst>
            <a:ext uri="{FF2B5EF4-FFF2-40B4-BE49-F238E27FC236}">
              <a16:creationId xmlns:a16="http://schemas.microsoft.com/office/drawing/2014/main" xmlns="" id="{E27B755C-35FB-4294-8CF8-F5FE18A4B57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49" name="167 CuadroTexto">
          <a:extLst>
            <a:ext uri="{FF2B5EF4-FFF2-40B4-BE49-F238E27FC236}">
              <a16:creationId xmlns:a16="http://schemas.microsoft.com/office/drawing/2014/main" xmlns="" id="{1A8D40B0-80CA-4ABF-BCCB-98F280ADAAF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0" name="168 CuadroTexto">
          <a:extLst>
            <a:ext uri="{FF2B5EF4-FFF2-40B4-BE49-F238E27FC236}">
              <a16:creationId xmlns:a16="http://schemas.microsoft.com/office/drawing/2014/main" xmlns="" id="{A8744FB4-891B-42B6-B9C4-E41D08D93FB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1" name="169 CuadroTexto">
          <a:extLst>
            <a:ext uri="{FF2B5EF4-FFF2-40B4-BE49-F238E27FC236}">
              <a16:creationId xmlns:a16="http://schemas.microsoft.com/office/drawing/2014/main" xmlns="" id="{F3B89F1E-ED9F-430F-83F0-F7906FB7558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2" name="170 CuadroTexto">
          <a:extLst>
            <a:ext uri="{FF2B5EF4-FFF2-40B4-BE49-F238E27FC236}">
              <a16:creationId xmlns:a16="http://schemas.microsoft.com/office/drawing/2014/main" xmlns="" id="{02C5B5CC-3299-4F20-AED8-BBF90BBBB3D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3" name="171 CuadroTexto">
          <a:extLst>
            <a:ext uri="{FF2B5EF4-FFF2-40B4-BE49-F238E27FC236}">
              <a16:creationId xmlns:a16="http://schemas.microsoft.com/office/drawing/2014/main" xmlns="" id="{C87347F1-A08C-43EB-B673-3DC2ECB4213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4" name="172 CuadroTexto">
          <a:extLst>
            <a:ext uri="{FF2B5EF4-FFF2-40B4-BE49-F238E27FC236}">
              <a16:creationId xmlns:a16="http://schemas.microsoft.com/office/drawing/2014/main" xmlns="" id="{F7DD3633-96C5-4A5A-A417-938A022C1C8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5" name="173 CuadroTexto">
          <a:extLst>
            <a:ext uri="{FF2B5EF4-FFF2-40B4-BE49-F238E27FC236}">
              <a16:creationId xmlns:a16="http://schemas.microsoft.com/office/drawing/2014/main" xmlns="" id="{44DB6FB4-7F9C-4D60-9D29-CA39EA60F11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6" name="174 CuadroTexto">
          <a:extLst>
            <a:ext uri="{FF2B5EF4-FFF2-40B4-BE49-F238E27FC236}">
              <a16:creationId xmlns:a16="http://schemas.microsoft.com/office/drawing/2014/main" xmlns="" id="{690BF6D4-52A8-469B-97FB-9E529BC3FD9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7" name="175 CuadroTexto">
          <a:extLst>
            <a:ext uri="{FF2B5EF4-FFF2-40B4-BE49-F238E27FC236}">
              <a16:creationId xmlns:a16="http://schemas.microsoft.com/office/drawing/2014/main" xmlns="" id="{0D1EFC2D-D63C-4E2E-A8AA-C7D34D31AB5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8" name="176 CuadroTexto">
          <a:extLst>
            <a:ext uri="{FF2B5EF4-FFF2-40B4-BE49-F238E27FC236}">
              <a16:creationId xmlns:a16="http://schemas.microsoft.com/office/drawing/2014/main" xmlns="" id="{76292F51-0322-4C87-953E-89F703FC36C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59" name="177 CuadroTexto">
          <a:extLst>
            <a:ext uri="{FF2B5EF4-FFF2-40B4-BE49-F238E27FC236}">
              <a16:creationId xmlns:a16="http://schemas.microsoft.com/office/drawing/2014/main" xmlns="" id="{499E99F2-48DD-43E5-A8B8-AF5471F0A1A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0" name="178 CuadroTexto">
          <a:extLst>
            <a:ext uri="{FF2B5EF4-FFF2-40B4-BE49-F238E27FC236}">
              <a16:creationId xmlns:a16="http://schemas.microsoft.com/office/drawing/2014/main" xmlns="" id="{39E133E1-31C0-4B90-AE6C-D397E83062F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1" name="179 CuadroTexto">
          <a:extLst>
            <a:ext uri="{FF2B5EF4-FFF2-40B4-BE49-F238E27FC236}">
              <a16:creationId xmlns:a16="http://schemas.microsoft.com/office/drawing/2014/main" xmlns="" id="{9525AE72-5EEA-4C42-8BE1-C7AE90CE862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2" name="180 CuadroTexto">
          <a:extLst>
            <a:ext uri="{FF2B5EF4-FFF2-40B4-BE49-F238E27FC236}">
              <a16:creationId xmlns:a16="http://schemas.microsoft.com/office/drawing/2014/main" xmlns="" id="{2BC54255-B151-4135-82CC-24085C82BAF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3" name="181 CuadroTexto">
          <a:extLst>
            <a:ext uri="{FF2B5EF4-FFF2-40B4-BE49-F238E27FC236}">
              <a16:creationId xmlns:a16="http://schemas.microsoft.com/office/drawing/2014/main" xmlns="" id="{6816184F-D75C-437E-ACFC-CCB75A5D536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4" name="182 CuadroTexto">
          <a:extLst>
            <a:ext uri="{FF2B5EF4-FFF2-40B4-BE49-F238E27FC236}">
              <a16:creationId xmlns:a16="http://schemas.microsoft.com/office/drawing/2014/main" xmlns="" id="{5169ADE8-2480-4CA7-B3D9-38D853A5EE0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5" name="183 CuadroTexto">
          <a:extLst>
            <a:ext uri="{FF2B5EF4-FFF2-40B4-BE49-F238E27FC236}">
              <a16:creationId xmlns:a16="http://schemas.microsoft.com/office/drawing/2014/main" xmlns="" id="{056AAB4C-AFAC-47F5-9243-9EB80FCAF85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6" name="184 CuadroTexto">
          <a:extLst>
            <a:ext uri="{FF2B5EF4-FFF2-40B4-BE49-F238E27FC236}">
              <a16:creationId xmlns:a16="http://schemas.microsoft.com/office/drawing/2014/main" xmlns="" id="{3F5E1F00-2C9C-45D4-BD4A-2DE00C4F553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7" name="185 CuadroTexto">
          <a:extLst>
            <a:ext uri="{FF2B5EF4-FFF2-40B4-BE49-F238E27FC236}">
              <a16:creationId xmlns:a16="http://schemas.microsoft.com/office/drawing/2014/main" xmlns="" id="{9ED7B4B8-6509-4B97-B5D3-B724B081ECF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8" name="186 CuadroTexto">
          <a:extLst>
            <a:ext uri="{FF2B5EF4-FFF2-40B4-BE49-F238E27FC236}">
              <a16:creationId xmlns:a16="http://schemas.microsoft.com/office/drawing/2014/main" xmlns="" id="{1C36D832-9D97-4C3F-8863-E7094C0822F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69" name="187 CuadroTexto">
          <a:extLst>
            <a:ext uri="{FF2B5EF4-FFF2-40B4-BE49-F238E27FC236}">
              <a16:creationId xmlns:a16="http://schemas.microsoft.com/office/drawing/2014/main" xmlns="" id="{831FB3BF-94BC-43DA-864F-97A4469CB6D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0" name="188 CuadroTexto">
          <a:extLst>
            <a:ext uri="{FF2B5EF4-FFF2-40B4-BE49-F238E27FC236}">
              <a16:creationId xmlns:a16="http://schemas.microsoft.com/office/drawing/2014/main" xmlns="" id="{223FA83B-C8DD-4877-9D75-2E8D814525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1" name="189 CuadroTexto">
          <a:extLst>
            <a:ext uri="{FF2B5EF4-FFF2-40B4-BE49-F238E27FC236}">
              <a16:creationId xmlns:a16="http://schemas.microsoft.com/office/drawing/2014/main" xmlns="" id="{C720B1F7-BD90-41D9-9862-17A1DD472F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2" name="190 CuadroTexto">
          <a:extLst>
            <a:ext uri="{FF2B5EF4-FFF2-40B4-BE49-F238E27FC236}">
              <a16:creationId xmlns:a16="http://schemas.microsoft.com/office/drawing/2014/main" xmlns="" id="{1C792F09-BCEC-440B-89E5-094A9860990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3" name="191 CuadroTexto">
          <a:extLst>
            <a:ext uri="{FF2B5EF4-FFF2-40B4-BE49-F238E27FC236}">
              <a16:creationId xmlns:a16="http://schemas.microsoft.com/office/drawing/2014/main" xmlns="" id="{1CF58F95-2343-4912-B295-1532E96C092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4" name="192 CuadroTexto">
          <a:extLst>
            <a:ext uri="{FF2B5EF4-FFF2-40B4-BE49-F238E27FC236}">
              <a16:creationId xmlns:a16="http://schemas.microsoft.com/office/drawing/2014/main" xmlns="" id="{CF3FFD44-3BBE-4845-BF01-79A73B2A174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5" name="193 CuadroTexto">
          <a:extLst>
            <a:ext uri="{FF2B5EF4-FFF2-40B4-BE49-F238E27FC236}">
              <a16:creationId xmlns:a16="http://schemas.microsoft.com/office/drawing/2014/main" xmlns="" id="{4E70C636-2564-4DBA-A0DA-324BE04F28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6" name="194 CuadroTexto">
          <a:extLst>
            <a:ext uri="{FF2B5EF4-FFF2-40B4-BE49-F238E27FC236}">
              <a16:creationId xmlns:a16="http://schemas.microsoft.com/office/drawing/2014/main" xmlns="" id="{DAC25DBB-7591-49F3-A895-5AE237D684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7" name="195 CuadroTexto">
          <a:extLst>
            <a:ext uri="{FF2B5EF4-FFF2-40B4-BE49-F238E27FC236}">
              <a16:creationId xmlns:a16="http://schemas.microsoft.com/office/drawing/2014/main" xmlns="" id="{B1506FB1-F441-45DF-BB92-B5CD181A605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8" name="196 CuadroTexto">
          <a:extLst>
            <a:ext uri="{FF2B5EF4-FFF2-40B4-BE49-F238E27FC236}">
              <a16:creationId xmlns:a16="http://schemas.microsoft.com/office/drawing/2014/main" xmlns="" id="{3F12E3C4-766E-4CB6-B25D-619245ADA9F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79" name="197 CuadroTexto">
          <a:extLst>
            <a:ext uri="{FF2B5EF4-FFF2-40B4-BE49-F238E27FC236}">
              <a16:creationId xmlns:a16="http://schemas.microsoft.com/office/drawing/2014/main" xmlns="" id="{AADDB9E0-9D63-44A2-9699-5F79B7B2FF6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0" name="198 CuadroTexto">
          <a:extLst>
            <a:ext uri="{FF2B5EF4-FFF2-40B4-BE49-F238E27FC236}">
              <a16:creationId xmlns:a16="http://schemas.microsoft.com/office/drawing/2014/main" xmlns="" id="{3E7AC467-CCCD-4E23-B7F7-A56F5F1CA30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1" name="199 CuadroTexto">
          <a:extLst>
            <a:ext uri="{FF2B5EF4-FFF2-40B4-BE49-F238E27FC236}">
              <a16:creationId xmlns:a16="http://schemas.microsoft.com/office/drawing/2014/main" xmlns="" id="{155D8CDA-403A-4ECF-A4D1-43B956EAD29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2" name="200 CuadroTexto">
          <a:extLst>
            <a:ext uri="{FF2B5EF4-FFF2-40B4-BE49-F238E27FC236}">
              <a16:creationId xmlns:a16="http://schemas.microsoft.com/office/drawing/2014/main" xmlns="" id="{10486559-0E90-431E-BA48-691264F9A13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3" name="201 CuadroTexto">
          <a:extLst>
            <a:ext uri="{FF2B5EF4-FFF2-40B4-BE49-F238E27FC236}">
              <a16:creationId xmlns:a16="http://schemas.microsoft.com/office/drawing/2014/main" xmlns="" id="{D4E2091B-ACA5-4C10-B083-EA343C16D29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4" name="202 CuadroTexto">
          <a:extLst>
            <a:ext uri="{FF2B5EF4-FFF2-40B4-BE49-F238E27FC236}">
              <a16:creationId xmlns:a16="http://schemas.microsoft.com/office/drawing/2014/main" xmlns="" id="{C17600F8-E99C-4BA6-B810-035FE231AE6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5" name="203 CuadroTexto">
          <a:extLst>
            <a:ext uri="{FF2B5EF4-FFF2-40B4-BE49-F238E27FC236}">
              <a16:creationId xmlns:a16="http://schemas.microsoft.com/office/drawing/2014/main" xmlns="" id="{AC8D06C1-D441-42FA-990D-4C7F6EBB366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6" name="204 CuadroTexto">
          <a:extLst>
            <a:ext uri="{FF2B5EF4-FFF2-40B4-BE49-F238E27FC236}">
              <a16:creationId xmlns:a16="http://schemas.microsoft.com/office/drawing/2014/main" xmlns="" id="{AE551FE0-13A7-4890-A76A-DDF9C5135AE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7" name="205 CuadroTexto">
          <a:extLst>
            <a:ext uri="{FF2B5EF4-FFF2-40B4-BE49-F238E27FC236}">
              <a16:creationId xmlns:a16="http://schemas.microsoft.com/office/drawing/2014/main" xmlns="" id="{9412ED13-A84E-4E31-95F1-998FAF0F8D1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8" name="206 CuadroTexto">
          <a:extLst>
            <a:ext uri="{FF2B5EF4-FFF2-40B4-BE49-F238E27FC236}">
              <a16:creationId xmlns:a16="http://schemas.microsoft.com/office/drawing/2014/main" xmlns="" id="{69B4CA78-ED75-46D9-811D-7E51C2F8D7C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89" name="207 CuadroTexto">
          <a:extLst>
            <a:ext uri="{FF2B5EF4-FFF2-40B4-BE49-F238E27FC236}">
              <a16:creationId xmlns:a16="http://schemas.microsoft.com/office/drawing/2014/main" xmlns="" id="{285142A5-9DC5-4F1D-BAF1-667EC451500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0" name="208 CuadroTexto">
          <a:extLst>
            <a:ext uri="{FF2B5EF4-FFF2-40B4-BE49-F238E27FC236}">
              <a16:creationId xmlns:a16="http://schemas.microsoft.com/office/drawing/2014/main" xmlns="" id="{DC639574-8198-4AA2-880E-64C571D993C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1" name="209 CuadroTexto">
          <a:extLst>
            <a:ext uri="{FF2B5EF4-FFF2-40B4-BE49-F238E27FC236}">
              <a16:creationId xmlns:a16="http://schemas.microsoft.com/office/drawing/2014/main" xmlns="" id="{8E2F442D-0F57-402C-A186-8FEE8A5D422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2" name="210 CuadroTexto">
          <a:extLst>
            <a:ext uri="{FF2B5EF4-FFF2-40B4-BE49-F238E27FC236}">
              <a16:creationId xmlns:a16="http://schemas.microsoft.com/office/drawing/2014/main" xmlns="" id="{CAACDF12-4514-4816-922E-DF13B8D603D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3" name="211 CuadroTexto">
          <a:extLst>
            <a:ext uri="{FF2B5EF4-FFF2-40B4-BE49-F238E27FC236}">
              <a16:creationId xmlns:a16="http://schemas.microsoft.com/office/drawing/2014/main" xmlns="" id="{5ADDF55D-C8DD-4706-BFB5-A513D9CF0CD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4" name="212 CuadroTexto">
          <a:extLst>
            <a:ext uri="{FF2B5EF4-FFF2-40B4-BE49-F238E27FC236}">
              <a16:creationId xmlns:a16="http://schemas.microsoft.com/office/drawing/2014/main" xmlns="" id="{79DDAFC6-0BEF-487C-B4A1-4795B6E3270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5" name="213 CuadroTexto">
          <a:extLst>
            <a:ext uri="{FF2B5EF4-FFF2-40B4-BE49-F238E27FC236}">
              <a16:creationId xmlns:a16="http://schemas.microsoft.com/office/drawing/2014/main" xmlns="" id="{245D8C0F-8D79-484C-A31B-26EFE10E2A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6" name="214 CuadroTexto">
          <a:extLst>
            <a:ext uri="{FF2B5EF4-FFF2-40B4-BE49-F238E27FC236}">
              <a16:creationId xmlns:a16="http://schemas.microsoft.com/office/drawing/2014/main" xmlns="" id="{8CFEC703-8679-404D-BDB6-38DBF867023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7" name="215 CuadroTexto">
          <a:extLst>
            <a:ext uri="{FF2B5EF4-FFF2-40B4-BE49-F238E27FC236}">
              <a16:creationId xmlns:a16="http://schemas.microsoft.com/office/drawing/2014/main" xmlns="" id="{278852EA-35B2-4746-A06C-726AD144D04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8" name="216 CuadroTexto">
          <a:extLst>
            <a:ext uri="{FF2B5EF4-FFF2-40B4-BE49-F238E27FC236}">
              <a16:creationId xmlns:a16="http://schemas.microsoft.com/office/drawing/2014/main" xmlns="" id="{38144597-815C-48CA-9FE1-32985B73A63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99" name="217 CuadroTexto">
          <a:extLst>
            <a:ext uri="{FF2B5EF4-FFF2-40B4-BE49-F238E27FC236}">
              <a16:creationId xmlns:a16="http://schemas.microsoft.com/office/drawing/2014/main" xmlns="" id="{D61C773C-21FD-4E35-8B25-41263FE08DD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0" name="218 CuadroTexto">
          <a:extLst>
            <a:ext uri="{FF2B5EF4-FFF2-40B4-BE49-F238E27FC236}">
              <a16:creationId xmlns:a16="http://schemas.microsoft.com/office/drawing/2014/main" xmlns="" id="{2CC46263-63B3-45EA-97B8-77BFD72ECC2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1" name="219 CuadroTexto">
          <a:extLst>
            <a:ext uri="{FF2B5EF4-FFF2-40B4-BE49-F238E27FC236}">
              <a16:creationId xmlns:a16="http://schemas.microsoft.com/office/drawing/2014/main" xmlns="" id="{77159FF7-6701-4420-B7F5-68613F5AC0C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2" name="220 CuadroTexto">
          <a:extLst>
            <a:ext uri="{FF2B5EF4-FFF2-40B4-BE49-F238E27FC236}">
              <a16:creationId xmlns:a16="http://schemas.microsoft.com/office/drawing/2014/main" xmlns="" id="{B6B3F1E7-F7D6-4801-9BDC-65264DB6266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3" name="221 CuadroTexto">
          <a:extLst>
            <a:ext uri="{FF2B5EF4-FFF2-40B4-BE49-F238E27FC236}">
              <a16:creationId xmlns:a16="http://schemas.microsoft.com/office/drawing/2014/main" xmlns="" id="{AC3BB9FF-D830-4EED-A72A-567D6969DF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4" name="222 CuadroTexto">
          <a:extLst>
            <a:ext uri="{FF2B5EF4-FFF2-40B4-BE49-F238E27FC236}">
              <a16:creationId xmlns:a16="http://schemas.microsoft.com/office/drawing/2014/main" xmlns="" id="{76542E84-822B-4605-9C7B-A610657F4DB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5" name="223 CuadroTexto">
          <a:extLst>
            <a:ext uri="{FF2B5EF4-FFF2-40B4-BE49-F238E27FC236}">
              <a16:creationId xmlns:a16="http://schemas.microsoft.com/office/drawing/2014/main" xmlns="" id="{A1B52C5B-5209-40CE-9FCF-FA47EC0078B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6" name="224 CuadroTexto">
          <a:extLst>
            <a:ext uri="{FF2B5EF4-FFF2-40B4-BE49-F238E27FC236}">
              <a16:creationId xmlns:a16="http://schemas.microsoft.com/office/drawing/2014/main" xmlns="" id="{120253C5-15AB-4B38-98F6-BAE886F5B91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7" name="225 CuadroTexto">
          <a:extLst>
            <a:ext uri="{FF2B5EF4-FFF2-40B4-BE49-F238E27FC236}">
              <a16:creationId xmlns:a16="http://schemas.microsoft.com/office/drawing/2014/main" xmlns="" id="{41CE9BB7-8354-4056-97A2-961F5031A18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8" name="226 CuadroTexto">
          <a:extLst>
            <a:ext uri="{FF2B5EF4-FFF2-40B4-BE49-F238E27FC236}">
              <a16:creationId xmlns:a16="http://schemas.microsoft.com/office/drawing/2014/main" xmlns="" id="{A149469D-7DC0-4C2B-B778-A35F6CCA59D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09" name="227 CuadroTexto">
          <a:extLst>
            <a:ext uri="{FF2B5EF4-FFF2-40B4-BE49-F238E27FC236}">
              <a16:creationId xmlns:a16="http://schemas.microsoft.com/office/drawing/2014/main" xmlns="" id="{8A80B055-8874-4FD9-ADE6-211CBF41D92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0" name="228 CuadroTexto">
          <a:extLst>
            <a:ext uri="{FF2B5EF4-FFF2-40B4-BE49-F238E27FC236}">
              <a16:creationId xmlns:a16="http://schemas.microsoft.com/office/drawing/2014/main" xmlns="" id="{8D9A9048-9349-4AAF-BA25-EDA1923131C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1" name="229 CuadroTexto">
          <a:extLst>
            <a:ext uri="{FF2B5EF4-FFF2-40B4-BE49-F238E27FC236}">
              <a16:creationId xmlns:a16="http://schemas.microsoft.com/office/drawing/2014/main" xmlns="" id="{6C52777B-DFDC-46D4-9603-74785FF844D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2" name="230 CuadroTexto">
          <a:extLst>
            <a:ext uri="{FF2B5EF4-FFF2-40B4-BE49-F238E27FC236}">
              <a16:creationId xmlns:a16="http://schemas.microsoft.com/office/drawing/2014/main" xmlns="" id="{F82DFE4C-B022-4097-8A3E-ADA20B2809B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3" name="231 CuadroTexto">
          <a:extLst>
            <a:ext uri="{FF2B5EF4-FFF2-40B4-BE49-F238E27FC236}">
              <a16:creationId xmlns:a16="http://schemas.microsoft.com/office/drawing/2014/main" xmlns="" id="{D2139D2D-9E00-4649-AFBB-87807D379FA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4" name="232 CuadroTexto">
          <a:extLst>
            <a:ext uri="{FF2B5EF4-FFF2-40B4-BE49-F238E27FC236}">
              <a16:creationId xmlns:a16="http://schemas.microsoft.com/office/drawing/2014/main" xmlns="" id="{2B64474D-D7D6-48E4-8399-238731E0691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5" name="233 CuadroTexto">
          <a:extLst>
            <a:ext uri="{FF2B5EF4-FFF2-40B4-BE49-F238E27FC236}">
              <a16:creationId xmlns:a16="http://schemas.microsoft.com/office/drawing/2014/main" xmlns="" id="{A117D0AB-5089-4E05-A50E-5C6A65D8E58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6" name="234 CuadroTexto">
          <a:extLst>
            <a:ext uri="{FF2B5EF4-FFF2-40B4-BE49-F238E27FC236}">
              <a16:creationId xmlns:a16="http://schemas.microsoft.com/office/drawing/2014/main" xmlns="" id="{C545C80D-CC36-43A8-8871-4743BC66BE2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7" name="235 CuadroTexto">
          <a:extLst>
            <a:ext uri="{FF2B5EF4-FFF2-40B4-BE49-F238E27FC236}">
              <a16:creationId xmlns:a16="http://schemas.microsoft.com/office/drawing/2014/main" xmlns="" id="{6D2B4389-A5EA-4E64-B070-861403DAF5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8" name="236 CuadroTexto">
          <a:extLst>
            <a:ext uri="{FF2B5EF4-FFF2-40B4-BE49-F238E27FC236}">
              <a16:creationId xmlns:a16="http://schemas.microsoft.com/office/drawing/2014/main" xmlns="" id="{1EA31246-B359-4D47-BC36-27F8BC5351E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19" name="237 CuadroTexto">
          <a:extLst>
            <a:ext uri="{FF2B5EF4-FFF2-40B4-BE49-F238E27FC236}">
              <a16:creationId xmlns:a16="http://schemas.microsoft.com/office/drawing/2014/main" xmlns="" id="{F5694160-1AAD-419F-AECD-4067C9AB1B6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0" name="238 CuadroTexto">
          <a:extLst>
            <a:ext uri="{FF2B5EF4-FFF2-40B4-BE49-F238E27FC236}">
              <a16:creationId xmlns:a16="http://schemas.microsoft.com/office/drawing/2014/main" xmlns="" id="{52B27E92-946C-43F5-9076-4FDDE8FE550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1" name="239 CuadroTexto">
          <a:extLst>
            <a:ext uri="{FF2B5EF4-FFF2-40B4-BE49-F238E27FC236}">
              <a16:creationId xmlns:a16="http://schemas.microsoft.com/office/drawing/2014/main" xmlns="" id="{AB98CFA0-3486-4A1E-9492-ACDCE49EC42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2" name="240 CuadroTexto">
          <a:extLst>
            <a:ext uri="{FF2B5EF4-FFF2-40B4-BE49-F238E27FC236}">
              <a16:creationId xmlns:a16="http://schemas.microsoft.com/office/drawing/2014/main" xmlns="" id="{CF1969F9-CF13-40D3-91E4-E02F074D8BB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3" name="241 CuadroTexto">
          <a:extLst>
            <a:ext uri="{FF2B5EF4-FFF2-40B4-BE49-F238E27FC236}">
              <a16:creationId xmlns:a16="http://schemas.microsoft.com/office/drawing/2014/main" xmlns="" id="{4FC5E7E0-E417-4A4A-9EB5-D8D1CA5017A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4" name="242 CuadroTexto">
          <a:extLst>
            <a:ext uri="{FF2B5EF4-FFF2-40B4-BE49-F238E27FC236}">
              <a16:creationId xmlns:a16="http://schemas.microsoft.com/office/drawing/2014/main" xmlns="" id="{EF46B185-CAE6-4586-AB2C-E3A944BA945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5" name="243 CuadroTexto">
          <a:extLst>
            <a:ext uri="{FF2B5EF4-FFF2-40B4-BE49-F238E27FC236}">
              <a16:creationId xmlns:a16="http://schemas.microsoft.com/office/drawing/2014/main" xmlns="" id="{A26110C8-E8FC-4DD5-9256-A9A6FD8915A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6" name="244 CuadroTexto">
          <a:extLst>
            <a:ext uri="{FF2B5EF4-FFF2-40B4-BE49-F238E27FC236}">
              <a16:creationId xmlns:a16="http://schemas.microsoft.com/office/drawing/2014/main" xmlns="" id="{3158A294-7650-4E1F-B5DA-B0B304B263D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7" name="245 CuadroTexto">
          <a:extLst>
            <a:ext uri="{FF2B5EF4-FFF2-40B4-BE49-F238E27FC236}">
              <a16:creationId xmlns:a16="http://schemas.microsoft.com/office/drawing/2014/main" xmlns="" id="{A07A5648-ADE2-4364-8D3C-52679E2D56C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8" name="246 CuadroTexto">
          <a:extLst>
            <a:ext uri="{FF2B5EF4-FFF2-40B4-BE49-F238E27FC236}">
              <a16:creationId xmlns:a16="http://schemas.microsoft.com/office/drawing/2014/main" xmlns="" id="{BD6DB5C0-06CA-4D9C-9B96-37E553C1AEB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29" name="247 CuadroTexto">
          <a:extLst>
            <a:ext uri="{FF2B5EF4-FFF2-40B4-BE49-F238E27FC236}">
              <a16:creationId xmlns:a16="http://schemas.microsoft.com/office/drawing/2014/main" xmlns="" id="{EB0BBA8F-2301-474D-BBC1-48932B02F85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0" name="248 CuadroTexto">
          <a:extLst>
            <a:ext uri="{FF2B5EF4-FFF2-40B4-BE49-F238E27FC236}">
              <a16:creationId xmlns:a16="http://schemas.microsoft.com/office/drawing/2014/main" xmlns="" id="{1B0462FE-494C-4409-880E-E1E523FDB64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1" name="249 CuadroTexto">
          <a:extLst>
            <a:ext uri="{FF2B5EF4-FFF2-40B4-BE49-F238E27FC236}">
              <a16:creationId xmlns:a16="http://schemas.microsoft.com/office/drawing/2014/main" xmlns="" id="{F1F84965-0425-428E-B48E-FB17F6C4647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2" name="250 CuadroTexto">
          <a:extLst>
            <a:ext uri="{FF2B5EF4-FFF2-40B4-BE49-F238E27FC236}">
              <a16:creationId xmlns:a16="http://schemas.microsoft.com/office/drawing/2014/main" xmlns="" id="{38F275F4-E0C4-44DE-9FB2-97047D6D7C7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3" name="251 CuadroTexto">
          <a:extLst>
            <a:ext uri="{FF2B5EF4-FFF2-40B4-BE49-F238E27FC236}">
              <a16:creationId xmlns:a16="http://schemas.microsoft.com/office/drawing/2014/main" xmlns="" id="{8BB1E2DB-6867-4529-AF87-3276B56EF4F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4" name="252 CuadroTexto">
          <a:extLst>
            <a:ext uri="{FF2B5EF4-FFF2-40B4-BE49-F238E27FC236}">
              <a16:creationId xmlns:a16="http://schemas.microsoft.com/office/drawing/2014/main" xmlns="" id="{E2050006-4EF5-47DC-A5E0-5ACEABDEFDB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5" name="253 CuadroTexto">
          <a:extLst>
            <a:ext uri="{FF2B5EF4-FFF2-40B4-BE49-F238E27FC236}">
              <a16:creationId xmlns:a16="http://schemas.microsoft.com/office/drawing/2014/main" xmlns="" id="{5925A696-235F-493A-9F23-C0809BF1E9E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6" name="254 CuadroTexto">
          <a:extLst>
            <a:ext uri="{FF2B5EF4-FFF2-40B4-BE49-F238E27FC236}">
              <a16:creationId xmlns:a16="http://schemas.microsoft.com/office/drawing/2014/main" xmlns="" id="{8F210D5F-78F4-42D6-A786-973705243A6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7" name="255 CuadroTexto">
          <a:extLst>
            <a:ext uri="{FF2B5EF4-FFF2-40B4-BE49-F238E27FC236}">
              <a16:creationId xmlns:a16="http://schemas.microsoft.com/office/drawing/2014/main" xmlns="" id="{C5A052C6-F109-4D6D-BC5D-3394029F9C5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8" name="256 CuadroTexto">
          <a:extLst>
            <a:ext uri="{FF2B5EF4-FFF2-40B4-BE49-F238E27FC236}">
              <a16:creationId xmlns:a16="http://schemas.microsoft.com/office/drawing/2014/main" xmlns="" id="{1C424092-1F1E-4D8D-BC71-722BB2312E6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39" name="257 CuadroTexto">
          <a:extLst>
            <a:ext uri="{FF2B5EF4-FFF2-40B4-BE49-F238E27FC236}">
              <a16:creationId xmlns:a16="http://schemas.microsoft.com/office/drawing/2014/main" xmlns="" id="{183E9876-CF21-46E9-BA88-85AF015F794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0" name="258 CuadroTexto">
          <a:extLst>
            <a:ext uri="{FF2B5EF4-FFF2-40B4-BE49-F238E27FC236}">
              <a16:creationId xmlns:a16="http://schemas.microsoft.com/office/drawing/2014/main" xmlns="" id="{F1EBFA74-FC0E-4C12-A23C-D55D99B64AD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1" name="259 CuadroTexto">
          <a:extLst>
            <a:ext uri="{FF2B5EF4-FFF2-40B4-BE49-F238E27FC236}">
              <a16:creationId xmlns:a16="http://schemas.microsoft.com/office/drawing/2014/main" xmlns="" id="{DCA9D55F-F747-4BA9-B4E6-ED512C7556D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2" name="260 CuadroTexto">
          <a:extLst>
            <a:ext uri="{FF2B5EF4-FFF2-40B4-BE49-F238E27FC236}">
              <a16:creationId xmlns:a16="http://schemas.microsoft.com/office/drawing/2014/main" xmlns="" id="{DCDF80C5-0173-4040-A05D-9213E4D2235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3" name="261 CuadroTexto">
          <a:extLst>
            <a:ext uri="{FF2B5EF4-FFF2-40B4-BE49-F238E27FC236}">
              <a16:creationId xmlns:a16="http://schemas.microsoft.com/office/drawing/2014/main" xmlns="" id="{FC27D28A-10A4-40B9-865F-D9EEFB7B902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4" name="262 CuadroTexto">
          <a:extLst>
            <a:ext uri="{FF2B5EF4-FFF2-40B4-BE49-F238E27FC236}">
              <a16:creationId xmlns:a16="http://schemas.microsoft.com/office/drawing/2014/main" xmlns="" id="{6662F855-540B-40A1-B035-065DE6C4AD3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5" name="263 CuadroTexto">
          <a:extLst>
            <a:ext uri="{FF2B5EF4-FFF2-40B4-BE49-F238E27FC236}">
              <a16:creationId xmlns:a16="http://schemas.microsoft.com/office/drawing/2014/main" xmlns="" id="{8CA1A5D4-8E3B-487B-ADBF-63EBAD04F56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6" name="264 CuadroTexto">
          <a:extLst>
            <a:ext uri="{FF2B5EF4-FFF2-40B4-BE49-F238E27FC236}">
              <a16:creationId xmlns:a16="http://schemas.microsoft.com/office/drawing/2014/main" xmlns="" id="{ED04B33D-F5F7-4761-B9F3-FDBE7D3CB81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7" name="265 CuadroTexto">
          <a:extLst>
            <a:ext uri="{FF2B5EF4-FFF2-40B4-BE49-F238E27FC236}">
              <a16:creationId xmlns:a16="http://schemas.microsoft.com/office/drawing/2014/main" xmlns="" id="{8CA2152C-C499-4E2F-912A-E5C7AEDA6CD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8" name="266 CuadroTexto">
          <a:extLst>
            <a:ext uri="{FF2B5EF4-FFF2-40B4-BE49-F238E27FC236}">
              <a16:creationId xmlns:a16="http://schemas.microsoft.com/office/drawing/2014/main" xmlns="" id="{BD9CA55B-5B62-46BA-B33F-E0C7C2A2D9B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49" name="267 CuadroTexto">
          <a:extLst>
            <a:ext uri="{FF2B5EF4-FFF2-40B4-BE49-F238E27FC236}">
              <a16:creationId xmlns:a16="http://schemas.microsoft.com/office/drawing/2014/main" xmlns="" id="{FED52A13-EF4C-485E-ACC4-EE9C7E518CA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0" name="268 CuadroTexto">
          <a:extLst>
            <a:ext uri="{FF2B5EF4-FFF2-40B4-BE49-F238E27FC236}">
              <a16:creationId xmlns:a16="http://schemas.microsoft.com/office/drawing/2014/main" xmlns="" id="{3D1B2FEE-BA1F-451F-A103-980EE88F960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1" name="269 CuadroTexto">
          <a:extLst>
            <a:ext uri="{FF2B5EF4-FFF2-40B4-BE49-F238E27FC236}">
              <a16:creationId xmlns:a16="http://schemas.microsoft.com/office/drawing/2014/main" xmlns="" id="{7F2FC8EC-86B6-4D49-81F4-981EDC4A7E5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2" name="270 CuadroTexto">
          <a:extLst>
            <a:ext uri="{FF2B5EF4-FFF2-40B4-BE49-F238E27FC236}">
              <a16:creationId xmlns:a16="http://schemas.microsoft.com/office/drawing/2014/main" xmlns="" id="{DA0CF4BF-0276-47AA-9E37-B59397FDA77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3" name="271 CuadroTexto">
          <a:extLst>
            <a:ext uri="{FF2B5EF4-FFF2-40B4-BE49-F238E27FC236}">
              <a16:creationId xmlns:a16="http://schemas.microsoft.com/office/drawing/2014/main" xmlns="" id="{399BC296-189A-471B-8A7E-FC606EFA563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4" name="272 CuadroTexto">
          <a:extLst>
            <a:ext uri="{FF2B5EF4-FFF2-40B4-BE49-F238E27FC236}">
              <a16:creationId xmlns:a16="http://schemas.microsoft.com/office/drawing/2014/main" xmlns="" id="{96724E2B-ADA2-4CEF-B0BD-68B7FC5D4BC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5" name="273 CuadroTexto">
          <a:extLst>
            <a:ext uri="{FF2B5EF4-FFF2-40B4-BE49-F238E27FC236}">
              <a16:creationId xmlns:a16="http://schemas.microsoft.com/office/drawing/2014/main" xmlns="" id="{0F898915-2689-432A-8244-BD07FFAFFEF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6" name="274 CuadroTexto">
          <a:extLst>
            <a:ext uri="{FF2B5EF4-FFF2-40B4-BE49-F238E27FC236}">
              <a16:creationId xmlns:a16="http://schemas.microsoft.com/office/drawing/2014/main" xmlns="" id="{A3CCE294-07E1-435F-A312-BC37BAFA4EB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7" name="275 CuadroTexto">
          <a:extLst>
            <a:ext uri="{FF2B5EF4-FFF2-40B4-BE49-F238E27FC236}">
              <a16:creationId xmlns:a16="http://schemas.microsoft.com/office/drawing/2014/main" xmlns="" id="{9F80F7F3-07F2-4FEB-8F2C-2F6C75F0904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8" name="276 CuadroTexto">
          <a:extLst>
            <a:ext uri="{FF2B5EF4-FFF2-40B4-BE49-F238E27FC236}">
              <a16:creationId xmlns:a16="http://schemas.microsoft.com/office/drawing/2014/main" xmlns="" id="{06B86226-7164-4981-9F34-70F07BFCFC2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59" name="277 CuadroTexto">
          <a:extLst>
            <a:ext uri="{FF2B5EF4-FFF2-40B4-BE49-F238E27FC236}">
              <a16:creationId xmlns:a16="http://schemas.microsoft.com/office/drawing/2014/main" xmlns="" id="{D320B6B0-B337-4CB7-AC96-CC2DD9A5512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0" name="278 CuadroTexto">
          <a:extLst>
            <a:ext uri="{FF2B5EF4-FFF2-40B4-BE49-F238E27FC236}">
              <a16:creationId xmlns:a16="http://schemas.microsoft.com/office/drawing/2014/main" xmlns="" id="{DD708A91-762D-4993-935C-F6B4520061C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1" name="279 CuadroTexto">
          <a:extLst>
            <a:ext uri="{FF2B5EF4-FFF2-40B4-BE49-F238E27FC236}">
              <a16:creationId xmlns:a16="http://schemas.microsoft.com/office/drawing/2014/main" xmlns="" id="{7A987F72-9524-4894-B513-1DBE770E484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2" name="280 CuadroTexto">
          <a:extLst>
            <a:ext uri="{FF2B5EF4-FFF2-40B4-BE49-F238E27FC236}">
              <a16:creationId xmlns:a16="http://schemas.microsoft.com/office/drawing/2014/main" xmlns="" id="{FE970294-6B51-4797-B222-36D416C60F6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3" name="281 CuadroTexto">
          <a:extLst>
            <a:ext uri="{FF2B5EF4-FFF2-40B4-BE49-F238E27FC236}">
              <a16:creationId xmlns:a16="http://schemas.microsoft.com/office/drawing/2014/main" xmlns="" id="{2E73E32B-6BA1-4DC4-860E-937CFFA45F3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4" name="282 CuadroTexto">
          <a:extLst>
            <a:ext uri="{FF2B5EF4-FFF2-40B4-BE49-F238E27FC236}">
              <a16:creationId xmlns:a16="http://schemas.microsoft.com/office/drawing/2014/main" xmlns="" id="{02379DFC-2533-46DB-971B-0CA5E5044DA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5" name="283 CuadroTexto">
          <a:extLst>
            <a:ext uri="{FF2B5EF4-FFF2-40B4-BE49-F238E27FC236}">
              <a16:creationId xmlns:a16="http://schemas.microsoft.com/office/drawing/2014/main" xmlns="" id="{65319910-B328-48AC-8FA5-12891739CC3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6" name="284 CuadroTexto">
          <a:extLst>
            <a:ext uri="{FF2B5EF4-FFF2-40B4-BE49-F238E27FC236}">
              <a16:creationId xmlns:a16="http://schemas.microsoft.com/office/drawing/2014/main" xmlns="" id="{9EA0C4F3-5588-4890-B1FD-EFF41AE0094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7" name="285 CuadroTexto">
          <a:extLst>
            <a:ext uri="{FF2B5EF4-FFF2-40B4-BE49-F238E27FC236}">
              <a16:creationId xmlns:a16="http://schemas.microsoft.com/office/drawing/2014/main" xmlns="" id="{CAC98DD7-795C-4EAA-8BE6-C73F4952FC2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8" name="286 CuadroTexto">
          <a:extLst>
            <a:ext uri="{FF2B5EF4-FFF2-40B4-BE49-F238E27FC236}">
              <a16:creationId xmlns:a16="http://schemas.microsoft.com/office/drawing/2014/main" xmlns="" id="{1A4F2784-4D17-4D8A-90D3-229436C2AC9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9" name="287 CuadroTexto">
          <a:extLst>
            <a:ext uri="{FF2B5EF4-FFF2-40B4-BE49-F238E27FC236}">
              <a16:creationId xmlns:a16="http://schemas.microsoft.com/office/drawing/2014/main" xmlns="" id="{6F9790D1-4457-4EB6-97C7-0E532F6EF87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0" name="288 CuadroTexto">
          <a:extLst>
            <a:ext uri="{FF2B5EF4-FFF2-40B4-BE49-F238E27FC236}">
              <a16:creationId xmlns:a16="http://schemas.microsoft.com/office/drawing/2014/main" xmlns="" id="{55B23F33-24AA-4134-8E61-2E3F30EDD40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1" name="289 CuadroTexto">
          <a:extLst>
            <a:ext uri="{FF2B5EF4-FFF2-40B4-BE49-F238E27FC236}">
              <a16:creationId xmlns:a16="http://schemas.microsoft.com/office/drawing/2014/main" xmlns="" id="{2C6407FB-57C7-49D1-9F9C-141EA3C4F04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2" name="290 CuadroTexto">
          <a:extLst>
            <a:ext uri="{FF2B5EF4-FFF2-40B4-BE49-F238E27FC236}">
              <a16:creationId xmlns:a16="http://schemas.microsoft.com/office/drawing/2014/main" xmlns="" id="{072C1F31-AF0D-451B-BFA3-41F4974F1B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3" name="291 CuadroTexto">
          <a:extLst>
            <a:ext uri="{FF2B5EF4-FFF2-40B4-BE49-F238E27FC236}">
              <a16:creationId xmlns:a16="http://schemas.microsoft.com/office/drawing/2014/main" xmlns="" id="{4BAC4FB3-947C-4A73-9CC1-DC030F11C9F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4" name="292 CuadroTexto">
          <a:extLst>
            <a:ext uri="{FF2B5EF4-FFF2-40B4-BE49-F238E27FC236}">
              <a16:creationId xmlns:a16="http://schemas.microsoft.com/office/drawing/2014/main" xmlns="" id="{355F0D1D-5A88-4FED-BB19-B2CFF298DFC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5" name="293 CuadroTexto">
          <a:extLst>
            <a:ext uri="{FF2B5EF4-FFF2-40B4-BE49-F238E27FC236}">
              <a16:creationId xmlns:a16="http://schemas.microsoft.com/office/drawing/2014/main" xmlns="" id="{C97F1C1C-345E-4D90-9B62-72FBC7B5EA1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6" name="294 CuadroTexto">
          <a:extLst>
            <a:ext uri="{FF2B5EF4-FFF2-40B4-BE49-F238E27FC236}">
              <a16:creationId xmlns:a16="http://schemas.microsoft.com/office/drawing/2014/main" xmlns="" id="{6B2449D4-A08C-4C8C-AE4B-3D12530E06B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7" name="295 CuadroTexto">
          <a:extLst>
            <a:ext uri="{FF2B5EF4-FFF2-40B4-BE49-F238E27FC236}">
              <a16:creationId xmlns:a16="http://schemas.microsoft.com/office/drawing/2014/main" xmlns="" id="{D8EAD216-DD5C-4EA8-B0F4-DD5FCADB27A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8" name="296 CuadroTexto">
          <a:extLst>
            <a:ext uri="{FF2B5EF4-FFF2-40B4-BE49-F238E27FC236}">
              <a16:creationId xmlns:a16="http://schemas.microsoft.com/office/drawing/2014/main" xmlns="" id="{984BFE18-5747-44E2-B944-668973D664D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79" name="1 CuadroTexto">
          <a:extLst>
            <a:ext uri="{FF2B5EF4-FFF2-40B4-BE49-F238E27FC236}">
              <a16:creationId xmlns:a16="http://schemas.microsoft.com/office/drawing/2014/main" xmlns="" id="{033E18E2-ED38-4490-9361-F8BFD31CD0E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0" name="2 CuadroTexto">
          <a:extLst>
            <a:ext uri="{FF2B5EF4-FFF2-40B4-BE49-F238E27FC236}">
              <a16:creationId xmlns:a16="http://schemas.microsoft.com/office/drawing/2014/main" xmlns="" id="{01B34039-6329-44DB-83CE-EB5DC479499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1" name="3 CuadroTexto">
          <a:extLst>
            <a:ext uri="{FF2B5EF4-FFF2-40B4-BE49-F238E27FC236}">
              <a16:creationId xmlns:a16="http://schemas.microsoft.com/office/drawing/2014/main" xmlns="" id="{19B6E9B0-DEB0-4C8C-8F1B-E1C67E0285C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2" name="4 CuadroTexto">
          <a:extLst>
            <a:ext uri="{FF2B5EF4-FFF2-40B4-BE49-F238E27FC236}">
              <a16:creationId xmlns:a16="http://schemas.microsoft.com/office/drawing/2014/main" xmlns="" id="{A5D1B5EC-A7F3-4A13-A0D4-5534F66375A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3" name="5 CuadroTexto">
          <a:extLst>
            <a:ext uri="{FF2B5EF4-FFF2-40B4-BE49-F238E27FC236}">
              <a16:creationId xmlns:a16="http://schemas.microsoft.com/office/drawing/2014/main" xmlns="" id="{AE5F3CC3-079D-4595-B495-BAEA603E5B2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4" name="6 CuadroTexto">
          <a:extLst>
            <a:ext uri="{FF2B5EF4-FFF2-40B4-BE49-F238E27FC236}">
              <a16:creationId xmlns:a16="http://schemas.microsoft.com/office/drawing/2014/main" xmlns="" id="{6637D94F-7417-49D1-85F5-DE59ECC19D1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5" name="7 CuadroTexto">
          <a:extLst>
            <a:ext uri="{FF2B5EF4-FFF2-40B4-BE49-F238E27FC236}">
              <a16:creationId xmlns:a16="http://schemas.microsoft.com/office/drawing/2014/main" xmlns="" id="{D5C6C70F-8335-4461-9B17-0D1B26F0710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6" name="8 CuadroTexto">
          <a:extLst>
            <a:ext uri="{FF2B5EF4-FFF2-40B4-BE49-F238E27FC236}">
              <a16:creationId xmlns:a16="http://schemas.microsoft.com/office/drawing/2014/main" xmlns="" id="{ECAFDECF-69AF-4650-B9A2-C29F4D211DA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7" name="9 CuadroTexto">
          <a:extLst>
            <a:ext uri="{FF2B5EF4-FFF2-40B4-BE49-F238E27FC236}">
              <a16:creationId xmlns:a16="http://schemas.microsoft.com/office/drawing/2014/main" xmlns="" id="{5C24DB41-3F1E-4592-9A4A-44AABB81A4E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8" name="10 CuadroTexto">
          <a:extLst>
            <a:ext uri="{FF2B5EF4-FFF2-40B4-BE49-F238E27FC236}">
              <a16:creationId xmlns:a16="http://schemas.microsoft.com/office/drawing/2014/main" xmlns="" id="{DB81DD7B-59D1-415E-9517-E06C0961039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89" name="11 CuadroTexto">
          <a:extLst>
            <a:ext uri="{FF2B5EF4-FFF2-40B4-BE49-F238E27FC236}">
              <a16:creationId xmlns:a16="http://schemas.microsoft.com/office/drawing/2014/main" xmlns="" id="{6FE412FA-AA72-45DF-9CDC-9233C908CC4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0" name="12 CuadroTexto">
          <a:extLst>
            <a:ext uri="{FF2B5EF4-FFF2-40B4-BE49-F238E27FC236}">
              <a16:creationId xmlns:a16="http://schemas.microsoft.com/office/drawing/2014/main" xmlns="" id="{9CF3FF91-F7CA-4364-B8C2-0D4D36D962F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1" name="13 CuadroTexto">
          <a:extLst>
            <a:ext uri="{FF2B5EF4-FFF2-40B4-BE49-F238E27FC236}">
              <a16:creationId xmlns:a16="http://schemas.microsoft.com/office/drawing/2014/main" xmlns="" id="{39650F22-F71E-4173-87F8-9084EBE8D94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2" name="14 CuadroTexto">
          <a:extLst>
            <a:ext uri="{FF2B5EF4-FFF2-40B4-BE49-F238E27FC236}">
              <a16:creationId xmlns:a16="http://schemas.microsoft.com/office/drawing/2014/main" xmlns="" id="{579132A5-7617-495F-B4B1-8D8746DB902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3" name="15 CuadroTexto">
          <a:extLst>
            <a:ext uri="{FF2B5EF4-FFF2-40B4-BE49-F238E27FC236}">
              <a16:creationId xmlns:a16="http://schemas.microsoft.com/office/drawing/2014/main" xmlns="" id="{5C9979D5-F0C5-4D2D-9F37-100E33D51E5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4" name="16 CuadroTexto">
          <a:extLst>
            <a:ext uri="{FF2B5EF4-FFF2-40B4-BE49-F238E27FC236}">
              <a16:creationId xmlns:a16="http://schemas.microsoft.com/office/drawing/2014/main" xmlns="" id="{C4BB99C7-C139-4C4E-8436-40CA79B01C1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5" name="18 CuadroTexto">
          <a:extLst>
            <a:ext uri="{FF2B5EF4-FFF2-40B4-BE49-F238E27FC236}">
              <a16:creationId xmlns:a16="http://schemas.microsoft.com/office/drawing/2014/main" xmlns="" id="{EEB92F11-0EB2-4088-A9E2-45291110C86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6" name="19 CuadroTexto">
          <a:extLst>
            <a:ext uri="{FF2B5EF4-FFF2-40B4-BE49-F238E27FC236}">
              <a16:creationId xmlns:a16="http://schemas.microsoft.com/office/drawing/2014/main" xmlns="" id="{3D2E78F4-8F25-4A72-96BF-88A53F2ACC4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7" name="20 CuadroTexto">
          <a:extLst>
            <a:ext uri="{FF2B5EF4-FFF2-40B4-BE49-F238E27FC236}">
              <a16:creationId xmlns:a16="http://schemas.microsoft.com/office/drawing/2014/main" xmlns="" id="{34BD7AFC-4AE6-46E3-B998-D22A281C879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8" name="21 CuadroTexto">
          <a:extLst>
            <a:ext uri="{FF2B5EF4-FFF2-40B4-BE49-F238E27FC236}">
              <a16:creationId xmlns:a16="http://schemas.microsoft.com/office/drawing/2014/main" xmlns="" id="{F10E9430-3F02-4C42-94E4-E4DA557362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99" name="22 CuadroTexto">
          <a:extLst>
            <a:ext uri="{FF2B5EF4-FFF2-40B4-BE49-F238E27FC236}">
              <a16:creationId xmlns:a16="http://schemas.microsoft.com/office/drawing/2014/main" xmlns="" id="{6F685725-4DB4-4A2C-B624-8C5E30057E8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0" name="23 CuadroTexto">
          <a:extLst>
            <a:ext uri="{FF2B5EF4-FFF2-40B4-BE49-F238E27FC236}">
              <a16:creationId xmlns:a16="http://schemas.microsoft.com/office/drawing/2014/main" xmlns="" id="{9AE311EE-2DB3-42DA-A254-FF6BAA8671C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1" name="24 CuadroTexto">
          <a:extLst>
            <a:ext uri="{FF2B5EF4-FFF2-40B4-BE49-F238E27FC236}">
              <a16:creationId xmlns:a16="http://schemas.microsoft.com/office/drawing/2014/main" xmlns="" id="{BF923DCF-E587-4380-A02F-8355364FC40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2" name="25 CuadroTexto">
          <a:extLst>
            <a:ext uri="{FF2B5EF4-FFF2-40B4-BE49-F238E27FC236}">
              <a16:creationId xmlns:a16="http://schemas.microsoft.com/office/drawing/2014/main" xmlns="" id="{AC0BED59-219E-4095-A292-F27AB62DE6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3" name="26 CuadroTexto">
          <a:extLst>
            <a:ext uri="{FF2B5EF4-FFF2-40B4-BE49-F238E27FC236}">
              <a16:creationId xmlns:a16="http://schemas.microsoft.com/office/drawing/2014/main" xmlns="" id="{248F1280-61BC-41C4-A77A-D0FD5BD88DD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4" name="27 CuadroTexto">
          <a:extLst>
            <a:ext uri="{FF2B5EF4-FFF2-40B4-BE49-F238E27FC236}">
              <a16:creationId xmlns:a16="http://schemas.microsoft.com/office/drawing/2014/main" xmlns="" id="{028F18BE-82EE-46CB-9CC4-FD61683D9CF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5" name="28 CuadroTexto">
          <a:extLst>
            <a:ext uri="{FF2B5EF4-FFF2-40B4-BE49-F238E27FC236}">
              <a16:creationId xmlns:a16="http://schemas.microsoft.com/office/drawing/2014/main" xmlns="" id="{4BF4B5ED-148D-4E61-A797-DB72EBB5AA5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6" name="29 CuadroTexto">
          <a:extLst>
            <a:ext uri="{FF2B5EF4-FFF2-40B4-BE49-F238E27FC236}">
              <a16:creationId xmlns:a16="http://schemas.microsoft.com/office/drawing/2014/main" xmlns="" id="{7387B2C5-ED5E-44AC-A88D-CCB18FE72E4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7" name="30 CuadroTexto">
          <a:extLst>
            <a:ext uri="{FF2B5EF4-FFF2-40B4-BE49-F238E27FC236}">
              <a16:creationId xmlns:a16="http://schemas.microsoft.com/office/drawing/2014/main" xmlns="" id="{B7E8D2E7-AB90-4150-BB71-83CF4AFC89E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8" name="31 CuadroTexto">
          <a:extLst>
            <a:ext uri="{FF2B5EF4-FFF2-40B4-BE49-F238E27FC236}">
              <a16:creationId xmlns:a16="http://schemas.microsoft.com/office/drawing/2014/main" xmlns="" id="{D75CC307-C0E9-4E12-A901-4D257198A71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09" name="32 CuadroTexto">
          <a:extLst>
            <a:ext uri="{FF2B5EF4-FFF2-40B4-BE49-F238E27FC236}">
              <a16:creationId xmlns:a16="http://schemas.microsoft.com/office/drawing/2014/main" xmlns="" id="{BD1039FB-BD7A-43D3-8622-84B798617DA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0" name="33 CuadroTexto">
          <a:extLst>
            <a:ext uri="{FF2B5EF4-FFF2-40B4-BE49-F238E27FC236}">
              <a16:creationId xmlns:a16="http://schemas.microsoft.com/office/drawing/2014/main" xmlns="" id="{F0FDAED1-DD77-4B7F-AC87-3F48D573CF2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1" name="34 CuadroTexto">
          <a:extLst>
            <a:ext uri="{FF2B5EF4-FFF2-40B4-BE49-F238E27FC236}">
              <a16:creationId xmlns:a16="http://schemas.microsoft.com/office/drawing/2014/main" xmlns="" id="{65D46CE4-D71D-4880-A10F-71D465CBC57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2" name="35 CuadroTexto">
          <a:extLst>
            <a:ext uri="{FF2B5EF4-FFF2-40B4-BE49-F238E27FC236}">
              <a16:creationId xmlns:a16="http://schemas.microsoft.com/office/drawing/2014/main" xmlns="" id="{EF084AE2-C00F-4B8A-86BB-CF92B1A2C0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3" name="36 CuadroTexto">
          <a:extLst>
            <a:ext uri="{FF2B5EF4-FFF2-40B4-BE49-F238E27FC236}">
              <a16:creationId xmlns:a16="http://schemas.microsoft.com/office/drawing/2014/main" xmlns="" id="{5E2339C2-CB8D-4593-908B-83CD16E5343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4" name="37 CuadroTexto">
          <a:extLst>
            <a:ext uri="{FF2B5EF4-FFF2-40B4-BE49-F238E27FC236}">
              <a16:creationId xmlns:a16="http://schemas.microsoft.com/office/drawing/2014/main" xmlns="" id="{6BF44E7C-520D-49CF-8E11-ADCDF2C5E4D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5" name="38 CuadroTexto">
          <a:extLst>
            <a:ext uri="{FF2B5EF4-FFF2-40B4-BE49-F238E27FC236}">
              <a16:creationId xmlns:a16="http://schemas.microsoft.com/office/drawing/2014/main" xmlns="" id="{A1C77A70-4A6B-43FB-86EE-C5557078CCD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6" name="39 CuadroTexto">
          <a:extLst>
            <a:ext uri="{FF2B5EF4-FFF2-40B4-BE49-F238E27FC236}">
              <a16:creationId xmlns:a16="http://schemas.microsoft.com/office/drawing/2014/main" xmlns="" id="{A9419674-74BB-4955-A932-2E39D7766AD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7" name="40 CuadroTexto">
          <a:extLst>
            <a:ext uri="{FF2B5EF4-FFF2-40B4-BE49-F238E27FC236}">
              <a16:creationId xmlns:a16="http://schemas.microsoft.com/office/drawing/2014/main" xmlns="" id="{C3C4362F-B224-43B6-BB7F-5566B3CFBAB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8" name="41 CuadroTexto">
          <a:extLst>
            <a:ext uri="{FF2B5EF4-FFF2-40B4-BE49-F238E27FC236}">
              <a16:creationId xmlns:a16="http://schemas.microsoft.com/office/drawing/2014/main" xmlns="" id="{5EC93400-4842-4A76-B904-030C16F5A20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19" name="42 CuadroTexto">
          <a:extLst>
            <a:ext uri="{FF2B5EF4-FFF2-40B4-BE49-F238E27FC236}">
              <a16:creationId xmlns:a16="http://schemas.microsoft.com/office/drawing/2014/main" xmlns="" id="{1E9FF257-2315-4AE9-9824-2CE7CB934E0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0" name="43 CuadroTexto">
          <a:extLst>
            <a:ext uri="{FF2B5EF4-FFF2-40B4-BE49-F238E27FC236}">
              <a16:creationId xmlns:a16="http://schemas.microsoft.com/office/drawing/2014/main" xmlns="" id="{526EA856-5223-4143-9FE8-3F71387F2A0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1" name="44 CuadroTexto">
          <a:extLst>
            <a:ext uri="{FF2B5EF4-FFF2-40B4-BE49-F238E27FC236}">
              <a16:creationId xmlns:a16="http://schemas.microsoft.com/office/drawing/2014/main" xmlns="" id="{B67C1B77-5B98-41ED-8D48-469256FEF75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2" name="45 CuadroTexto">
          <a:extLst>
            <a:ext uri="{FF2B5EF4-FFF2-40B4-BE49-F238E27FC236}">
              <a16:creationId xmlns:a16="http://schemas.microsoft.com/office/drawing/2014/main" xmlns="" id="{5B996542-8933-4AE7-9BCB-9AC585D7533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3" name="46 CuadroTexto">
          <a:extLst>
            <a:ext uri="{FF2B5EF4-FFF2-40B4-BE49-F238E27FC236}">
              <a16:creationId xmlns:a16="http://schemas.microsoft.com/office/drawing/2014/main" xmlns="" id="{5F517E64-B357-4DC9-98B9-6D452A98DD9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4" name="47 CuadroTexto">
          <a:extLst>
            <a:ext uri="{FF2B5EF4-FFF2-40B4-BE49-F238E27FC236}">
              <a16:creationId xmlns:a16="http://schemas.microsoft.com/office/drawing/2014/main" xmlns="" id="{3FBA1369-A816-4BBB-A57D-4B8963A9D8A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5" name="48 CuadroTexto">
          <a:extLst>
            <a:ext uri="{FF2B5EF4-FFF2-40B4-BE49-F238E27FC236}">
              <a16:creationId xmlns:a16="http://schemas.microsoft.com/office/drawing/2014/main" xmlns="" id="{795BCA35-FF8C-4F39-94A2-F5651BCB8D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6" name="49 CuadroTexto">
          <a:extLst>
            <a:ext uri="{FF2B5EF4-FFF2-40B4-BE49-F238E27FC236}">
              <a16:creationId xmlns:a16="http://schemas.microsoft.com/office/drawing/2014/main" xmlns="" id="{F2185011-0003-4BFA-9F05-D2ED2CDED91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7" name="50 CuadroTexto">
          <a:extLst>
            <a:ext uri="{FF2B5EF4-FFF2-40B4-BE49-F238E27FC236}">
              <a16:creationId xmlns:a16="http://schemas.microsoft.com/office/drawing/2014/main" xmlns="" id="{152C66ED-87CE-4923-9F31-47B893DE131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8" name="51 CuadroTexto">
          <a:extLst>
            <a:ext uri="{FF2B5EF4-FFF2-40B4-BE49-F238E27FC236}">
              <a16:creationId xmlns:a16="http://schemas.microsoft.com/office/drawing/2014/main" xmlns="" id="{84266DB8-4786-40F6-8EF6-F8D4B681CFC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29" name="52 CuadroTexto">
          <a:extLst>
            <a:ext uri="{FF2B5EF4-FFF2-40B4-BE49-F238E27FC236}">
              <a16:creationId xmlns:a16="http://schemas.microsoft.com/office/drawing/2014/main" xmlns="" id="{67A37800-3467-4E4D-977B-ACD04D8AAFA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0" name="53 CuadroTexto">
          <a:extLst>
            <a:ext uri="{FF2B5EF4-FFF2-40B4-BE49-F238E27FC236}">
              <a16:creationId xmlns:a16="http://schemas.microsoft.com/office/drawing/2014/main" xmlns="" id="{6937F5C1-1AA2-409F-BAB9-3088560FBE4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1" name="54 CuadroTexto">
          <a:extLst>
            <a:ext uri="{FF2B5EF4-FFF2-40B4-BE49-F238E27FC236}">
              <a16:creationId xmlns:a16="http://schemas.microsoft.com/office/drawing/2014/main" xmlns="" id="{99802EB4-3802-48FF-B11B-06FCB3B93B3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2" name="55 CuadroTexto">
          <a:extLst>
            <a:ext uri="{FF2B5EF4-FFF2-40B4-BE49-F238E27FC236}">
              <a16:creationId xmlns:a16="http://schemas.microsoft.com/office/drawing/2014/main" xmlns="" id="{4429F2F4-B7EC-48A0-A464-3C54F3E6A6C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3" name="56 CuadroTexto">
          <a:extLst>
            <a:ext uri="{FF2B5EF4-FFF2-40B4-BE49-F238E27FC236}">
              <a16:creationId xmlns:a16="http://schemas.microsoft.com/office/drawing/2014/main" xmlns="" id="{5CFFB180-F343-4310-B93C-326A09BBD7A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4" name="57 CuadroTexto">
          <a:extLst>
            <a:ext uri="{FF2B5EF4-FFF2-40B4-BE49-F238E27FC236}">
              <a16:creationId xmlns:a16="http://schemas.microsoft.com/office/drawing/2014/main" xmlns="" id="{9AF9D544-A066-4A11-9888-E548745F700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5" name="58 CuadroTexto">
          <a:extLst>
            <a:ext uri="{FF2B5EF4-FFF2-40B4-BE49-F238E27FC236}">
              <a16:creationId xmlns:a16="http://schemas.microsoft.com/office/drawing/2014/main" xmlns="" id="{20575ABE-E1B4-4AC2-A32E-B33EA9F70F8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6" name="59 CuadroTexto">
          <a:extLst>
            <a:ext uri="{FF2B5EF4-FFF2-40B4-BE49-F238E27FC236}">
              <a16:creationId xmlns:a16="http://schemas.microsoft.com/office/drawing/2014/main" xmlns="" id="{62D93F1A-C702-478F-9BEC-A045EAD4EDA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7" name="60 CuadroTexto">
          <a:extLst>
            <a:ext uri="{FF2B5EF4-FFF2-40B4-BE49-F238E27FC236}">
              <a16:creationId xmlns:a16="http://schemas.microsoft.com/office/drawing/2014/main" xmlns="" id="{4C5BE8B2-3415-494C-A98F-C0019D1D707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8" name="61 CuadroTexto">
          <a:extLst>
            <a:ext uri="{FF2B5EF4-FFF2-40B4-BE49-F238E27FC236}">
              <a16:creationId xmlns:a16="http://schemas.microsoft.com/office/drawing/2014/main" xmlns="" id="{6E2234B1-800E-43B5-9C71-D1E9C81F54E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39" name="62 CuadroTexto">
          <a:extLst>
            <a:ext uri="{FF2B5EF4-FFF2-40B4-BE49-F238E27FC236}">
              <a16:creationId xmlns:a16="http://schemas.microsoft.com/office/drawing/2014/main" xmlns="" id="{93862FC4-1EE2-4AF0-B228-C94BEDA141D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0" name="63 CuadroTexto">
          <a:extLst>
            <a:ext uri="{FF2B5EF4-FFF2-40B4-BE49-F238E27FC236}">
              <a16:creationId xmlns:a16="http://schemas.microsoft.com/office/drawing/2014/main" xmlns="" id="{E33FB75A-D54D-4A42-85A1-76F51F20E7A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1" name="64 CuadroTexto">
          <a:extLst>
            <a:ext uri="{FF2B5EF4-FFF2-40B4-BE49-F238E27FC236}">
              <a16:creationId xmlns:a16="http://schemas.microsoft.com/office/drawing/2014/main" xmlns="" id="{ED861055-22C6-4DE1-8F60-8E02851FF4C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2" name="65 CuadroTexto">
          <a:extLst>
            <a:ext uri="{FF2B5EF4-FFF2-40B4-BE49-F238E27FC236}">
              <a16:creationId xmlns:a16="http://schemas.microsoft.com/office/drawing/2014/main" xmlns="" id="{258D74F2-2589-422F-81FE-BD0D57281FE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3" name="66 CuadroTexto">
          <a:extLst>
            <a:ext uri="{FF2B5EF4-FFF2-40B4-BE49-F238E27FC236}">
              <a16:creationId xmlns:a16="http://schemas.microsoft.com/office/drawing/2014/main" xmlns="" id="{43401A80-C3AD-482E-8DCA-D0F4FF037FB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4" name="67 CuadroTexto">
          <a:extLst>
            <a:ext uri="{FF2B5EF4-FFF2-40B4-BE49-F238E27FC236}">
              <a16:creationId xmlns:a16="http://schemas.microsoft.com/office/drawing/2014/main" xmlns="" id="{DE137EA2-3EBC-47B7-B363-F474E6D18F4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5" name="68 CuadroTexto">
          <a:extLst>
            <a:ext uri="{FF2B5EF4-FFF2-40B4-BE49-F238E27FC236}">
              <a16:creationId xmlns:a16="http://schemas.microsoft.com/office/drawing/2014/main" xmlns="" id="{71C631D0-6641-44A8-816C-5F972530055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6" name="69 CuadroTexto">
          <a:extLst>
            <a:ext uri="{FF2B5EF4-FFF2-40B4-BE49-F238E27FC236}">
              <a16:creationId xmlns:a16="http://schemas.microsoft.com/office/drawing/2014/main" xmlns="" id="{EF99ED3A-604E-4EEC-8317-EF668F033A0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7" name="70 CuadroTexto">
          <a:extLst>
            <a:ext uri="{FF2B5EF4-FFF2-40B4-BE49-F238E27FC236}">
              <a16:creationId xmlns:a16="http://schemas.microsoft.com/office/drawing/2014/main" xmlns="" id="{495CCCA2-ADA2-4308-8D1A-482DC4ECE63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8" name="71 CuadroTexto">
          <a:extLst>
            <a:ext uri="{FF2B5EF4-FFF2-40B4-BE49-F238E27FC236}">
              <a16:creationId xmlns:a16="http://schemas.microsoft.com/office/drawing/2014/main" xmlns="" id="{CE582777-81E3-4EFE-99E0-FF5DE118215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49" name="72 CuadroTexto">
          <a:extLst>
            <a:ext uri="{FF2B5EF4-FFF2-40B4-BE49-F238E27FC236}">
              <a16:creationId xmlns:a16="http://schemas.microsoft.com/office/drawing/2014/main" xmlns="" id="{156C97D9-020A-4313-B305-8791F6FA61A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0" name="73 CuadroTexto">
          <a:extLst>
            <a:ext uri="{FF2B5EF4-FFF2-40B4-BE49-F238E27FC236}">
              <a16:creationId xmlns:a16="http://schemas.microsoft.com/office/drawing/2014/main" xmlns="" id="{934841D0-6EB7-41E6-8FA8-31B14E25C0F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1" name="74 CuadroTexto">
          <a:extLst>
            <a:ext uri="{FF2B5EF4-FFF2-40B4-BE49-F238E27FC236}">
              <a16:creationId xmlns:a16="http://schemas.microsoft.com/office/drawing/2014/main" xmlns="" id="{28C04B1E-5E57-4BF3-B29E-065AF2E5265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2" name="75 CuadroTexto">
          <a:extLst>
            <a:ext uri="{FF2B5EF4-FFF2-40B4-BE49-F238E27FC236}">
              <a16:creationId xmlns:a16="http://schemas.microsoft.com/office/drawing/2014/main" xmlns="" id="{BB82F430-28AD-4EE9-B62C-65EE5672D41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3" name="76 CuadroTexto">
          <a:extLst>
            <a:ext uri="{FF2B5EF4-FFF2-40B4-BE49-F238E27FC236}">
              <a16:creationId xmlns:a16="http://schemas.microsoft.com/office/drawing/2014/main" xmlns="" id="{3F7CC171-CFC3-449D-B009-2EBC5D6CED0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4" name="77 CuadroTexto">
          <a:extLst>
            <a:ext uri="{FF2B5EF4-FFF2-40B4-BE49-F238E27FC236}">
              <a16:creationId xmlns:a16="http://schemas.microsoft.com/office/drawing/2014/main" xmlns="" id="{E19DDC71-AB14-4C9B-93CA-38133D5428F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5" name="78 CuadroTexto">
          <a:extLst>
            <a:ext uri="{FF2B5EF4-FFF2-40B4-BE49-F238E27FC236}">
              <a16:creationId xmlns:a16="http://schemas.microsoft.com/office/drawing/2014/main" xmlns="" id="{A12B085E-5056-4ACA-A6AC-BC1A4A75152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6" name="79 CuadroTexto">
          <a:extLst>
            <a:ext uri="{FF2B5EF4-FFF2-40B4-BE49-F238E27FC236}">
              <a16:creationId xmlns:a16="http://schemas.microsoft.com/office/drawing/2014/main" xmlns="" id="{18BF12CA-5D66-4AA5-93DD-7362A25F2C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7" name="80 CuadroTexto">
          <a:extLst>
            <a:ext uri="{FF2B5EF4-FFF2-40B4-BE49-F238E27FC236}">
              <a16:creationId xmlns:a16="http://schemas.microsoft.com/office/drawing/2014/main" xmlns="" id="{10EC2D8A-36A6-42C1-8BC8-6B0984FC3C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8" name="81 CuadroTexto">
          <a:extLst>
            <a:ext uri="{FF2B5EF4-FFF2-40B4-BE49-F238E27FC236}">
              <a16:creationId xmlns:a16="http://schemas.microsoft.com/office/drawing/2014/main" xmlns="" id="{E6752A73-3D56-4A26-AE94-A5E151A73BF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59" name="82 CuadroTexto">
          <a:extLst>
            <a:ext uri="{FF2B5EF4-FFF2-40B4-BE49-F238E27FC236}">
              <a16:creationId xmlns:a16="http://schemas.microsoft.com/office/drawing/2014/main" xmlns="" id="{24366592-6D1C-4FB9-83D9-B2EDCC54E9A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0" name="83 CuadroTexto">
          <a:extLst>
            <a:ext uri="{FF2B5EF4-FFF2-40B4-BE49-F238E27FC236}">
              <a16:creationId xmlns:a16="http://schemas.microsoft.com/office/drawing/2014/main" xmlns="" id="{C503C003-B87D-4180-8701-863CD9DD381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1" name="84 CuadroTexto">
          <a:extLst>
            <a:ext uri="{FF2B5EF4-FFF2-40B4-BE49-F238E27FC236}">
              <a16:creationId xmlns:a16="http://schemas.microsoft.com/office/drawing/2014/main" xmlns="" id="{765AFF34-4BAB-4BF8-815D-626DB3BE1FD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2" name="85 CuadroTexto">
          <a:extLst>
            <a:ext uri="{FF2B5EF4-FFF2-40B4-BE49-F238E27FC236}">
              <a16:creationId xmlns:a16="http://schemas.microsoft.com/office/drawing/2014/main" xmlns="" id="{67C0A4A0-5B20-46BD-B5C4-1D2956F3982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3" name="86 CuadroTexto">
          <a:extLst>
            <a:ext uri="{FF2B5EF4-FFF2-40B4-BE49-F238E27FC236}">
              <a16:creationId xmlns:a16="http://schemas.microsoft.com/office/drawing/2014/main" xmlns="" id="{179121C3-222F-470C-A3F0-2A4E9826393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4" name="87 CuadroTexto">
          <a:extLst>
            <a:ext uri="{FF2B5EF4-FFF2-40B4-BE49-F238E27FC236}">
              <a16:creationId xmlns:a16="http://schemas.microsoft.com/office/drawing/2014/main" xmlns="" id="{A4DBFAE4-584F-4038-9992-CFF59723EE8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5" name="88 CuadroTexto">
          <a:extLst>
            <a:ext uri="{FF2B5EF4-FFF2-40B4-BE49-F238E27FC236}">
              <a16:creationId xmlns:a16="http://schemas.microsoft.com/office/drawing/2014/main" xmlns="" id="{2C2A042B-0B61-4135-8744-C102F0DB558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6" name="89 CuadroTexto">
          <a:extLst>
            <a:ext uri="{FF2B5EF4-FFF2-40B4-BE49-F238E27FC236}">
              <a16:creationId xmlns:a16="http://schemas.microsoft.com/office/drawing/2014/main" xmlns="" id="{2AF4F19D-DF9A-41D6-9E1D-005C7D4B98E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7" name="102 CuadroTexto">
          <a:extLst>
            <a:ext uri="{FF2B5EF4-FFF2-40B4-BE49-F238E27FC236}">
              <a16:creationId xmlns:a16="http://schemas.microsoft.com/office/drawing/2014/main" xmlns="" id="{EA73E934-275C-4DBA-A093-CB2139C6829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8" name="103 CuadroTexto">
          <a:extLst>
            <a:ext uri="{FF2B5EF4-FFF2-40B4-BE49-F238E27FC236}">
              <a16:creationId xmlns:a16="http://schemas.microsoft.com/office/drawing/2014/main" xmlns="" id="{A7D91C72-E9E5-4F07-9147-430A799D787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69" name="104 CuadroTexto">
          <a:extLst>
            <a:ext uri="{FF2B5EF4-FFF2-40B4-BE49-F238E27FC236}">
              <a16:creationId xmlns:a16="http://schemas.microsoft.com/office/drawing/2014/main" xmlns="" id="{16078353-E9A5-4A3A-8711-2E6B10AA1B9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0" name="105 CuadroTexto">
          <a:extLst>
            <a:ext uri="{FF2B5EF4-FFF2-40B4-BE49-F238E27FC236}">
              <a16:creationId xmlns:a16="http://schemas.microsoft.com/office/drawing/2014/main" xmlns="" id="{74B3FC31-6911-4E76-BF3F-6A196729C65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1" name="106 CuadroTexto">
          <a:extLst>
            <a:ext uri="{FF2B5EF4-FFF2-40B4-BE49-F238E27FC236}">
              <a16:creationId xmlns:a16="http://schemas.microsoft.com/office/drawing/2014/main" xmlns="" id="{CC90BF6C-E11F-4CCB-A5BF-ED4C967253D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2" name="107 CuadroTexto">
          <a:extLst>
            <a:ext uri="{FF2B5EF4-FFF2-40B4-BE49-F238E27FC236}">
              <a16:creationId xmlns:a16="http://schemas.microsoft.com/office/drawing/2014/main" xmlns="" id="{2EBC74C6-72FE-4E33-ACAB-09219B4B2D7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3" name="108 CuadroTexto">
          <a:extLst>
            <a:ext uri="{FF2B5EF4-FFF2-40B4-BE49-F238E27FC236}">
              <a16:creationId xmlns:a16="http://schemas.microsoft.com/office/drawing/2014/main" xmlns="" id="{A874CD35-9EE4-4501-BA8E-1D42591A2BD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4" name="109 CuadroTexto">
          <a:extLst>
            <a:ext uri="{FF2B5EF4-FFF2-40B4-BE49-F238E27FC236}">
              <a16:creationId xmlns:a16="http://schemas.microsoft.com/office/drawing/2014/main" xmlns="" id="{209935E9-2C5D-455D-B390-FF07E5E3DF4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5" name="110 CuadroTexto">
          <a:extLst>
            <a:ext uri="{FF2B5EF4-FFF2-40B4-BE49-F238E27FC236}">
              <a16:creationId xmlns:a16="http://schemas.microsoft.com/office/drawing/2014/main" xmlns="" id="{9F6403B0-E180-493D-A10D-F7F8630F60B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6" name="111 CuadroTexto">
          <a:extLst>
            <a:ext uri="{FF2B5EF4-FFF2-40B4-BE49-F238E27FC236}">
              <a16:creationId xmlns:a16="http://schemas.microsoft.com/office/drawing/2014/main" xmlns="" id="{DCEEEA99-CD4A-4143-BE2C-DAB32DCDFEB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7" name="112 CuadroTexto">
          <a:extLst>
            <a:ext uri="{FF2B5EF4-FFF2-40B4-BE49-F238E27FC236}">
              <a16:creationId xmlns:a16="http://schemas.microsoft.com/office/drawing/2014/main" xmlns="" id="{44E59809-242E-4093-9C3B-5D2C53C15C7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8" name="113 CuadroTexto">
          <a:extLst>
            <a:ext uri="{FF2B5EF4-FFF2-40B4-BE49-F238E27FC236}">
              <a16:creationId xmlns:a16="http://schemas.microsoft.com/office/drawing/2014/main" xmlns="" id="{BDB59694-098C-4019-A00A-2226D6D89DD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79" name="114 CuadroTexto">
          <a:extLst>
            <a:ext uri="{FF2B5EF4-FFF2-40B4-BE49-F238E27FC236}">
              <a16:creationId xmlns:a16="http://schemas.microsoft.com/office/drawing/2014/main" xmlns="" id="{036A14F7-E28B-4042-92A1-0F0DB3CA9E6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0" name="115 CuadroTexto">
          <a:extLst>
            <a:ext uri="{FF2B5EF4-FFF2-40B4-BE49-F238E27FC236}">
              <a16:creationId xmlns:a16="http://schemas.microsoft.com/office/drawing/2014/main" xmlns="" id="{653B56CA-9FB3-4B65-A6AA-4924A0DC23C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1" name="116 CuadroTexto">
          <a:extLst>
            <a:ext uri="{FF2B5EF4-FFF2-40B4-BE49-F238E27FC236}">
              <a16:creationId xmlns:a16="http://schemas.microsoft.com/office/drawing/2014/main" xmlns="" id="{9DC547D3-BE80-48EA-91C5-C35EE5E9CE9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2" name="117 CuadroTexto">
          <a:extLst>
            <a:ext uri="{FF2B5EF4-FFF2-40B4-BE49-F238E27FC236}">
              <a16:creationId xmlns:a16="http://schemas.microsoft.com/office/drawing/2014/main" xmlns="" id="{6180337D-9A54-49E8-8E13-40BE0F2AA96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3" name="126 CuadroTexto">
          <a:extLst>
            <a:ext uri="{FF2B5EF4-FFF2-40B4-BE49-F238E27FC236}">
              <a16:creationId xmlns:a16="http://schemas.microsoft.com/office/drawing/2014/main" xmlns="" id="{086AAAA3-E3BA-403F-9F44-BB599614A72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4" name="127 CuadroTexto">
          <a:extLst>
            <a:ext uri="{FF2B5EF4-FFF2-40B4-BE49-F238E27FC236}">
              <a16:creationId xmlns:a16="http://schemas.microsoft.com/office/drawing/2014/main" xmlns="" id="{9F30BF8A-1AAD-4287-9D45-74461A2F816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5" name="128 CuadroTexto">
          <a:extLst>
            <a:ext uri="{FF2B5EF4-FFF2-40B4-BE49-F238E27FC236}">
              <a16:creationId xmlns:a16="http://schemas.microsoft.com/office/drawing/2014/main" xmlns="" id="{60CC7938-8F0D-49B0-A096-5AE4E6008C2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6" name="129 CuadroTexto">
          <a:extLst>
            <a:ext uri="{FF2B5EF4-FFF2-40B4-BE49-F238E27FC236}">
              <a16:creationId xmlns:a16="http://schemas.microsoft.com/office/drawing/2014/main" xmlns="" id="{F468CC54-9428-4C70-99C3-E865CCC2C3F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7" name="130 CuadroTexto">
          <a:extLst>
            <a:ext uri="{FF2B5EF4-FFF2-40B4-BE49-F238E27FC236}">
              <a16:creationId xmlns:a16="http://schemas.microsoft.com/office/drawing/2014/main" xmlns="" id="{7A0F13E9-9795-48C3-BF7C-184BE9E5BB4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8" name="131 CuadroTexto">
          <a:extLst>
            <a:ext uri="{FF2B5EF4-FFF2-40B4-BE49-F238E27FC236}">
              <a16:creationId xmlns:a16="http://schemas.microsoft.com/office/drawing/2014/main" xmlns="" id="{B17D2EA3-DF39-49A9-BE49-57E81662EA4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89" name="132 CuadroTexto">
          <a:extLst>
            <a:ext uri="{FF2B5EF4-FFF2-40B4-BE49-F238E27FC236}">
              <a16:creationId xmlns:a16="http://schemas.microsoft.com/office/drawing/2014/main" xmlns="" id="{B0CA5159-25FE-48F2-8A69-4F56EB469C0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0" name="133 CuadroTexto">
          <a:extLst>
            <a:ext uri="{FF2B5EF4-FFF2-40B4-BE49-F238E27FC236}">
              <a16:creationId xmlns:a16="http://schemas.microsoft.com/office/drawing/2014/main" xmlns="" id="{E523D35E-11C9-4250-A1B0-BFA71D0DFB9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1" name="134 CuadroTexto">
          <a:extLst>
            <a:ext uri="{FF2B5EF4-FFF2-40B4-BE49-F238E27FC236}">
              <a16:creationId xmlns:a16="http://schemas.microsoft.com/office/drawing/2014/main" xmlns="" id="{F131FCD7-BE5E-4B24-BB70-AA08F0D9AB8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2" name="135 CuadroTexto">
          <a:extLst>
            <a:ext uri="{FF2B5EF4-FFF2-40B4-BE49-F238E27FC236}">
              <a16:creationId xmlns:a16="http://schemas.microsoft.com/office/drawing/2014/main" xmlns="" id="{53ABBAB2-AC8B-4887-BC68-BE9CE50D3AC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3" name="136 CuadroTexto">
          <a:extLst>
            <a:ext uri="{FF2B5EF4-FFF2-40B4-BE49-F238E27FC236}">
              <a16:creationId xmlns:a16="http://schemas.microsoft.com/office/drawing/2014/main" xmlns="" id="{24AD1A93-B7CA-4806-866C-2DAC477B318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4" name="137 CuadroTexto">
          <a:extLst>
            <a:ext uri="{FF2B5EF4-FFF2-40B4-BE49-F238E27FC236}">
              <a16:creationId xmlns:a16="http://schemas.microsoft.com/office/drawing/2014/main" xmlns="" id="{DD319DC4-7DFC-43A9-98F2-604F900865D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5" name="138 CuadroTexto">
          <a:extLst>
            <a:ext uri="{FF2B5EF4-FFF2-40B4-BE49-F238E27FC236}">
              <a16:creationId xmlns:a16="http://schemas.microsoft.com/office/drawing/2014/main" xmlns="" id="{3A038E2D-36C5-49B9-9381-3B50DA9F839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6" name="139 CuadroTexto">
          <a:extLst>
            <a:ext uri="{FF2B5EF4-FFF2-40B4-BE49-F238E27FC236}">
              <a16:creationId xmlns:a16="http://schemas.microsoft.com/office/drawing/2014/main" xmlns="" id="{755E9AAD-6BAC-4E5D-9607-0C9D3BE06C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7" name="140 CuadroTexto">
          <a:extLst>
            <a:ext uri="{FF2B5EF4-FFF2-40B4-BE49-F238E27FC236}">
              <a16:creationId xmlns:a16="http://schemas.microsoft.com/office/drawing/2014/main" xmlns="" id="{D0A51E8B-49FD-4858-A481-B5A6EDF3C65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8" name="141 CuadroTexto">
          <a:extLst>
            <a:ext uri="{FF2B5EF4-FFF2-40B4-BE49-F238E27FC236}">
              <a16:creationId xmlns:a16="http://schemas.microsoft.com/office/drawing/2014/main" xmlns="" id="{C232E5EA-4631-40F1-9DAC-3E577E48A46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999" name="142 CuadroTexto">
          <a:extLst>
            <a:ext uri="{FF2B5EF4-FFF2-40B4-BE49-F238E27FC236}">
              <a16:creationId xmlns:a16="http://schemas.microsoft.com/office/drawing/2014/main" xmlns="" id="{F2717B79-0ACD-44F0-8F9A-A8C3DE59F03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0" name="307 CuadroTexto">
          <a:extLst>
            <a:ext uri="{FF2B5EF4-FFF2-40B4-BE49-F238E27FC236}">
              <a16:creationId xmlns:a16="http://schemas.microsoft.com/office/drawing/2014/main" xmlns="" id="{E8BC5C14-43BF-4B91-AA3B-72B5F6F1E8C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1" name="308 CuadroTexto">
          <a:extLst>
            <a:ext uri="{FF2B5EF4-FFF2-40B4-BE49-F238E27FC236}">
              <a16:creationId xmlns:a16="http://schemas.microsoft.com/office/drawing/2014/main" xmlns="" id="{4CFBDDD3-47A4-4E1F-89CA-AF9DCFDDCF6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2" name="309 CuadroTexto">
          <a:extLst>
            <a:ext uri="{FF2B5EF4-FFF2-40B4-BE49-F238E27FC236}">
              <a16:creationId xmlns:a16="http://schemas.microsoft.com/office/drawing/2014/main" xmlns="" id="{CAE2F43E-3953-4E62-A1AE-96789911CE1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3" name="310 CuadroTexto">
          <a:extLst>
            <a:ext uri="{FF2B5EF4-FFF2-40B4-BE49-F238E27FC236}">
              <a16:creationId xmlns:a16="http://schemas.microsoft.com/office/drawing/2014/main" xmlns="" id="{68FF74BC-7631-493F-9589-8E28D5E0C01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4" name="311 CuadroTexto">
          <a:extLst>
            <a:ext uri="{FF2B5EF4-FFF2-40B4-BE49-F238E27FC236}">
              <a16:creationId xmlns:a16="http://schemas.microsoft.com/office/drawing/2014/main" xmlns="" id="{002C7718-1661-4531-8099-2D66855FB7C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5" name="312 CuadroTexto">
          <a:extLst>
            <a:ext uri="{FF2B5EF4-FFF2-40B4-BE49-F238E27FC236}">
              <a16:creationId xmlns:a16="http://schemas.microsoft.com/office/drawing/2014/main" xmlns="" id="{BBD340F5-8CD5-4E44-9CDF-8B69CA23388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6" name="313 CuadroTexto">
          <a:extLst>
            <a:ext uri="{FF2B5EF4-FFF2-40B4-BE49-F238E27FC236}">
              <a16:creationId xmlns:a16="http://schemas.microsoft.com/office/drawing/2014/main" xmlns="" id="{BBC84179-0D09-45F0-8BAB-3FAB677DF2B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7" name="314 CuadroTexto">
          <a:extLst>
            <a:ext uri="{FF2B5EF4-FFF2-40B4-BE49-F238E27FC236}">
              <a16:creationId xmlns:a16="http://schemas.microsoft.com/office/drawing/2014/main" xmlns="" id="{E2C65795-A336-454E-86A8-B169DEF6601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8" name="315 CuadroTexto">
          <a:extLst>
            <a:ext uri="{FF2B5EF4-FFF2-40B4-BE49-F238E27FC236}">
              <a16:creationId xmlns:a16="http://schemas.microsoft.com/office/drawing/2014/main" xmlns="" id="{B246AC26-299B-4A66-B383-5DF7CEE8E01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09" name="316 CuadroTexto">
          <a:extLst>
            <a:ext uri="{FF2B5EF4-FFF2-40B4-BE49-F238E27FC236}">
              <a16:creationId xmlns:a16="http://schemas.microsoft.com/office/drawing/2014/main" xmlns="" id="{018840E5-B6AB-4341-81C5-06A67BC3174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0" name="317 CuadroTexto">
          <a:extLst>
            <a:ext uri="{FF2B5EF4-FFF2-40B4-BE49-F238E27FC236}">
              <a16:creationId xmlns:a16="http://schemas.microsoft.com/office/drawing/2014/main" xmlns="" id="{60C5534F-8E9B-4647-BA9F-19C6E6703C4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1" name="318 CuadroTexto">
          <a:extLst>
            <a:ext uri="{FF2B5EF4-FFF2-40B4-BE49-F238E27FC236}">
              <a16:creationId xmlns:a16="http://schemas.microsoft.com/office/drawing/2014/main" xmlns="" id="{FB208BC6-0197-4FDC-8DFA-FAF36439FB4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2" name="319 CuadroTexto">
          <a:extLst>
            <a:ext uri="{FF2B5EF4-FFF2-40B4-BE49-F238E27FC236}">
              <a16:creationId xmlns:a16="http://schemas.microsoft.com/office/drawing/2014/main" xmlns="" id="{58E09BAB-7260-4D85-B724-790D17DC0A2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3" name="320 CuadroTexto">
          <a:extLst>
            <a:ext uri="{FF2B5EF4-FFF2-40B4-BE49-F238E27FC236}">
              <a16:creationId xmlns:a16="http://schemas.microsoft.com/office/drawing/2014/main" xmlns="" id="{03387823-4009-49D7-A294-57625DCA8D3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4" name="321 CuadroTexto">
          <a:extLst>
            <a:ext uri="{FF2B5EF4-FFF2-40B4-BE49-F238E27FC236}">
              <a16:creationId xmlns:a16="http://schemas.microsoft.com/office/drawing/2014/main" xmlns="" id="{E09635F6-003D-468B-A8AE-FD86448B80B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5" name="322 CuadroTexto">
          <a:extLst>
            <a:ext uri="{FF2B5EF4-FFF2-40B4-BE49-F238E27FC236}">
              <a16:creationId xmlns:a16="http://schemas.microsoft.com/office/drawing/2014/main" xmlns="" id="{256F8547-F386-4016-8397-EE22AF03844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6" name="323 CuadroTexto">
          <a:extLst>
            <a:ext uri="{FF2B5EF4-FFF2-40B4-BE49-F238E27FC236}">
              <a16:creationId xmlns:a16="http://schemas.microsoft.com/office/drawing/2014/main" xmlns="" id="{8DC05A3B-217C-4ED2-AAC0-1A97BC85D3A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7" name="324 CuadroTexto">
          <a:extLst>
            <a:ext uri="{FF2B5EF4-FFF2-40B4-BE49-F238E27FC236}">
              <a16:creationId xmlns:a16="http://schemas.microsoft.com/office/drawing/2014/main" xmlns="" id="{6F06F0A9-EB21-4152-88E7-BE3913FCFA8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8" name="325 CuadroTexto">
          <a:extLst>
            <a:ext uri="{FF2B5EF4-FFF2-40B4-BE49-F238E27FC236}">
              <a16:creationId xmlns:a16="http://schemas.microsoft.com/office/drawing/2014/main" xmlns="" id="{0AEFA3B0-EEA5-412A-B797-9ED61E26FBB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19" name="326 CuadroTexto">
          <a:extLst>
            <a:ext uri="{FF2B5EF4-FFF2-40B4-BE49-F238E27FC236}">
              <a16:creationId xmlns:a16="http://schemas.microsoft.com/office/drawing/2014/main" xmlns="" id="{A44A1AB4-DF80-4725-9358-96E05F90CFD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0" name="327 CuadroTexto">
          <a:extLst>
            <a:ext uri="{FF2B5EF4-FFF2-40B4-BE49-F238E27FC236}">
              <a16:creationId xmlns:a16="http://schemas.microsoft.com/office/drawing/2014/main" xmlns="" id="{2D0D3203-8CF0-44F3-BD55-3B6A5332B77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1" name="328 CuadroTexto">
          <a:extLst>
            <a:ext uri="{FF2B5EF4-FFF2-40B4-BE49-F238E27FC236}">
              <a16:creationId xmlns:a16="http://schemas.microsoft.com/office/drawing/2014/main" xmlns="" id="{95D50933-9BC4-4822-8FC4-1B9A58BB93E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2" name="329 CuadroTexto">
          <a:extLst>
            <a:ext uri="{FF2B5EF4-FFF2-40B4-BE49-F238E27FC236}">
              <a16:creationId xmlns:a16="http://schemas.microsoft.com/office/drawing/2014/main" xmlns="" id="{743AE045-9B41-43FE-B3CA-1B8FF20BAAC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3" name="330 CuadroTexto">
          <a:extLst>
            <a:ext uri="{FF2B5EF4-FFF2-40B4-BE49-F238E27FC236}">
              <a16:creationId xmlns:a16="http://schemas.microsoft.com/office/drawing/2014/main" xmlns="" id="{29012833-CCC8-408E-A04B-2B0210993FB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4" name="331 CuadroTexto">
          <a:extLst>
            <a:ext uri="{FF2B5EF4-FFF2-40B4-BE49-F238E27FC236}">
              <a16:creationId xmlns:a16="http://schemas.microsoft.com/office/drawing/2014/main" xmlns="" id="{44F6E9EA-1A9E-49C3-A759-24B26FCB1FB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5" name="332 CuadroTexto">
          <a:extLst>
            <a:ext uri="{FF2B5EF4-FFF2-40B4-BE49-F238E27FC236}">
              <a16:creationId xmlns:a16="http://schemas.microsoft.com/office/drawing/2014/main" xmlns="" id="{664D06D3-6622-47D5-A857-A2B1B8A0410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6" name="333 CuadroTexto">
          <a:extLst>
            <a:ext uri="{FF2B5EF4-FFF2-40B4-BE49-F238E27FC236}">
              <a16:creationId xmlns:a16="http://schemas.microsoft.com/office/drawing/2014/main" xmlns="" id="{037F6623-29E7-49AD-8518-58256EAB819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7" name="334 CuadroTexto">
          <a:extLst>
            <a:ext uri="{FF2B5EF4-FFF2-40B4-BE49-F238E27FC236}">
              <a16:creationId xmlns:a16="http://schemas.microsoft.com/office/drawing/2014/main" xmlns="" id="{9E8745F5-44D0-4B17-8A83-07912322C56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8" name="335 CuadroTexto">
          <a:extLst>
            <a:ext uri="{FF2B5EF4-FFF2-40B4-BE49-F238E27FC236}">
              <a16:creationId xmlns:a16="http://schemas.microsoft.com/office/drawing/2014/main" xmlns="" id="{32D9AD5F-4B17-45AC-8D2E-29092C29DBA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29" name="336 CuadroTexto">
          <a:extLst>
            <a:ext uri="{FF2B5EF4-FFF2-40B4-BE49-F238E27FC236}">
              <a16:creationId xmlns:a16="http://schemas.microsoft.com/office/drawing/2014/main" xmlns="" id="{FBA1EBDF-F37F-4551-AC16-853DAA2FFBA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0" name="337 CuadroTexto">
          <a:extLst>
            <a:ext uri="{FF2B5EF4-FFF2-40B4-BE49-F238E27FC236}">
              <a16:creationId xmlns:a16="http://schemas.microsoft.com/office/drawing/2014/main" xmlns="" id="{DF899BF8-C066-4A56-9ACE-BD51DCC878E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1" name="338 CuadroTexto">
          <a:extLst>
            <a:ext uri="{FF2B5EF4-FFF2-40B4-BE49-F238E27FC236}">
              <a16:creationId xmlns:a16="http://schemas.microsoft.com/office/drawing/2014/main" xmlns="" id="{332563D6-FD4E-478D-99D8-EEB9513D062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2" name="339 CuadroTexto">
          <a:extLst>
            <a:ext uri="{FF2B5EF4-FFF2-40B4-BE49-F238E27FC236}">
              <a16:creationId xmlns:a16="http://schemas.microsoft.com/office/drawing/2014/main" xmlns="" id="{1FBDEB23-B4D1-4A82-967F-4D86835CF89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3" name="340 CuadroTexto">
          <a:extLst>
            <a:ext uri="{FF2B5EF4-FFF2-40B4-BE49-F238E27FC236}">
              <a16:creationId xmlns:a16="http://schemas.microsoft.com/office/drawing/2014/main" xmlns="" id="{36BCE42E-7CF6-48F1-AB50-1DFE3939635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4" name="341 CuadroTexto">
          <a:extLst>
            <a:ext uri="{FF2B5EF4-FFF2-40B4-BE49-F238E27FC236}">
              <a16:creationId xmlns:a16="http://schemas.microsoft.com/office/drawing/2014/main" xmlns="" id="{D85A149E-B7F7-474D-ACB5-CBC61539E2B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5" name="342 CuadroTexto">
          <a:extLst>
            <a:ext uri="{FF2B5EF4-FFF2-40B4-BE49-F238E27FC236}">
              <a16:creationId xmlns:a16="http://schemas.microsoft.com/office/drawing/2014/main" xmlns="" id="{B60A65D5-8D53-4A97-A5CE-6D329D5DA15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6" name="343 CuadroTexto">
          <a:extLst>
            <a:ext uri="{FF2B5EF4-FFF2-40B4-BE49-F238E27FC236}">
              <a16:creationId xmlns:a16="http://schemas.microsoft.com/office/drawing/2014/main" xmlns="" id="{6CD1E5DE-381A-4B75-9AF9-29E632B0F30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7" name="344 CuadroTexto">
          <a:extLst>
            <a:ext uri="{FF2B5EF4-FFF2-40B4-BE49-F238E27FC236}">
              <a16:creationId xmlns:a16="http://schemas.microsoft.com/office/drawing/2014/main" xmlns="" id="{38AC2853-ACA1-4239-A9B1-82FAD93770B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8" name="345 CuadroTexto">
          <a:extLst>
            <a:ext uri="{FF2B5EF4-FFF2-40B4-BE49-F238E27FC236}">
              <a16:creationId xmlns:a16="http://schemas.microsoft.com/office/drawing/2014/main" xmlns="" id="{CF90148F-C537-4E76-A698-F2291067041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39" name="346 CuadroTexto">
          <a:extLst>
            <a:ext uri="{FF2B5EF4-FFF2-40B4-BE49-F238E27FC236}">
              <a16:creationId xmlns:a16="http://schemas.microsoft.com/office/drawing/2014/main" xmlns="" id="{A0C35621-C526-446E-B621-99BE0562F86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0" name="347 CuadroTexto">
          <a:extLst>
            <a:ext uri="{FF2B5EF4-FFF2-40B4-BE49-F238E27FC236}">
              <a16:creationId xmlns:a16="http://schemas.microsoft.com/office/drawing/2014/main" xmlns="" id="{2386C69F-DA8A-4A7F-9B44-E2BC246C4C7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1" name="348 CuadroTexto">
          <a:extLst>
            <a:ext uri="{FF2B5EF4-FFF2-40B4-BE49-F238E27FC236}">
              <a16:creationId xmlns:a16="http://schemas.microsoft.com/office/drawing/2014/main" xmlns="" id="{77EFF5EA-0AFD-4DBD-9CB4-F0007BBAA45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2" name="349 CuadroTexto">
          <a:extLst>
            <a:ext uri="{FF2B5EF4-FFF2-40B4-BE49-F238E27FC236}">
              <a16:creationId xmlns:a16="http://schemas.microsoft.com/office/drawing/2014/main" xmlns="" id="{44B5E30F-16FE-4AEE-BD9A-77B3CACB351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3" name="350 CuadroTexto">
          <a:extLst>
            <a:ext uri="{FF2B5EF4-FFF2-40B4-BE49-F238E27FC236}">
              <a16:creationId xmlns:a16="http://schemas.microsoft.com/office/drawing/2014/main" xmlns="" id="{ACE8D19E-0B12-45F7-8531-307896DA31E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4" name="351 CuadroTexto">
          <a:extLst>
            <a:ext uri="{FF2B5EF4-FFF2-40B4-BE49-F238E27FC236}">
              <a16:creationId xmlns:a16="http://schemas.microsoft.com/office/drawing/2014/main" xmlns="" id="{DA740690-F65F-4C10-AF06-83AA4B0EDA9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5" name="352 CuadroTexto">
          <a:extLst>
            <a:ext uri="{FF2B5EF4-FFF2-40B4-BE49-F238E27FC236}">
              <a16:creationId xmlns:a16="http://schemas.microsoft.com/office/drawing/2014/main" xmlns="" id="{8615D925-EA1A-4221-94BC-CDE008FCBF3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6" name="353 CuadroTexto">
          <a:extLst>
            <a:ext uri="{FF2B5EF4-FFF2-40B4-BE49-F238E27FC236}">
              <a16:creationId xmlns:a16="http://schemas.microsoft.com/office/drawing/2014/main" xmlns="" id="{2F6ACCCA-9D8F-455C-A8DE-4CF51374868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7" name="354 CuadroTexto">
          <a:extLst>
            <a:ext uri="{FF2B5EF4-FFF2-40B4-BE49-F238E27FC236}">
              <a16:creationId xmlns:a16="http://schemas.microsoft.com/office/drawing/2014/main" xmlns="" id="{B026D001-5922-47B6-B7B9-C4870E1C86F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8" name="355 CuadroTexto">
          <a:extLst>
            <a:ext uri="{FF2B5EF4-FFF2-40B4-BE49-F238E27FC236}">
              <a16:creationId xmlns:a16="http://schemas.microsoft.com/office/drawing/2014/main" xmlns="" id="{A0E98EDF-4381-4E8B-9C95-3641B380736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49" name="356 CuadroTexto">
          <a:extLst>
            <a:ext uri="{FF2B5EF4-FFF2-40B4-BE49-F238E27FC236}">
              <a16:creationId xmlns:a16="http://schemas.microsoft.com/office/drawing/2014/main" xmlns="" id="{05510A71-9FFF-4198-9210-317B6BE4AFB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0" name="357 CuadroTexto">
          <a:extLst>
            <a:ext uri="{FF2B5EF4-FFF2-40B4-BE49-F238E27FC236}">
              <a16:creationId xmlns:a16="http://schemas.microsoft.com/office/drawing/2014/main" xmlns="" id="{67136B2E-1AC1-4D08-AF83-430A8E1362A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1" name="358 CuadroTexto">
          <a:extLst>
            <a:ext uri="{FF2B5EF4-FFF2-40B4-BE49-F238E27FC236}">
              <a16:creationId xmlns:a16="http://schemas.microsoft.com/office/drawing/2014/main" xmlns="" id="{C826BFFD-7EB3-4C11-A113-6F4F44E7E0E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2" name="359 CuadroTexto">
          <a:extLst>
            <a:ext uri="{FF2B5EF4-FFF2-40B4-BE49-F238E27FC236}">
              <a16:creationId xmlns:a16="http://schemas.microsoft.com/office/drawing/2014/main" xmlns="" id="{F0EC5372-DF7E-44F0-88A5-A439181F053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3" name="360 CuadroTexto">
          <a:extLst>
            <a:ext uri="{FF2B5EF4-FFF2-40B4-BE49-F238E27FC236}">
              <a16:creationId xmlns:a16="http://schemas.microsoft.com/office/drawing/2014/main" xmlns="" id="{4DD9F9CA-DAA0-4E7B-978B-D3BFF720551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4" name="361 CuadroTexto">
          <a:extLst>
            <a:ext uri="{FF2B5EF4-FFF2-40B4-BE49-F238E27FC236}">
              <a16:creationId xmlns:a16="http://schemas.microsoft.com/office/drawing/2014/main" xmlns="" id="{D8336D34-BE3A-4050-A8FA-1A833EB1541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5" name="362 CuadroTexto">
          <a:extLst>
            <a:ext uri="{FF2B5EF4-FFF2-40B4-BE49-F238E27FC236}">
              <a16:creationId xmlns:a16="http://schemas.microsoft.com/office/drawing/2014/main" xmlns="" id="{FBE41857-CD79-4A86-8EA4-E0507496458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6" name="363 CuadroTexto">
          <a:extLst>
            <a:ext uri="{FF2B5EF4-FFF2-40B4-BE49-F238E27FC236}">
              <a16:creationId xmlns:a16="http://schemas.microsoft.com/office/drawing/2014/main" xmlns="" id="{8BC69895-E028-47FB-A42E-AF166E1F502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7" name="364 CuadroTexto">
          <a:extLst>
            <a:ext uri="{FF2B5EF4-FFF2-40B4-BE49-F238E27FC236}">
              <a16:creationId xmlns:a16="http://schemas.microsoft.com/office/drawing/2014/main" xmlns="" id="{6A9F8D48-AC0A-4CA1-B690-0912CA9E929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8" name="365 CuadroTexto">
          <a:extLst>
            <a:ext uri="{FF2B5EF4-FFF2-40B4-BE49-F238E27FC236}">
              <a16:creationId xmlns:a16="http://schemas.microsoft.com/office/drawing/2014/main" xmlns="" id="{EF14AA57-D232-4527-A7F4-1EE78104B63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59" name="366 CuadroTexto">
          <a:extLst>
            <a:ext uri="{FF2B5EF4-FFF2-40B4-BE49-F238E27FC236}">
              <a16:creationId xmlns:a16="http://schemas.microsoft.com/office/drawing/2014/main" xmlns="" id="{0ECD2E66-66F2-470E-9E66-A255FDCE8F7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0" name="367 CuadroTexto">
          <a:extLst>
            <a:ext uri="{FF2B5EF4-FFF2-40B4-BE49-F238E27FC236}">
              <a16:creationId xmlns:a16="http://schemas.microsoft.com/office/drawing/2014/main" xmlns="" id="{57FD9F67-A246-4962-A8DD-0AC5A975C28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1" name="368 CuadroTexto">
          <a:extLst>
            <a:ext uri="{FF2B5EF4-FFF2-40B4-BE49-F238E27FC236}">
              <a16:creationId xmlns:a16="http://schemas.microsoft.com/office/drawing/2014/main" xmlns="" id="{05295C14-BCD9-4A80-BB91-6C3FE198DF1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2" name="369 CuadroTexto">
          <a:extLst>
            <a:ext uri="{FF2B5EF4-FFF2-40B4-BE49-F238E27FC236}">
              <a16:creationId xmlns:a16="http://schemas.microsoft.com/office/drawing/2014/main" xmlns="" id="{FA922B55-EEE8-47B2-B823-54723E38072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3" name="370 CuadroTexto">
          <a:extLst>
            <a:ext uri="{FF2B5EF4-FFF2-40B4-BE49-F238E27FC236}">
              <a16:creationId xmlns:a16="http://schemas.microsoft.com/office/drawing/2014/main" xmlns="" id="{B795238B-79B5-4843-9848-0CC6987D115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4" name="371 CuadroTexto">
          <a:extLst>
            <a:ext uri="{FF2B5EF4-FFF2-40B4-BE49-F238E27FC236}">
              <a16:creationId xmlns:a16="http://schemas.microsoft.com/office/drawing/2014/main" xmlns="" id="{8ED06782-3E12-468D-9078-F1277E2A6F7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5" name="372 CuadroTexto">
          <a:extLst>
            <a:ext uri="{FF2B5EF4-FFF2-40B4-BE49-F238E27FC236}">
              <a16:creationId xmlns:a16="http://schemas.microsoft.com/office/drawing/2014/main" xmlns="" id="{F37C78F9-BCE2-43AA-BD9F-40DCECC0244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6" name="373 CuadroTexto">
          <a:extLst>
            <a:ext uri="{FF2B5EF4-FFF2-40B4-BE49-F238E27FC236}">
              <a16:creationId xmlns:a16="http://schemas.microsoft.com/office/drawing/2014/main" xmlns="" id="{23765495-4510-48FE-B4A6-1012BDA9214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7" name="374 CuadroTexto">
          <a:extLst>
            <a:ext uri="{FF2B5EF4-FFF2-40B4-BE49-F238E27FC236}">
              <a16:creationId xmlns:a16="http://schemas.microsoft.com/office/drawing/2014/main" xmlns="" id="{9CCCB2B0-74A6-473F-AB8C-5BDD1174284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8" name="375 CuadroTexto">
          <a:extLst>
            <a:ext uri="{FF2B5EF4-FFF2-40B4-BE49-F238E27FC236}">
              <a16:creationId xmlns:a16="http://schemas.microsoft.com/office/drawing/2014/main" xmlns="" id="{0C8EA0A2-8452-4AB1-8463-7D2C2995070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69" name="376 CuadroTexto">
          <a:extLst>
            <a:ext uri="{FF2B5EF4-FFF2-40B4-BE49-F238E27FC236}">
              <a16:creationId xmlns:a16="http://schemas.microsoft.com/office/drawing/2014/main" xmlns="" id="{639A0C7A-DB10-4EB0-8B71-B6E05A612D3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0" name="377 CuadroTexto">
          <a:extLst>
            <a:ext uri="{FF2B5EF4-FFF2-40B4-BE49-F238E27FC236}">
              <a16:creationId xmlns:a16="http://schemas.microsoft.com/office/drawing/2014/main" xmlns="" id="{54100811-E03C-4F8E-ACEF-24915931645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1" name="378 CuadroTexto">
          <a:extLst>
            <a:ext uri="{FF2B5EF4-FFF2-40B4-BE49-F238E27FC236}">
              <a16:creationId xmlns:a16="http://schemas.microsoft.com/office/drawing/2014/main" xmlns="" id="{60EC80BE-ED78-4B63-96F0-8F060751A8A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2" name="379 CuadroTexto">
          <a:extLst>
            <a:ext uri="{FF2B5EF4-FFF2-40B4-BE49-F238E27FC236}">
              <a16:creationId xmlns:a16="http://schemas.microsoft.com/office/drawing/2014/main" xmlns="" id="{C9E88452-F00C-40DF-B91B-11C7567D25B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3" name="380 CuadroTexto">
          <a:extLst>
            <a:ext uri="{FF2B5EF4-FFF2-40B4-BE49-F238E27FC236}">
              <a16:creationId xmlns:a16="http://schemas.microsoft.com/office/drawing/2014/main" xmlns="" id="{32A432D8-2F7C-45E3-9042-9CA826C7F0A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4" name="381 CuadroTexto">
          <a:extLst>
            <a:ext uri="{FF2B5EF4-FFF2-40B4-BE49-F238E27FC236}">
              <a16:creationId xmlns:a16="http://schemas.microsoft.com/office/drawing/2014/main" xmlns="" id="{B86B224B-928D-4DC0-9089-CC82EF1A7EC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5" name="382 CuadroTexto">
          <a:extLst>
            <a:ext uri="{FF2B5EF4-FFF2-40B4-BE49-F238E27FC236}">
              <a16:creationId xmlns:a16="http://schemas.microsoft.com/office/drawing/2014/main" xmlns="" id="{7DF162AC-1D88-4506-AA3B-616EB42EEA9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6" name="383 CuadroTexto">
          <a:extLst>
            <a:ext uri="{FF2B5EF4-FFF2-40B4-BE49-F238E27FC236}">
              <a16:creationId xmlns:a16="http://schemas.microsoft.com/office/drawing/2014/main" xmlns="" id="{9E575A45-37E2-458D-A88E-2F040B8D4FA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7" name="384 CuadroTexto">
          <a:extLst>
            <a:ext uri="{FF2B5EF4-FFF2-40B4-BE49-F238E27FC236}">
              <a16:creationId xmlns:a16="http://schemas.microsoft.com/office/drawing/2014/main" xmlns="" id="{9BE93538-92F9-4DFB-B597-9AC4E1118CD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8" name="385 CuadroTexto">
          <a:extLst>
            <a:ext uri="{FF2B5EF4-FFF2-40B4-BE49-F238E27FC236}">
              <a16:creationId xmlns:a16="http://schemas.microsoft.com/office/drawing/2014/main" xmlns="" id="{518FA957-05C0-4EC1-86F1-2275A042169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79" name="386 CuadroTexto">
          <a:extLst>
            <a:ext uri="{FF2B5EF4-FFF2-40B4-BE49-F238E27FC236}">
              <a16:creationId xmlns:a16="http://schemas.microsoft.com/office/drawing/2014/main" xmlns="" id="{C28BAA06-C9A1-4591-BB1C-59D47BE0005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0" name="387 CuadroTexto">
          <a:extLst>
            <a:ext uri="{FF2B5EF4-FFF2-40B4-BE49-F238E27FC236}">
              <a16:creationId xmlns:a16="http://schemas.microsoft.com/office/drawing/2014/main" xmlns="" id="{3C948C56-AF34-43EB-924A-8A5C68541FB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1" name="388 CuadroTexto">
          <a:extLst>
            <a:ext uri="{FF2B5EF4-FFF2-40B4-BE49-F238E27FC236}">
              <a16:creationId xmlns:a16="http://schemas.microsoft.com/office/drawing/2014/main" xmlns="" id="{BAF65B1A-5776-43BB-A47C-B450567BE4A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2" name="389 CuadroTexto">
          <a:extLst>
            <a:ext uri="{FF2B5EF4-FFF2-40B4-BE49-F238E27FC236}">
              <a16:creationId xmlns:a16="http://schemas.microsoft.com/office/drawing/2014/main" xmlns="" id="{773B619A-3A37-4D1D-ADF3-D7D1C829854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3" name="390 CuadroTexto">
          <a:extLst>
            <a:ext uri="{FF2B5EF4-FFF2-40B4-BE49-F238E27FC236}">
              <a16:creationId xmlns:a16="http://schemas.microsoft.com/office/drawing/2014/main" xmlns="" id="{C82C7613-EB43-44F4-8505-2229EF4DFC9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4" name="391 CuadroTexto">
          <a:extLst>
            <a:ext uri="{FF2B5EF4-FFF2-40B4-BE49-F238E27FC236}">
              <a16:creationId xmlns:a16="http://schemas.microsoft.com/office/drawing/2014/main" xmlns="" id="{F92063AB-E0AD-4104-B1C0-3AC179315B2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5" name="392 CuadroTexto">
          <a:extLst>
            <a:ext uri="{FF2B5EF4-FFF2-40B4-BE49-F238E27FC236}">
              <a16:creationId xmlns:a16="http://schemas.microsoft.com/office/drawing/2014/main" xmlns="" id="{6DD6FEE2-8457-439D-B5FF-DE8493009E5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6" name="393 CuadroTexto">
          <a:extLst>
            <a:ext uri="{FF2B5EF4-FFF2-40B4-BE49-F238E27FC236}">
              <a16:creationId xmlns:a16="http://schemas.microsoft.com/office/drawing/2014/main" xmlns="" id="{22CCD15C-289D-4738-B57F-CF5E3FA76EE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7" name="394 CuadroTexto">
          <a:extLst>
            <a:ext uri="{FF2B5EF4-FFF2-40B4-BE49-F238E27FC236}">
              <a16:creationId xmlns:a16="http://schemas.microsoft.com/office/drawing/2014/main" xmlns="" id="{A733B0F7-931B-40CF-80A6-0045E6054FC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8" name="395 CuadroTexto">
          <a:extLst>
            <a:ext uri="{FF2B5EF4-FFF2-40B4-BE49-F238E27FC236}">
              <a16:creationId xmlns:a16="http://schemas.microsoft.com/office/drawing/2014/main" xmlns="" id="{022489AA-5A57-4929-AC42-B9DC53F303B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89" name="396 CuadroTexto">
          <a:extLst>
            <a:ext uri="{FF2B5EF4-FFF2-40B4-BE49-F238E27FC236}">
              <a16:creationId xmlns:a16="http://schemas.microsoft.com/office/drawing/2014/main" xmlns="" id="{66072DB6-EED7-4E85-B879-2F7642BC607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0" name="397 CuadroTexto">
          <a:extLst>
            <a:ext uri="{FF2B5EF4-FFF2-40B4-BE49-F238E27FC236}">
              <a16:creationId xmlns:a16="http://schemas.microsoft.com/office/drawing/2014/main" xmlns="" id="{82AC7B47-B69F-4E0D-B199-B835D581329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1" name="398 CuadroTexto">
          <a:extLst>
            <a:ext uri="{FF2B5EF4-FFF2-40B4-BE49-F238E27FC236}">
              <a16:creationId xmlns:a16="http://schemas.microsoft.com/office/drawing/2014/main" xmlns="" id="{9F9D3CC9-0664-4A82-A9F2-6F143816CA2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2" name="399 CuadroTexto">
          <a:extLst>
            <a:ext uri="{FF2B5EF4-FFF2-40B4-BE49-F238E27FC236}">
              <a16:creationId xmlns:a16="http://schemas.microsoft.com/office/drawing/2014/main" xmlns="" id="{AE9A622E-BCF2-4484-B659-F943EEC17A7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3" name="400 CuadroTexto">
          <a:extLst>
            <a:ext uri="{FF2B5EF4-FFF2-40B4-BE49-F238E27FC236}">
              <a16:creationId xmlns:a16="http://schemas.microsoft.com/office/drawing/2014/main" xmlns="" id="{51CB7C22-FE16-4C30-A4A8-2B4CC65F27D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4" name="401 CuadroTexto">
          <a:extLst>
            <a:ext uri="{FF2B5EF4-FFF2-40B4-BE49-F238E27FC236}">
              <a16:creationId xmlns:a16="http://schemas.microsoft.com/office/drawing/2014/main" xmlns="" id="{86707F82-B3E0-449C-B9FA-4AD6932836B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5" name="402 CuadroTexto">
          <a:extLst>
            <a:ext uri="{FF2B5EF4-FFF2-40B4-BE49-F238E27FC236}">
              <a16:creationId xmlns:a16="http://schemas.microsoft.com/office/drawing/2014/main" xmlns="" id="{1B868BC2-3185-40C8-858A-CE1EAA2D2E5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6" name="403 CuadroTexto">
          <a:extLst>
            <a:ext uri="{FF2B5EF4-FFF2-40B4-BE49-F238E27FC236}">
              <a16:creationId xmlns:a16="http://schemas.microsoft.com/office/drawing/2014/main" xmlns="" id="{3EF1C70D-023F-445D-8014-6AF7C9E78CC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7" name="404 CuadroTexto">
          <a:extLst>
            <a:ext uri="{FF2B5EF4-FFF2-40B4-BE49-F238E27FC236}">
              <a16:creationId xmlns:a16="http://schemas.microsoft.com/office/drawing/2014/main" xmlns="" id="{7C6133DC-E621-4611-B969-78F0740749E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8" name="405 CuadroTexto">
          <a:extLst>
            <a:ext uri="{FF2B5EF4-FFF2-40B4-BE49-F238E27FC236}">
              <a16:creationId xmlns:a16="http://schemas.microsoft.com/office/drawing/2014/main" xmlns="" id="{2547AA2E-1F1F-4383-81C6-CCA67BE9758E}"/>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099" name="406 CuadroTexto">
          <a:extLst>
            <a:ext uri="{FF2B5EF4-FFF2-40B4-BE49-F238E27FC236}">
              <a16:creationId xmlns:a16="http://schemas.microsoft.com/office/drawing/2014/main" xmlns="" id="{03E8B652-E166-431D-BDC6-995FAD8117C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0" name="407 CuadroTexto">
          <a:extLst>
            <a:ext uri="{FF2B5EF4-FFF2-40B4-BE49-F238E27FC236}">
              <a16:creationId xmlns:a16="http://schemas.microsoft.com/office/drawing/2014/main" xmlns="" id="{18EBA254-3E2E-4793-868F-2F497FD15E9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1" name="408 CuadroTexto">
          <a:extLst>
            <a:ext uri="{FF2B5EF4-FFF2-40B4-BE49-F238E27FC236}">
              <a16:creationId xmlns:a16="http://schemas.microsoft.com/office/drawing/2014/main" xmlns="" id="{C948B2E4-EF85-47A4-8814-4A6C5477426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2" name="409 CuadroTexto">
          <a:extLst>
            <a:ext uri="{FF2B5EF4-FFF2-40B4-BE49-F238E27FC236}">
              <a16:creationId xmlns:a16="http://schemas.microsoft.com/office/drawing/2014/main" xmlns="" id="{97BB0907-1F4F-4398-AB5D-5794658258D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3" name="410 CuadroTexto">
          <a:extLst>
            <a:ext uri="{FF2B5EF4-FFF2-40B4-BE49-F238E27FC236}">
              <a16:creationId xmlns:a16="http://schemas.microsoft.com/office/drawing/2014/main" xmlns="" id="{ECDA62EF-3196-4B62-BE7A-24CFC46F4DF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4" name="411 CuadroTexto">
          <a:extLst>
            <a:ext uri="{FF2B5EF4-FFF2-40B4-BE49-F238E27FC236}">
              <a16:creationId xmlns:a16="http://schemas.microsoft.com/office/drawing/2014/main" xmlns="" id="{41656990-66C2-4446-9DE4-6EADAC0B145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5" name="412 CuadroTexto">
          <a:extLst>
            <a:ext uri="{FF2B5EF4-FFF2-40B4-BE49-F238E27FC236}">
              <a16:creationId xmlns:a16="http://schemas.microsoft.com/office/drawing/2014/main" xmlns="" id="{E3CD4F33-C0C9-4022-8137-554084E8258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6" name="413 CuadroTexto">
          <a:extLst>
            <a:ext uri="{FF2B5EF4-FFF2-40B4-BE49-F238E27FC236}">
              <a16:creationId xmlns:a16="http://schemas.microsoft.com/office/drawing/2014/main" xmlns="" id="{8F6B7A20-C554-4EB7-A141-3CA1190C979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7" name="414 CuadroTexto">
          <a:extLst>
            <a:ext uri="{FF2B5EF4-FFF2-40B4-BE49-F238E27FC236}">
              <a16:creationId xmlns:a16="http://schemas.microsoft.com/office/drawing/2014/main" xmlns="" id="{D9FF1489-DC75-4D6B-B21B-414D3E94049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8" name="415 CuadroTexto">
          <a:extLst>
            <a:ext uri="{FF2B5EF4-FFF2-40B4-BE49-F238E27FC236}">
              <a16:creationId xmlns:a16="http://schemas.microsoft.com/office/drawing/2014/main" xmlns="" id="{51F71AF4-6E98-4444-91DD-652FEB01729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09" name="416 CuadroTexto">
          <a:extLst>
            <a:ext uri="{FF2B5EF4-FFF2-40B4-BE49-F238E27FC236}">
              <a16:creationId xmlns:a16="http://schemas.microsoft.com/office/drawing/2014/main" xmlns="" id="{36B76EFE-0D11-42F8-A412-C6579263B68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0" name="417 CuadroTexto">
          <a:extLst>
            <a:ext uri="{FF2B5EF4-FFF2-40B4-BE49-F238E27FC236}">
              <a16:creationId xmlns:a16="http://schemas.microsoft.com/office/drawing/2014/main" xmlns="" id="{1FF70A3E-CDF7-4544-9507-0E6392EC557F}"/>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1" name="418 CuadroTexto">
          <a:extLst>
            <a:ext uri="{FF2B5EF4-FFF2-40B4-BE49-F238E27FC236}">
              <a16:creationId xmlns:a16="http://schemas.microsoft.com/office/drawing/2014/main" xmlns="" id="{8C96BCBC-A5C4-4F23-9CD8-BB7AC77162A2}"/>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2" name="419 CuadroTexto">
          <a:extLst>
            <a:ext uri="{FF2B5EF4-FFF2-40B4-BE49-F238E27FC236}">
              <a16:creationId xmlns:a16="http://schemas.microsoft.com/office/drawing/2014/main" xmlns="" id="{CBDDE055-4CFB-4DA6-AE44-36AD72229A63}"/>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3" name="420 CuadroTexto">
          <a:extLst>
            <a:ext uri="{FF2B5EF4-FFF2-40B4-BE49-F238E27FC236}">
              <a16:creationId xmlns:a16="http://schemas.microsoft.com/office/drawing/2014/main" xmlns="" id="{39BAF3C2-42F7-46B5-9D03-3270160687B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4" name="421 CuadroTexto">
          <a:extLst>
            <a:ext uri="{FF2B5EF4-FFF2-40B4-BE49-F238E27FC236}">
              <a16:creationId xmlns:a16="http://schemas.microsoft.com/office/drawing/2014/main" xmlns="" id="{26B840C4-F411-4FF1-A8F3-E529E13AE50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5" name="422 CuadroTexto">
          <a:extLst>
            <a:ext uri="{FF2B5EF4-FFF2-40B4-BE49-F238E27FC236}">
              <a16:creationId xmlns:a16="http://schemas.microsoft.com/office/drawing/2014/main" xmlns="" id="{689F7D0B-21D4-4057-A243-F5C2296DE69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6" name="440 CuadroTexto">
          <a:extLst>
            <a:ext uri="{FF2B5EF4-FFF2-40B4-BE49-F238E27FC236}">
              <a16:creationId xmlns:a16="http://schemas.microsoft.com/office/drawing/2014/main" xmlns="" id="{94D80259-DC7F-4CF8-B17A-C9381ECBE59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7" name="441 CuadroTexto">
          <a:extLst>
            <a:ext uri="{FF2B5EF4-FFF2-40B4-BE49-F238E27FC236}">
              <a16:creationId xmlns:a16="http://schemas.microsoft.com/office/drawing/2014/main" xmlns="" id="{1724A5C6-2410-45C9-BC3A-9048DB2DB86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8" name="442 CuadroTexto">
          <a:extLst>
            <a:ext uri="{FF2B5EF4-FFF2-40B4-BE49-F238E27FC236}">
              <a16:creationId xmlns:a16="http://schemas.microsoft.com/office/drawing/2014/main" xmlns="" id="{AADD5FA2-5B47-4F4C-A6D1-4C1853753AC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19" name="443 CuadroTexto">
          <a:extLst>
            <a:ext uri="{FF2B5EF4-FFF2-40B4-BE49-F238E27FC236}">
              <a16:creationId xmlns:a16="http://schemas.microsoft.com/office/drawing/2014/main" xmlns="" id="{D14C0EAE-2A84-42D1-B551-EC61F061B7E7}"/>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20" name="444 CuadroTexto">
          <a:extLst>
            <a:ext uri="{FF2B5EF4-FFF2-40B4-BE49-F238E27FC236}">
              <a16:creationId xmlns:a16="http://schemas.microsoft.com/office/drawing/2014/main" xmlns="" id="{DFED7841-0BAA-4C97-9518-B24CDE5C3E86}"/>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21" name="445 CuadroTexto">
          <a:extLst>
            <a:ext uri="{FF2B5EF4-FFF2-40B4-BE49-F238E27FC236}">
              <a16:creationId xmlns:a16="http://schemas.microsoft.com/office/drawing/2014/main" xmlns="" id="{75D39E8E-AE75-4F32-A0F4-CB4FC31357E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22" name="446 CuadroTexto">
          <a:extLst>
            <a:ext uri="{FF2B5EF4-FFF2-40B4-BE49-F238E27FC236}">
              <a16:creationId xmlns:a16="http://schemas.microsoft.com/office/drawing/2014/main" xmlns="" id="{2EECD566-4A69-4D0F-9D32-34D6EB04C35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23" name="447 CuadroTexto">
          <a:extLst>
            <a:ext uri="{FF2B5EF4-FFF2-40B4-BE49-F238E27FC236}">
              <a16:creationId xmlns:a16="http://schemas.microsoft.com/office/drawing/2014/main" xmlns="" id="{CF2BEB06-7071-4FCE-9A26-29C4E7E23E8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24" name="448 CuadroTexto">
          <a:extLst>
            <a:ext uri="{FF2B5EF4-FFF2-40B4-BE49-F238E27FC236}">
              <a16:creationId xmlns:a16="http://schemas.microsoft.com/office/drawing/2014/main" xmlns="" id="{0A9298AE-8734-4B1F-93A3-A4A05F7DE5F5}"/>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25" name="449 CuadroTexto">
          <a:extLst>
            <a:ext uri="{FF2B5EF4-FFF2-40B4-BE49-F238E27FC236}">
              <a16:creationId xmlns:a16="http://schemas.microsoft.com/office/drawing/2014/main" xmlns="" id="{B5BC39C7-F4E8-4361-9DED-334D5EB1027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26" name="450 CuadroTexto">
          <a:extLst>
            <a:ext uri="{FF2B5EF4-FFF2-40B4-BE49-F238E27FC236}">
              <a16:creationId xmlns:a16="http://schemas.microsoft.com/office/drawing/2014/main" xmlns="" id="{6957B49D-7C94-489C-89DC-C8C7B33BBE1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127" name="451 CuadroTexto">
          <a:extLst>
            <a:ext uri="{FF2B5EF4-FFF2-40B4-BE49-F238E27FC236}">
              <a16:creationId xmlns:a16="http://schemas.microsoft.com/office/drawing/2014/main" xmlns="" id="{C4F8CD7D-78A1-4BBE-A731-318CEAFCEF04}"/>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28" name="17 CuadroTexto">
          <a:extLst>
            <a:ext uri="{FF2B5EF4-FFF2-40B4-BE49-F238E27FC236}">
              <a16:creationId xmlns:a16="http://schemas.microsoft.com/office/drawing/2014/main" xmlns="" id="{50E76032-BDC1-4647-8FC0-4E303294729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29" name="90 CuadroTexto">
          <a:extLst>
            <a:ext uri="{FF2B5EF4-FFF2-40B4-BE49-F238E27FC236}">
              <a16:creationId xmlns:a16="http://schemas.microsoft.com/office/drawing/2014/main" xmlns="" id="{882E364A-A52D-4736-973F-9C31745A896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0" name="91 CuadroTexto">
          <a:extLst>
            <a:ext uri="{FF2B5EF4-FFF2-40B4-BE49-F238E27FC236}">
              <a16:creationId xmlns:a16="http://schemas.microsoft.com/office/drawing/2014/main" xmlns="" id="{678984C6-3268-46BC-9CDB-3C706DA019D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1" name="92 CuadroTexto">
          <a:extLst>
            <a:ext uri="{FF2B5EF4-FFF2-40B4-BE49-F238E27FC236}">
              <a16:creationId xmlns:a16="http://schemas.microsoft.com/office/drawing/2014/main" xmlns="" id="{1CC93477-C734-4B6D-BCD4-95B0FBDA82B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2" name="93 CuadroTexto">
          <a:extLst>
            <a:ext uri="{FF2B5EF4-FFF2-40B4-BE49-F238E27FC236}">
              <a16:creationId xmlns:a16="http://schemas.microsoft.com/office/drawing/2014/main" xmlns="" id="{F505C8BD-8939-413E-BAAA-35A103C7B7B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3" name="94 CuadroTexto">
          <a:extLst>
            <a:ext uri="{FF2B5EF4-FFF2-40B4-BE49-F238E27FC236}">
              <a16:creationId xmlns:a16="http://schemas.microsoft.com/office/drawing/2014/main" xmlns="" id="{60A315F4-58FF-48B0-8EBA-2CFDD6C0585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4" name="95 CuadroTexto">
          <a:extLst>
            <a:ext uri="{FF2B5EF4-FFF2-40B4-BE49-F238E27FC236}">
              <a16:creationId xmlns:a16="http://schemas.microsoft.com/office/drawing/2014/main" xmlns="" id="{33E20DB9-0EBD-41FF-BD47-5E4B168C2F1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5" name="96 CuadroTexto">
          <a:extLst>
            <a:ext uri="{FF2B5EF4-FFF2-40B4-BE49-F238E27FC236}">
              <a16:creationId xmlns:a16="http://schemas.microsoft.com/office/drawing/2014/main" xmlns="" id="{56890C90-ABF7-46A0-B73D-FD18D9D7F16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6" name="97 CuadroTexto">
          <a:extLst>
            <a:ext uri="{FF2B5EF4-FFF2-40B4-BE49-F238E27FC236}">
              <a16:creationId xmlns:a16="http://schemas.microsoft.com/office/drawing/2014/main" xmlns="" id="{0F40B518-2E86-4004-85E7-4ABE43A2C10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7" name="98 CuadroTexto">
          <a:extLst>
            <a:ext uri="{FF2B5EF4-FFF2-40B4-BE49-F238E27FC236}">
              <a16:creationId xmlns:a16="http://schemas.microsoft.com/office/drawing/2014/main" xmlns="" id="{7DBFBF38-1671-4A62-BAC9-A9DAE112CB3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8" name="99 CuadroTexto">
          <a:extLst>
            <a:ext uri="{FF2B5EF4-FFF2-40B4-BE49-F238E27FC236}">
              <a16:creationId xmlns:a16="http://schemas.microsoft.com/office/drawing/2014/main" xmlns="" id="{EC4C6206-362B-4694-90E4-BD9AC2B5456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9" name="100 CuadroTexto">
          <a:extLst>
            <a:ext uri="{FF2B5EF4-FFF2-40B4-BE49-F238E27FC236}">
              <a16:creationId xmlns:a16="http://schemas.microsoft.com/office/drawing/2014/main" xmlns="" id="{DE076F46-C0F6-4EE9-9414-4BC1A5D6C0D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0" name="101 CuadroTexto">
          <a:extLst>
            <a:ext uri="{FF2B5EF4-FFF2-40B4-BE49-F238E27FC236}">
              <a16:creationId xmlns:a16="http://schemas.microsoft.com/office/drawing/2014/main" xmlns="" id="{3533C15B-A98C-4E4E-9A34-33406855181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1" name="118 CuadroTexto">
          <a:extLst>
            <a:ext uri="{FF2B5EF4-FFF2-40B4-BE49-F238E27FC236}">
              <a16:creationId xmlns:a16="http://schemas.microsoft.com/office/drawing/2014/main" xmlns="" id="{9A71C16C-FD28-4F22-84FA-C0E8429F97F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2" name="119 CuadroTexto">
          <a:extLst>
            <a:ext uri="{FF2B5EF4-FFF2-40B4-BE49-F238E27FC236}">
              <a16:creationId xmlns:a16="http://schemas.microsoft.com/office/drawing/2014/main" xmlns="" id="{876B9BBB-5580-4CEA-8D38-8D6A478F02F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3" name="120 CuadroTexto">
          <a:extLst>
            <a:ext uri="{FF2B5EF4-FFF2-40B4-BE49-F238E27FC236}">
              <a16:creationId xmlns:a16="http://schemas.microsoft.com/office/drawing/2014/main" xmlns="" id="{CDA249A3-C6D5-4C29-9760-AAECBC388E2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4" name="121 CuadroTexto">
          <a:extLst>
            <a:ext uri="{FF2B5EF4-FFF2-40B4-BE49-F238E27FC236}">
              <a16:creationId xmlns:a16="http://schemas.microsoft.com/office/drawing/2014/main" xmlns="" id="{B6BA879E-3695-4BB8-90D6-5458FF79589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5" name="122 CuadroTexto">
          <a:extLst>
            <a:ext uri="{FF2B5EF4-FFF2-40B4-BE49-F238E27FC236}">
              <a16:creationId xmlns:a16="http://schemas.microsoft.com/office/drawing/2014/main" xmlns="" id="{1A53FECC-19BD-40D2-AEE1-ADEBFB308EA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6" name="123 CuadroTexto">
          <a:extLst>
            <a:ext uri="{FF2B5EF4-FFF2-40B4-BE49-F238E27FC236}">
              <a16:creationId xmlns:a16="http://schemas.microsoft.com/office/drawing/2014/main" xmlns="" id="{E5EDEB27-DF41-4F52-87C7-E4761C8250A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7" name="124 CuadroTexto">
          <a:extLst>
            <a:ext uri="{FF2B5EF4-FFF2-40B4-BE49-F238E27FC236}">
              <a16:creationId xmlns:a16="http://schemas.microsoft.com/office/drawing/2014/main" xmlns="" id="{39BDF6BB-1B01-424D-8448-043B0297EFB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8" name="125 CuadroTexto">
          <a:extLst>
            <a:ext uri="{FF2B5EF4-FFF2-40B4-BE49-F238E27FC236}">
              <a16:creationId xmlns:a16="http://schemas.microsoft.com/office/drawing/2014/main" xmlns="" id="{CF698417-2CE0-418E-B2F5-5722C436C62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49" name="143 CuadroTexto">
          <a:extLst>
            <a:ext uri="{FF2B5EF4-FFF2-40B4-BE49-F238E27FC236}">
              <a16:creationId xmlns:a16="http://schemas.microsoft.com/office/drawing/2014/main" xmlns="" id="{F3C624CA-5A87-498B-B6D4-65C8E0B3C78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0" name="144 CuadroTexto">
          <a:extLst>
            <a:ext uri="{FF2B5EF4-FFF2-40B4-BE49-F238E27FC236}">
              <a16:creationId xmlns:a16="http://schemas.microsoft.com/office/drawing/2014/main" xmlns="" id="{2D989631-92DA-4F71-AD54-92AC8F885CE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1" name="145 CuadroTexto">
          <a:extLst>
            <a:ext uri="{FF2B5EF4-FFF2-40B4-BE49-F238E27FC236}">
              <a16:creationId xmlns:a16="http://schemas.microsoft.com/office/drawing/2014/main" xmlns="" id="{41BA9153-AB42-47BA-B814-8F32EBCC2CA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2" name="146 CuadroTexto">
          <a:extLst>
            <a:ext uri="{FF2B5EF4-FFF2-40B4-BE49-F238E27FC236}">
              <a16:creationId xmlns:a16="http://schemas.microsoft.com/office/drawing/2014/main" xmlns="" id="{B468EF95-5C6F-4A41-AE46-C3BA8F5651E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3" name="147 CuadroTexto">
          <a:extLst>
            <a:ext uri="{FF2B5EF4-FFF2-40B4-BE49-F238E27FC236}">
              <a16:creationId xmlns:a16="http://schemas.microsoft.com/office/drawing/2014/main" xmlns="" id="{C06B8C66-7CF6-4473-9915-96D865103D2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4" name="148 CuadroTexto">
          <a:extLst>
            <a:ext uri="{FF2B5EF4-FFF2-40B4-BE49-F238E27FC236}">
              <a16:creationId xmlns:a16="http://schemas.microsoft.com/office/drawing/2014/main" xmlns="" id="{3B6184DA-0429-45B7-BB07-AC8D3CA980D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5" name="149 CuadroTexto">
          <a:extLst>
            <a:ext uri="{FF2B5EF4-FFF2-40B4-BE49-F238E27FC236}">
              <a16:creationId xmlns:a16="http://schemas.microsoft.com/office/drawing/2014/main" xmlns="" id="{5FAB0D40-8107-4C52-A99B-1DB3E0617FC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6" name="150 CuadroTexto">
          <a:extLst>
            <a:ext uri="{FF2B5EF4-FFF2-40B4-BE49-F238E27FC236}">
              <a16:creationId xmlns:a16="http://schemas.microsoft.com/office/drawing/2014/main" xmlns="" id="{951E26E8-0D8A-481A-AA9A-45C8C0B97F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7" name="151 CuadroTexto">
          <a:extLst>
            <a:ext uri="{FF2B5EF4-FFF2-40B4-BE49-F238E27FC236}">
              <a16:creationId xmlns:a16="http://schemas.microsoft.com/office/drawing/2014/main" xmlns="" id="{B8A6B486-CE3B-4ED3-89EA-5FCC230075A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8" name="152 CuadroTexto">
          <a:extLst>
            <a:ext uri="{FF2B5EF4-FFF2-40B4-BE49-F238E27FC236}">
              <a16:creationId xmlns:a16="http://schemas.microsoft.com/office/drawing/2014/main" xmlns="" id="{B09A9307-87EC-4EFA-9717-55B21AEADA7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59" name="153 CuadroTexto">
          <a:extLst>
            <a:ext uri="{FF2B5EF4-FFF2-40B4-BE49-F238E27FC236}">
              <a16:creationId xmlns:a16="http://schemas.microsoft.com/office/drawing/2014/main" xmlns="" id="{A3EDF0C3-BD9E-4CC4-A877-02B3061441C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0" name="154 CuadroTexto">
          <a:extLst>
            <a:ext uri="{FF2B5EF4-FFF2-40B4-BE49-F238E27FC236}">
              <a16:creationId xmlns:a16="http://schemas.microsoft.com/office/drawing/2014/main" xmlns="" id="{8A91DE25-032D-4CB1-8F33-E8B10EC0D5A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1" name="155 CuadroTexto">
          <a:extLst>
            <a:ext uri="{FF2B5EF4-FFF2-40B4-BE49-F238E27FC236}">
              <a16:creationId xmlns:a16="http://schemas.microsoft.com/office/drawing/2014/main" xmlns="" id="{43C6BF4B-A235-4D48-9B3B-3F2B1B87A0A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2" name="156 CuadroTexto">
          <a:extLst>
            <a:ext uri="{FF2B5EF4-FFF2-40B4-BE49-F238E27FC236}">
              <a16:creationId xmlns:a16="http://schemas.microsoft.com/office/drawing/2014/main" xmlns="" id="{5CAD6852-B053-453F-92DD-390CDC63612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3" name="157 CuadroTexto">
          <a:extLst>
            <a:ext uri="{FF2B5EF4-FFF2-40B4-BE49-F238E27FC236}">
              <a16:creationId xmlns:a16="http://schemas.microsoft.com/office/drawing/2014/main" xmlns="" id="{AB548A88-AD5F-4D87-B38F-0103C735CC3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4" name="158 CuadroTexto">
          <a:extLst>
            <a:ext uri="{FF2B5EF4-FFF2-40B4-BE49-F238E27FC236}">
              <a16:creationId xmlns:a16="http://schemas.microsoft.com/office/drawing/2014/main" xmlns="" id="{956FE93B-4902-4CD9-9F23-2F202BB288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5" name="159 CuadroTexto">
          <a:extLst>
            <a:ext uri="{FF2B5EF4-FFF2-40B4-BE49-F238E27FC236}">
              <a16:creationId xmlns:a16="http://schemas.microsoft.com/office/drawing/2014/main" xmlns="" id="{0340E00C-E3F9-4442-B955-527870E19EB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6" name="160 CuadroTexto">
          <a:extLst>
            <a:ext uri="{FF2B5EF4-FFF2-40B4-BE49-F238E27FC236}">
              <a16:creationId xmlns:a16="http://schemas.microsoft.com/office/drawing/2014/main" xmlns="" id="{F0191FF5-E97E-4176-B8D5-94173B88CC5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7" name="161 CuadroTexto">
          <a:extLst>
            <a:ext uri="{FF2B5EF4-FFF2-40B4-BE49-F238E27FC236}">
              <a16:creationId xmlns:a16="http://schemas.microsoft.com/office/drawing/2014/main" xmlns="" id="{6F6FFA2D-D4E0-43CE-9200-30D9CCAE613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8" name="162 CuadroTexto">
          <a:extLst>
            <a:ext uri="{FF2B5EF4-FFF2-40B4-BE49-F238E27FC236}">
              <a16:creationId xmlns:a16="http://schemas.microsoft.com/office/drawing/2014/main" xmlns="" id="{69BBF89A-01F6-4168-B271-F672ED215C6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69" name="163 CuadroTexto">
          <a:extLst>
            <a:ext uri="{FF2B5EF4-FFF2-40B4-BE49-F238E27FC236}">
              <a16:creationId xmlns:a16="http://schemas.microsoft.com/office/drawing/2014/main" xmlns="" id="{498FE460-3030-4B1A-B482-9D42B6972C1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0" name="164 CuadroTexto">
          <a:extLst>
            <a:ext uri="{FF2B5EF4-FFF2-40B4-BE49-F238E27FC236}">
              <a16:creationId xmlns:a16="http://schemas.microsoft.com/office/drawing/2014/main" xmlns="" id="{CC66393C-76F5-4910-8AD8-9A6A18038B2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1" name="165 CuadroTexto">
          <a:extLst>
            <a:ext uri="{FF2B5EF4-FFF2-40B4-BE49-F238E27FC236}">
              <a16:creationId xmlns:a16="http://schemas.microsoft.com/office/drawing/2014/main" xmlns="" id="{31421DE9-3D39-4807-AA35-5D5473DA327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2" name="166 CuadroTexto">
          <a:extLst>
            <a:ext uri="{FF2B5EF4-FFF2-40B4-BE49-F238E27FC236}">
              <a16:creationId xmlns:a16="http://schemas.microsoft.com/office/drawing/2014/main" xmlns="" id="{086449D6-4B40-4111-A1B1-B5EE72C3639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3" name="167 CuadroTexto">
          <a:extLst>
            <a:ext uri="{FF2B5EF4-FFF2-40B4-BE49-F238E27FC236}">
              <a16:creationId xmlns:a16="http://schemas.microsoft.com/office/drawing/2014/main" xmlns="" id="{99742E89-9020-4C62-AFF1-5FB0D4CB4F4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4" name="168 CuadroTexto">
          <a:extLst>
            <a:ext uri="{FF2B5EF4-FFF2-40B4-BE49-F238E27FC236}">
              <a16:creationId xmlns:a16="http://schemas.microsoft.com/office/drawing/2014/main" xmlns="" id="{82F77DAE-0258-429E-9610-952292B4B71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5" name="169 CuadroTexto">
          <a:extLst>
            <a:ext uri="{FF2B5EF4-FFF2-40B4-BE49-F238E27FC236}">
              <a16:creationId xmlns:a16="http://schemas.microsoft.com/office/drawing/2014/main" xmlns="" id="{CE4D8EA7-EB96-471E-B09B-E963B16123F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6" name="170 CuadroTexto">
          <a:extLst>
            <a:ext uri="{FF2B5EF4-FFF2-40B4-BE49-F238E27FC236}">
              <a16:creationId xmlns:a16="http://schemas.microsoft.com/office/drawing/2014/main" xmlns="" id="{7216B4F1-D00E-459E-A9AD-AB0B18CAC3D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7" name="171 CuadroTexto">
          <a:extLst>
            <a:ext uri="{FF2B5EF4-FFF2-40B4-BE49-F238E27FC236}">
              <a16:creationId xmlns:a16="http://schemas.microsoft.com/office/drawing/2014/main" xmlns="" id="{A5518E31-7329-40DB-AA00-8D1F618280A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8" name="172 CuadroTexto">
          <a:extLst>
            <a:ext uri="{FF2B5EF4-FFF2-40B4-BE49-F238E27FC236}">
              <a16:creationId xmlns:a16="http://schemas.microsoft.com/office/drawing/2014/main" xmlns="" id="{5D65E246-E8AF-43FF-9554-0E4FE85BE17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79" name="173 CuadroTexto">
          <a:extLst>
            <a:ext uri="{FF2B5EF4-FFF2-40B4-BE49-F238E27FC236}">
              <a16:creationId xmlns:a16="http://schemas.microsoft.com/office/drawing/2014/main" xmlns="" id="{52441F17-FAF5-4EC3-82A5-34AF17ABB4D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0" name="174 CuadroTexto">
          <a:extLst>
            <a:ext uri="{FF2B5EF4-FFF2-40B4-BE49-F238E27FC236}">
              <a16:creationId xmlns:a16="http://schemas.microsoft.com/office/drawing/2014/main" xmlns="" id="{12A0BC76-733D-4681-9FBA-F5945B84E1A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1" name="175 CuadroTexto">
          <a:extLst>
            <a:ext uri="{FF2B5EF4-FFF2-40B4-BE49-F238E27FC236}">
              <a16:creationId xmlns:a16="http://schemas.microsoft.com/office/drawing/2014/main" xmlns="" id="{EF719ACF-D4FF-493E-8F0C-78ECA4A739D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2" name="176 CuadroTexto">
          <a:extLst>
            <a:ext uri="{FF2B5EF4-FFF2-40B4-BE49-F238E27FC236}">
              <a16:creationId xmlns:a16="http://schemas.microsoft.com/office/drawing/2014/main" xmlns="" id="{3CE26292-65A0-4C26-ADD8-1ED8248CC09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3" name="177 CuadroTexto">
          <a:extLst>
            <a:ext uri="{FF2B5EF4-FFF2-40B4-BE49-F238E27FC236}">
              <a16:creationId xmlns:a16="http://schemas.microsoft.com/office/drawing/2014/main" xmlns="" id="{6D0EC2E5-AC60-4F0F-A5A9-E535B436FB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4" name="178 CuadroTexto">
          <a:extLst>
            <a:ext uri="{FF2B5EF4-FFF2-40B4-BE49-F238E27FC236}">
              <a16:creationId xmlns:a16="http://schemas.microsoft.com/office/drawing/2014/main" xmlns="" id="{382A9719-E2B1-45F2-859B-10CA33727F6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5" name="179 CuadroTexto">
          <a:extLst>
            <a:ext uri="{FF2B5EF4-FFF2-40B4-BE49-F238E27FC236}">
              <a16:creationId xmlns:a16="http://schemas.microsoft.com/office/drawing/2014/main" xmlns="" id="{C949B1FC-88A2-4DA9-9D98-7BE656178FA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6" name="180 CuadroTexto">
          <a:extLst>
            <a:ext uri="{FF2B5EF4-FFF2-40B4-BE49-F238E27FC236}">
              <a16:creationId xmlns:a16="http://schemas.microsoft.com/office/drawing/2014/main" xmlns="" id="{40F0DED0-A040-4CC6-9DD8-32626F41B5F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7" name="181 CuadroTexto">
          <a:extLst>
            <a:ext uri="{FF2B5EF4-FFF2-40B4-BE49-F238E27FC236}">
              <a16:creationId xmlns:a16="http://schemas.microsoft.com/office/drawing/2014/main" xmlns="" id="{373B67A7-935B-49E9-9FDF-02DF5E5A5CB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8" name="182 CuadroTexto">
          <a:extLst>
            <a:ext uri="{FF2B5EF4-FFF2-40B4-BE49-F238E27FC236}">
              <a16:creationId xmlns:a16="http://schemas.microsoft.com/office/drawing/2014/main" xmlns="" id="{9F097A8D-DD49-4752-B86E-CB1F84EC0DC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89" name="183 CuadroTexto">
          <a:extLst>
            <a:ext uri="{FF2B5EF4-FFF2-40B4-BE49-F238E27FC236}">
              <a16:creationId xmlns:a16="http://schemas.microsoft.com/office/drawing/2014/main" xmlns="" id="{2BCC4565-6C9B-4730-8B27-817081B63BE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0" name="184 CuadroTexto">
          <a:extLst>
            <a:ext uri="{FF2B5EF4-FFF2-40B4-BE49-F238E27FC236}">
              <a16:creationId xmlns:a16="http://schemas.microsoft.com/office/drawing/2014/main" xmlns="" id="{6579BC76-98C3-4276-ABB2-EC699C626BF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1" name="185 CuadroTexto">
          <a:extLst>
            <a:ext uri="{FF2B5EF4-FFF2-40B4-BE49-F238E27FC236}">
              <a16:creationId xmlns:a16="http://schemas.microsoft.com/office/drawing/2014/main" xmlns="" id="{ACD5D8A8-40C4-403E-8EF6-5AE94062AC0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2" name="186 CuadroTexto">
          <a:extLst>
            <a:ext uri="{FF2B5EF4-FFF2-40B4-BE49-F238E27FC236}">
              <a16:creationId xmlns:a16="http://schemas.microsoft.com/office/drawing/2014/main" xmlns="" id="{624FBB1B-1015-4179-8F2D-DC156F4FF4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3" name="187 CuadroTexto">
          <a:extLst>
            <a:ext uri="{FF2B5EF4-FFF2-40B4-BE49-F238E27FC236}">
              <a16:creationId xmlns:a16="http://schemas.microsoft.com/office/drawing/2014/main" xmlns="" id="{E1DF2ABE-D951-42B5-9EF9-12B38D3B086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4" name="188 CuadroTexto">
          <a:extLst>
            <a:ext uri="{FF2B5EF4-FFF2-40B4-BE49-F238E27FC236}">
              <a16:creationId xmlns:a16="http://schemas.microsoft.com/office/drawing/2014/main" xmlns="" id="{590EF6CE-3971-4FAE-BD06-BD095ED43C5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5" name="189 CuadroTexto">
          <a:extLst>
            <a:ext uri="{FF2B5EF4-FFF2-40B4-BE49-F238E27FC236}">
              <a16:creationId xmlns:a16="http://schemas.microsoft.com/office/drawing/2014/main" xmlns="" id="{1202AFE6-F34C-49BB-96BF-05C5E873976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6" name="190 CuadroTexto">
          <a:extLst>
            <a:ext uri="{FF2B5EF4-FFF2-40B4-BE49-F238E27FC236}">
              <a16:creationId xmlns:a16="http://schemas.microsoft.com/office/drawing/2014/main" xmlns="" id="{E3A95904-F3F3-4446-BD1F-42BB29DEEEE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7" name="191 CuadroTexto">
          <a:extLst>
            <a:ext uri="{FF2B5EF4-FFF2-40B4-BE49-F238E27FC236}">
              <a16:creationId xmlns:a16="http://schemas.microsoft.com/office/drawing/2014/main" xmlns="" id="{358CDEBD-CEFD-4BF2-8D29-0CA3280D56F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8" name="192 CuadroTexto">
          <a:extLst>
            <a:ext uri="{FF2B5EF4-FFF2-40B4-BE49-F238E27FC236}">
              <a16:creationId xmlns:a16="http://schemas.microsoft.com/office/drawing/2014/main" xmlns="" id="{5F79F235-DEF8-4D86-B9D0-A3360E221E0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99" name="193 CuadroTexto">
          <a:extLst>
            <a:ext uri="{FF2B5EF4-FFF2-40B4-BE49-F238E27FC236}">
              <a16:creationId xmlns:a16="http://schemas.microsoft.com/office/drawing/2014/main" xmlns="" id="{208F4696-BCED-4A5B-BA43-CC0B6AAD91A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0" name="194 CuadroTexto">
          <a:extLst>
            <a:ext uri="{FF2B5EF4-FFF2-40B4-BE49-F238E27FC236}">
              <a16:creationId xmlns:a16="http://schemas.microsoft.com/office/drawing/2014/main" xmlns="" id="{46E396A6-75FC-4E5C-A9C1-CE2EA5574FE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1" name="195 CuadroTexto">
          <a:extLst>
            <a:ext uri="{FF2B5EF4-FFF2-40B4-BE49-F238E27FC236}">
              <a16:creationId xmlns:a16="http://schemas.microsoft.com/office/drawing/2014/main" xmlns="" id="{A9CD80CE-3D52-4403-999C-2864B4BBF8C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2" name="196 CuadroTexto">
          <a:extLst>
            <a:ext uri="{FF2B5EF4-FFF2-40B4-BE49-F238E27FC236}">
              <a16:creationId xmlns:a16="http://schemas.microsoft.com/office/drawing/2014/main" xmlns="" id="{5A706565-9478-425F-989D-C706F7AF270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3" name="197 CuadroTexto">
          <a:extLst>
            <a:ext uri="{FF2B5EF4-FFF2-40B4-BE49-F238E27FC236}">
              <a16:creationId xmlns:a16="http://schemas.microsoft.com/office/drawing/2014/main" xmlns="" id="{7730345A-078E-4915-9A6F-780F2102DF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4" name="198 CuadroTexto">
          <a:extLst>
            <a:ext uri="{FF2B5EF4-FFF2-40B4-BE49-F238E27FC236}">
              <a16:creationId xmlns:a16="http://schemas.microsoft.com/office/drawing/2014/main" xmlns="" id="{D38D0816-5473-46F6-ABFD-4875BE89341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5" name="199 CuadroTexto">
          <a:extLst>
            <a:ext uri="{FF2B5EF4-FFF2-40B4-BE49-F238E27FC236}">
              <a16:creationId xmlns:a16="http://schemas.microsoft.com/office/drawing/2014/main" xmlns="" id="{82C0CB74-2A95-45AE-81DD-D08F2010D90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6" name="200 CuadroTexto">
          <a:extLst>
            <a:ext uri="{FF2B5EF4-FFF2-40B4-BE49-F238E27FC236}">
              <a16:creationId xmlns:a16="http://schemas.microsoft.com/office/drawing/2014/main" xmlns="" id="{E6CE9486-77CE-4FC4-8CA2-642962E60AB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7" name="201 CuadroTexto">
          <a:extLst>
            <a:ext uri="{FF2B5EF4-FFF2-40B4-BE49-F238E27FC236}">
              <a16:creationId xmlns:a16="http://schemas.microsoft.com/office/drawing/2014/main" xmlns="" id="{3CF989CA-F878-4C3B-AF7C-0A73B3CDB25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8" name="202 CuadroTexto">
          <a:extLst>
            <a:ext uri="{FF2B5EF4-FFF2-40B4-BE49-F238E27FC236}">
              <a16:creationId xmlns:a16="http://schemas.microsoft.com/office/drawing/2014/main" xmlns="" id="{566CACC9-7EB4-4411-9AA4-A25545C6147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09" name="203 CuadroTexto">
          <a:extLst>
            <a:ext uri="{FF2B5EF4-FFF2-40B4-BE49-F238E27FC236}">
              <a16:creationId xmlns:a16="http://schemas.microsoft.com/office/drawing/2014/main" xmlns="" id="{A13416A1-2642-43B0-992F-651506FD305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0" name="204 CuadroTexto">
          <a:extLst>
            <a:ext uri="{FF2B5EF4-FFF2-40B4-BE49-F238E27FC236}">
              <a16:creationId xmlns:a16="http://schemas.microsoft.com/office/drawing/2014/main" xmlns="" id="{0DD93C9D-FF69-4BB0-BD9C-72D0A26E50F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1" name="205 CuadroTexto">
          <a:extLst>
            <a:ext uri="{FF2B5EF4-FFF2-40B4-BE49-F238E27FC236}">
              <a16:creationId xmlns:a16="http://schemas.microsoft.com/office/drawing/2014/main" xmlns="" id="{4B16CD99-F6B5-4919-BD29-E9A69606370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2" name="206 CuadroTexto">
          <a:extLst>
            <a:ext uri="{FF2B5EF4-FFF2-40B4-BE49-F238E27FC236}">
              <a16:creationId xmlns:a16="http://schemas.microsoft.com/office/drawing/2014/main" xmlns="" id="{B8F57078-48E7-431C-8694-8476FDB487A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3" name="207 CuadroTexto">
          <a:extLst>
            <a:ext uri="{FF2B5EF4-FFF2-40B4-BE49-F238E27FC236}">
              <a16:creationId xmlns:a16="http://schemas.microsoft.com/office/drawing/2014/main" xmlns="" id="{B3CDF6E3-2D93-4D2C-A771-95C5D374506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4" name="208 CuadroTexto">
          <a:extLst>
            <a:ext uri="{FF2B5EF4-FFF2-40B4-BE49-F238E27FC236}">
              <a16:creationId xmlns:a16="http://schemas.microsoft.com/office/drawing/2014/main" xmlns="" id="{C34D8799-C795-4006-A94E-79C632F1BC3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5" name="209 CuadroTexto">
          <a:extLst>
            <a:ext uri="{FF2B5EF4-FFF2-40B4-BE49-F238E27FC236}">
              <a16:creationId xmlns:a16="http://schemas.microsoft.com/office/drawing/2014/main" xmlns="" id="{974CBF8A-A0FD-4A48-B463-1B7134314CC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6" name="210 CuadroTexto">
          <a:extLst>
            <a:ext uri="{FF2B5EF4-FFF2-40B4-BE49-F238E27FC236}">
              <a16:creationId xmlns:a16="http://schemas.microsoft.com/office/drawing/2014/main" xmlns="" id="{73C6438F-E1CC-40D4-BFB7-E979D96497A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7" name="211 CuadroTexto">
          <a:extLst>
            <a:ext uri="{FF2B5EF4-FFF2-40B4-BE49-F238E27FC236}">
              <a16:creationId xmlns:a16="http://schemas.microsoft.com/office/drawing/2014/main" xmlns="" id="{FF8BAA23-8C60-4FC8-B6AA-119B34CA69B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8" name="212 CuadroTexto">
          <a:extLst>
            <a:ext uri="{FF2B5EF4-FFF2-40B4-BE49-F238E27FC236}">
              <a16:creationId xmlns:a16="http://schemas.microsoft.com/office/drawing/2014/main" xmlns="" id="{3DBE5C07-3393-42F2-9A26-568B42F62D5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19" name="213 CuadroTexto">
          <a:extLst>
            <a:ext uri="{FF2B5EF4-FFF2-40B4-BE49-F238E27FC236}">
              <a16:creationId xmlns:a16="http://schemas.microsoft.com/office/drawing/2014/main" xmlns="" id="{EA903EE6-C661-4245-8D1F-EE23435632C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0" name="214 CuadroTexto">
          <a:extLst>
            <a:ext uri="{FF2B5EF4-FFF2-40B4-BE49-F238E27FC236}">
              <a16:creationId xmlns:a16="http://schemas.microsoft.com/office/drawing/2014/main" xmlns="" id="{D9D1F9D9-372A-4F0B-9ADC-12F0213E7D1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1" name="215 CuadroTexto">
          <a:extLst>
            <a:ext uri="{FF2B5EF4-FFF2-40B4-BE49-F238E27FC236}">
              <a16:creationId xmlns:a16="http://schemas.microsoft.com/office/drawing/2014/main" xmlns="" id="{AE5E843C-14B7-4A3A-B187-AB0CED23C60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2" name="216 CuadroTexto">
          <a:extLst>
            <a:ext uri="{FF2B5EF4-FFF2-40B4-BE49-F238E27FC236}">
              <a16:creationId xmlns:a16="http://schemas.microsoft.com/office/drawing/2014/main" xmlns="" id="{60ACECF2-6880-4AE0-A0A5-C044629B6C2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3" name="217 CuadroTexto">
          <a:extLst>
            <a:ext uri="{FF2B5EF4-FFF2-40B4-BE49-F238E27FC236}">
              <a16:creationId xmlns:a16="http://schemas.microsoft.com/office/drawing/2014/main" xmlns="" id="{789DB44C-F737-4F83-B352-4FB56D0C4C4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4" name="218 CuadroTexto">
          <a:extLst>
            <a:ext uri="{FF2B5EF4-FFF2-40B4-BE49-F238E27FC236}">
              <a16:creationId xmlns:a16="http://schemas.microsoft.com/office/drawing/2014/main" xmlns="" id="{6979BE0A-1367-421B-9FC6-BC5E2F6DD0B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5" name="219 CuadroTexto">
          <a:extLst>
            <a:ext uri="{FF2B5EF4-FFF2-40B4-BE49-F238E27FC236}">
              <a16:creationId xmlns:a16="http://schemas.microsoft.com/office/drawing/2014/main" xmlns="" id="{3B976BB6-C3C5-4B2B-8DAC-014E376E5DC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6" name="220 CuadroTexto">
          <a:extLst>
            <a:ext uri="{FF2B5EF4-FFF2-40B4-BE49-F238E27FC236}">
              <a16:creationId xmlns:a16="http://schemas.microsoft.com/office/drawing/2014/main" xmlns="" id="{A254686D-E74C-45A8-B386-9C12FD94756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7" name="221 CuadroTexto">
          <a:extLst>
            <a:ext uri="{FF2B5EF4-FFF2-40B4-BE49-F238E27FC236}">
              <a16:creationId xmlns:a16="http://schemas.microsoft.com/office/drawing/2014/main" xmlns="" id="{257C6C22-844E-4725-9727-8253909E820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8" name="222 CuadroTexto">
          <a:extLst>
            <a:ext uri="{FF2B5EF4-FFF2-40B4-BE49-F238E27FC236}">
              <a16:creationId xmlns:a16="http://schemas.microsoft.com/office/drawing/2014/main" xmlns="" id="{2771AAF6-CEBD-427C-A759-F4FE2F7C231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29" name="223 CuadroTexto">
          <a:extLst>
            <a:ext uri="{FF2B5EF4-FFF2-40B4-BE49-F238E27FC236}">
              <a16:creationId xmlns:a16="http://schemas.microsoft.com/office/drawing/2014/main" xmlns="" id="{405C00B6-96B8-412E-BA0B-1FC1C0095A5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0" name="224 CuadroTexto">
          <a:extLst>
            <a:ext uri="{FF2B5EF4-FFF2-40B4-BE49-F238E27FC236}">
              <a16:creationId xmlns:a16="http://schemas.microsoft.com/office/drawing/2014/main" xmlns="" id="{ED81D1F8-1A63-4F91-B813-F83E1E880B6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1" name="225 CuadroTexto">
          <a:extLst>
            <a:ext uri="{FF2B5EF4-FFF2-40B4-BE49-F238E27FC236}">
              <a16:creationId xmlns:a16="http://schemas.microsoft.com/office/drawing/2014/main" xmlns="" id="{182B3214-47F5-49AE-ADC8-1FB60E7A748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2" name="226 CuadroTexto">
          <a:extLst>
            <a:ext uri="{FF2B5EF4-FFF2-40B4-BE49-F238E27FC236}">
              <a16:creationId xmlns:a16="http://schemas.microsoft.com/office/drawing/2014/main" xmlns="" id="{5FE127FC-20DF-4431-BFEB-2CE76D765B3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3" name="227 CuadroTexto">
          <a:extLst>
            <a:ext uri="{FF2B5EF4-FFF2-40B4-BE49-F238E27FC236}">
              <a16:creationId xmlns:a16="http://schemas.microsoft.com/office/drawing/2014/main" xmlns="" id="{29E7C5AC-2875-4AA5-960C-16A73A9FE58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4" name="228 CuadroTexto">
          <a:extLst>
            <a:ext uri="{FF2B5EF4-FFF2-40B4-BE49-F238E27FC236}">
              <a16:creationId xmlns:a16="http://schemas.microsoft.com/office/drawing/2014/main" xmlns="" id="{A84B1AFA-7C1E-435B-88AF-3AEBA616092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5" name="229 CuadroTexto">
          <a:extLst>
            <a:ext uri="{FF2B5EF4-FFF2-40B4-BE49-F238E27FC236}">
              <a16:creationId xmlns:a16="http://schemas.microsoft.com/office/drawing/2014/main" xmlns="" id="{93CDD94A-7B72-401E-874A-A24BAF885EB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6" name="230 CuadroTexto">
          <a:extLst>
            <a:ext uri="{FF2B5EF4-FFF2-40B4-BE49-F238E27FC236}">
              <a16:creationId xmlns:a16="http://schemas.microsoft.com/office/drawing/2014/main" xmlns="" id="{55649396-65DE-4650-9AA0-498BD9E52A3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7" name="231 CuadroTexto">
          <a:extLst>
            <a:ext uri="{FF2B5EF4-FFF2-40B4-BE49-F238E27FC236}">
              <a16:creationId xmlns:a16="http://schemas.microsoft.com/office/drawing/2014/main" xmlns="" id="{46E4CB2E-7F51-4049-8F1F-86C16729425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8" name="232 CuadroTexto">
          <a:extLst>
            <a:ext uri="{FF2B5EF4-FFF2-40B4-BE49-F238E27FC236}">
              <a16:creationId xmlns:a16="http://schemas.microsoft.com/office/drawing/2014/main" xmlns="" id="{60772DA8-5FC8-4C81-9792-9EE03BFB05C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39" name="233 CuadroTexto">
          <a:extLst>
            <a:ext uri="{FF2B5EF4-FFF2-40B4-BE49-F238E27FC236}">
              <a16:creationId xmlns:a16="http://schemas.microsoft.com/office/drawing/2014/main" xmlns="" id="{85C11F10-5BAF-4897-B061-BAA72893F6F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0" name="234 CuadroTexto">
          <a:extLst>
            <a:ext uri="{FF2B5EF4-FFF2-40B4-BE49-F238E27FC236}">
              <a16:creationId xmlns:a16="http://schemas.microsoft.com/office/drawing/2014/main" xmlns="" id="{3BEAF8BB-638F-446E-8AD4-C9FF95C5573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1" name="235 CuadroTexto">
          <a:extLst>
            <a:ext uri="{FF2B5EF4-FFF2-40B4-BE49-F238E27FC236}">
              <a16:creationId xmlns:a16="http://schemas.microsoft.com/office/drawing/2014/main" xmlns="" id="{837D64F6-6F39-428D-A772-65078159825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2" name="236 CuadroTexto">
          <a:extLst>
            <a:ext uri="{FF2B5EF4-FFF2-40B4-BE49-F238E27FC236}">
              <a16:creationId xmlns:a16="http://schemas.microsoft.com/office/drawing/2014/main" xmlns="" id="{A57ED2E2-7EBA-423A-9C42-3D577C26677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3" name="237 CuadroTexto">
          <a:extLst>
            <a:ext uri="{FF2B5EF4-FFF2-40B4-BE49-F238E27FC236}">
              <a16:creationId xmlns:a16="http://schemas.microsoft.com/office/drawing/2014/main" xmlns="" id="{4CEA3429-1F3A-45C1-8DC3-F7A1E35FB01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4" name="238 CuadroTexto">
          <a:extLst>
            <a:ext uri="{FF2B5EF4-FFF2-40B4-BE49-F238E27FC236}">
              <a16:creationId xmlns:a16="http://schemas.microsoft.com/office/drawing/2014/main" xmlns="" id="{B28B9640-C6D0-406C-802A-8DABE8C8D5B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5" name="239 CuadroTexto">
          <a:extLst>
            <a:ext uri="{FF2B5EF4-FFF2-40B4-BE49-F238E27FC236}">
              <a16:creationId xmlns:a16="http://schemas.microsoft.com/office/drawing/2014/main" xmlns="" id="{F1738497-0601-4FEB-B28E-C69A4475A40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6" name="240 CuadroTexto">
          <a:extLst>
            <a:ext uri="{FF2B5EF4-FFF2-40B4-BE49-F238E27FC236}">
              <a16:creationId xmlns:a16="http://schemas.microsoft.com/office/drawing/2014/main" xmlns="" id="{55A52479-2A56-4CD4-ABC2-8D3A9A36591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7" name="241 CuadroTexto">
          <a:extLst>
            <a:ext uri="{FF2B5EF4-FFF2-40B4-BE49-F238E27FC236}">
              <a16:creationId xmlns:a16="http://schemas.microsoft.com/office/drawing/2014/main" xmlns="" id="{7BAE4BE5-3E65-4B7D-866F-412403E6DC8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8" name="242 CuadroTexto">
          <a:extLst>
            <a:ext uri="{FF2B5EF4-FFF2-40B4-BE49-F238E27FC236}">
              <a16:creationId xmlns:a16="http://schemas.microsoft.com/office/drawing/2014/main" xmlns="" id="{EBFB91AD-D9C1-4483-B0C4-446340FD8CA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49" name="243 CuadroTexto">
          <a:extLst>
            <a:ext uri="{FF2B5EF4-FFF2-40B4-BE49-F238E27FC236}">
              <a16:creationId xmlns:a16="http://schemas.microsoft.com/office/drawing/2014/main" xmlns="" id="{34207851-8B7E-44A1-A74C-ADCAC7CE4FE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0" name="244 CuadroTexto">
          <a:extLst>
            <a:ext uri="{FF2B5EF4-FFF2-40B4-BE49-F238E27FC236}">
              <a16:creationId xmlns:a16="http://schemas.microsoft.com/office/drawing/2014/main" xmlns="" id="{E2D9FBAC-52A0-4A3D-A5DE-67A75A640B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1" name="245 CuadroTexto">
          <a:extLst>
            <a:ext uri="{FF2B5EF4-FFF2-40B4-BE49-F238E27FC236}">
              <a16:creationId xmlns:a16="http://schemas.microsoft.com/office/drawing/2014/main" xmlns="" id="{BDB5E175-716F-4E5C-8640-6C2C906E572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2" name="246 CuadroTexto">
          <a:extLst>
            <a:ext uri="{FF2B5EF4-FFF2-40B4-BE49-F238E27FC236}">
              <a16:creationId xmlns:a16="http://schemas.microsoft.com/office/drawing/2014/main" xmlns="" id="{7D37094E-A2C5-4AF5-8B28-5DCC026EF5F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3" name="247 CuadroTexto">
          <a:extLst>
            <a:ext uri="{FF2B5EF4-FFF2-40B4-BE49-F238E27FC236}">
              <a16:creationId xmlns:a16="http://schemas.microsoft.com/office/drawing/2014/main" xmlns="" id="{6CB4FE74-221B-42DE-A0B1-E73B5540FE4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4" name="248 CuadroTexto">
          <a:extLst>
            <a:ext uri="{FF2B5EF4-FFF2-40B4-BE49-F238E27FC236}">
              <a16:creationId xmlns:a16="http://schemas.microsoft.com/office/drawing/2014/main" xmlns="" id="{611433A2-180F-4B26-B5D7-46714E14626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5" name="249 CuadroTexto">
          <a:extLst>
            <a:ext uri="{FF2B5EF4-FFF2-40B4-BE49-F238E27FC236}">
              <a16:creationId xmlns:a16="http://schemas.microsoft.com/office/drawing/2014/main" xmlns="" id="{2AC6350D-CE41-49B3-B20B-F6E291921BA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6" name="250 CuadroTexto">
          <a:extLst>
            <a:ext uri="{FF2B5EF4-FFF2-40B4-BE49-F238E27FC236}">
              <a16:creationId xmlns:a16="http://schemas.microsoft.com/office/drawing/2014/main" xmlns="" id="{D6C916CF-683E-4C26-956C-DC5BC006AB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7" name="251 CuadroTexto">
          <a:extLst>
            <a:ext uri="{FF2B5EF4-FFF2-40B4-BE49-F238E27FC236}">
              <a16:creationId xmlns:a16="http://schemas.microsoft.com/office/drawing/2014/main" xmlns="" id="{B1117E50-47AE-49EE-94B2-905B7E0F6C7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8" name="252 CuadroTexto">
          <a:extLst>
            <a:ext uri="{FF2B5EF4-FFF2-40B4-BE49-F238E27FC236}">
              <a16:creationId xmlns:a16="http://schemas.microsoft.com/office/drawing/2014/main" xmlns="" id="{FA6070D2-E456-487C-9587-09E4BC66469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59" name="253 CuadroTexto">
          <a:extLst>
            <a:ext uri="{FF2B5EF4-FFF2-40B4-BE49-F238E27FC236}">
              <a16:creationId xmlns:a16="http://schemas.microsoft.com/office/drawing/2014/main" xmlns="" id="{A010D629-D830-41D2-9559-E71815401DE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0" name="254 CuadroTexto">
          <a:extLst>
            <a:ext uri="{FF2B5EF4-FFF2-40B4-BE49-F238E27FC236}">
              <a16:creationId xmlns:a16="http://schemas.microsoft.com/office/drawing/2014/main" xmlns="" id="{DFE52AA4-F53B-4394-9EB8-CF8AF45806B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1" name="255 CuadroTexto">
          <a:extLst>
            <a:ext uri="{FF2B5EF4-FFF2-40B4-BE49-F238E27FC236}">
              <a16:creationId xmlns:a16="http://schemas.microsoft.com/office/drawing/2014/main" xmlns="" id="{8C3921F7-8926-4E76-8235-D09B06ED3A4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2" name="256 CuadroTexto">
          <a:extLst>
            <a:ext uri="{FF2B5EF4-FFF2-40B4-BE49-F238E27FC236}">
              <a16:creationId xmlns:a16="http://schemas.microsoft.com/office/drawing/2014/main" xmlns="" id="{37D27612-AFA7-474D-B3BA-212745D899C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3" name="257 CuadroTexto">
          <a:extLst>
            <a:ext uri="{FF2B5EF4-FFF2-40B4-BE49-F238E27FC236}">
              <a16:creationId xmlns:a16="http://schemas.microsoft.com/office/drawing/2014/main" xmlns="" id="{4B2B205C-DA58-482A-904A-07A74882CC7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4" name="258 CuadroTexto">
          <a:extLst>
            <a:ext uri="{FF2B5EF4-FFF2-40B4-BE49-F238E27FC236}">
              <a16:creationId xmlns:a16="http://schemas.microsoft.com/office/drawing/2014/main" xmlns="" id="{01FA6F69-3F31-42BC-9A96-CEC5C9056E6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5" name="259 CuadroTexto">
          <a:extLst>
            <a:ext uri="{FF2B5EF4-FFF2-40B4-BE49-F238E27FC236}">
              <a16:creationId xmlns:a16="http://schemas.microsoft.com/office/drawing/2014/main" xmlns="" id="{8B9728B5-4B7E-4AE9-A37D-AF933491C0C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6" name="260 CuadroTexto">
          <a:extLst>
            <a:ext uri="{FF2B5EF4-FFF2-40B4-BE49-F238E27FC236}">
              <a16:creationId xmlns:a16="http://schemas.microsoft.com/office/drawing/2014/main" xmlns="" id="{5E651CB6-0424-46BA-A941-ACA5F18A28E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7" name="261 CuadroTexto">
          <a:extLst>
            <a:ext uri="{FF2B5EF4-FFF2-40B4-BE49-F238E27FC236}">
              <a16:creationId xmlns:a16="http://schemas.microsoft.com/office/drawing/2014/main" xmlns="" id="{19337BE1-7225-4A5E-8B35-6FC187DBB43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8" name="262 CuadroTexto">
          <a:extLst>
            <a:ext uri="{FF2B5EF4-FFF2-40B4-BE49-F238E27FC236}">
              <a16:creationId xmlns:a16="http://schemas.microsoft.com/office/drawing/2014/main" xmlns="" id="{29885904-90E6-4B05-B13D-2007AE73929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69" name="263 CuadroTexto">
          <a:extLst>
            <a:ext uri="{FF2B5EF4-FFF2-40B4-BE49-F238E27FC236}">
              <a16:creationId xmlns:a16="http://schemas.microsoft.com/office/drawing/2014/main" xmlns="" id="{7C698BD4-1282-4F49-99FA-D58283EEE31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0" name="264 CuadroTexto">
          <a:extLst>
            <a:ext uri="{FF2B5EF4-FFF2-40B4-BE49-F238E27FC236}">
              <a16:creationId xmlns:a16="http://schemas.microsoft.com/office/drawing/2014/main" xmlns="" id="{D9FB7F51-E9C2-4B4A-906C-07629589708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1" name="265 CuadroTexto">
          <a:extLst>
            <a:ext uri="{FF2B5EF4-FFF2-40B4-BE49-F238E27FC236}">
              <a16:creationId xmlns:a16="http://schemas.microsoft.com/office/drawing/2014/main" xmlns="" id="{4578C359-120B-4F15-9524-227E8C2FEDA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2" name="266 CuadroTexto">
          <a:extLst>
            <a:ext uri="{FF2B5EF4-FFF2-40B4-BE49-F238E27FC236}">
              <a16:creationId xmlns:a16="http://schemas.microsoft.com/office/drawing/2014/main" xmlns="" id="{999C26B1-85D2-42DB-9C96-DAEC6F77233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3" name="267 CuadroTexto">
          <a:extLst>
            <a:ext uri="{FF2B5EF4-FFF2-40B4-BE49-F238E27FC236}">
              <a16:creationId xmlns:a16="http://schemas.microsoft.com/office/drawing/2014/main" xmlns="" id="{96BCB600-79F4-41D4-B264-84790D0AE4B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4" name="285 CuadroTexto">
          <a:extLst>
            <a:ext uri="{FF2B5EF4-FFF2-40B4-BE49-F238E27FC236}">
              <a16:creationId xmlns:a16="http://schemas.microsoft.com/office/drawing/2014/main" xmlns="" id="{6E59B91D-C66A-4A35-B57C-A7A2FAB93AE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5" name="286 CuadroTexto">
          <a:extLst>
            <a:ext uri="{FF2B5EF4-FFF2-40B4-BE49-F238E27FC236}">
              <a16:creationId xmlns:a16="http://schemas.microsoft.com/office/drawing/2014/main" xmlns="" id="{71CDEE97-15EB-4DFD-AFCA-E1355B81A99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6" name="287 CuadroTexto">
          <a:extLst>
            <a:ext uri="{FF2B5EF4-FFF2-40B4-BE49-F238E27FC236}">
              <a16:creationId xmlns:a16="http://schemas.microsoft.com/office/drawing/2014/main" xmlns="" id="{4897E7FF-7019-46F0-836D-A19D82BC18C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7" name="288 CuadroTexto">
          <a:extLst>
            <a:ext uri="{FF2B5EF4-FFF2-40B4-BE49-F238E27FC236}">
              <a16:creationId xmlns:a16="http://schemas.microsoft.com/office/drawing/2014/main" xmlns="" id="{F931FE07-9B14-433E-9709-E5013D340E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8" name="289 CuadroTexto">
          <a:extLst>
            <a:ext uri="{FF2B5EF4-FFF2-40B4-BE49-F238E27FC236}">
              <a16:creationId xmlns:a16="http://schemas.microsoft.com/office/drawing/2014/main" xmlns="" id="{394908C6-8225-4A8E-BA4E-C61A2904843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79" name="290 CuadroTexto">
          <a:extLst>
            <a:ext uri="{FF2B5EF4-FFF2-40B4-BE49-F238E27FC236}">
              <a16:creationId xmlns:a16="http://schemas.microsoft.com/office/drawing/2014/main" xmlns="" id="{3E81A26F-EA59-4EBD-A624-AD75B2F7082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0" name="291 CuadroTexto">
          <a:extLst>
            <a:ext uri="{FF2B5EF4-FFF2-40B4-BE49-F238E27FC236}">
              <a16:creationId xmlns:a16="http://schemas.microsoft.com/office/drawing/2014/main" xmlns="" id="{5FF5B4B1-669B-4E3F-A67D-6F17C35F78A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1" name="292 CuadroTexto">
          <a:extLst>
            <a:ext uri="{FF2B5EF4-FFF2-40B4-BE49-F238E27FC236}">
              <a16:creationId xmlns:a16="http://schemas.microsoft.com/office/drawing/2014/main" xmlns="" id="{EB307B38-9D93-4F7D-B1D7-0E3C39C5C7B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2" name="293 CuadroTexto">
          <a:extLst>
            <a:ext uri="{FF2B5EF4-FFF2-40B4-BE49-F238E27FC236}">
              <a16:creationId xmlns:a16="http://schemas.microsoft.com/office/drawing/2014/main" xmlns="" id="{C951EE7A-35C4-43DB-B092-34B237DE608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3" name="294 CuadroTexto">
          <a:extLst>
            <a:ext uri="{FF2B5EF4-FFF2-40B4-BE49-F238E27FC236}">
              <a16:creationId xmlns:a16="http://schemas.microsoft.com/office/drawing/2014/main" xmlns="" id="{F080F1AA-4F29-4FF1-A2CE-C50E23A616A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4" name="295 CuadroTexto">
          <a:extLst>
            <a:ext uri="{FF2B5EF4-FFF2-40B4-BE49-F238E27FC236}">
              <a16:creationId xmlns:a16="http://schemas.microsoft.com/office/drawing/2014/main" xmlns="" id="{4D54E77D-49CE-44AC-A932-24095C7A10F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5" name="296 CuadroTexto">
          <a:extLst>
            <a:ext uri="{FF2B5EF4-FFF2-40B4-BE49-F238E27FC236}">
              <a16:creationId xmlns:a16="http://schemas.microsoft.com/office/drawing/2014/main" xmlns="" id="{EC50FC83-45BB-450F-8BFE-248FD9643FB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6" name="17 CuadroTexto">
          <a:extLst>
            <a:ext uri="{FF2B5EF4-FFF2-40B4-BE49-F238E27FC236}">
              <a16:creationId xmlns:a16="http://schemas.microsoft.com/office/drawing/2014/main" xmlns="" id="{DFF90DDF-016C-4DA0-AE74-585A631F0AD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7" name="90 CuadroTexto">
          <a:extLst>
            <a:ext uri="{FF2B5EF4-FFF2-40B4-BE49-F238E27FC236}">
              <a16:creationId xmlns:a16="http://schemas.microsoft.com/office/drawing/2014/main" xmlns="" id="{690F8A06-69C4-4A22-8605-22BD0760BCA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8" name="91 CuadroTexto">
          <a:extLst>
            <a:ext uri="{FF2B5EF4-FFF2-40B4-BE49-F238E27FC236}">
              <a16:creationId xmlns:a16="http://schemas.microsoft.com/office/drawing/2014/main" xmlns="" id="{7F0544C9-8B64-4C47-974C-7ACC1AF74EB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89" name="92 CuadroTexto">
          <a:extLst>
            <a:ext uri="{FF2B5EF4-FFF2-40B4-BE49-F238E27FC236}">
              <a16:creationId xmlns:a16="http://schemas.microsoft.com/office/drawing/2014/main" xmlns="" id="{FF6B08E9-4722-4AE8-A795-A132D627236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0" name="93 CuadroTexto">
          <a:extLst>
            <a:ext uri="{FF2B5EF4-FFF2-40B4-BE49-F238E27FC236}">
              <a16:creationId xmlns:a16="http://schemas.microsoft.com/office/drawing/2014/main" xmlns="" id="{A3570878-9971-4FE1-8B88-B3BCC2B6B73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1" name="94 CuadroTexto">
          <a:extLst>
            <a:ext uri="{FF2B5EF4-FFF2-40B4-BE49-F238E27FC236}">
              <a16:creationId xmlns:a16="http://schemas.microsoft.com/office/drawing/2014/main" xmlns="" id="{07E8814E-A158-4020-AF8C-C5E33FB4E32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2" name="95 CuadroTexto">
          <a:extLst>
            <a:ext uri="{FF2B5EF4-FFF2-40B4-BE49-F238E27FC236}">
              <a16:creationId xmlns:a16="http://schemas.microsoft.com/office/drawing/2014/main" xmlns="" id="{E3EA654F-6050-4AAE-BBF3-F62E86F7AB5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3" name="96 CuadroTexto">
          <a:extLst>
            <a:ext uri="{FF2B5EF4-FFF2-40B4-BE49-F238E27FC236}">
              <a16:creationId xmlns:a16="http://schemas.microsoft.com/office/drawing/2014/main" xmlns="" id="{0DB706E6-8EE4-4C39-BEC4-8A932E80252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4" name="97 CuadroTexto">
          <a:extLst>
            <a:ext uri="{FF2B5EF4-FFF2-40B4-BE49-F238E27FC236}">
              <a16:creationId xmlns:a16="http://schemas.microsoft.com/office/drawing/2014/main" xmlns="" id="{3E6E15FB-3061-4481-8E5C-8A446DCF534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5" name="98 CuadroTexto">
          <a:extLst>
            <a:ext uri="{FF2B5EF4-FFF2-40B4-BE49-F238E27FC236}">
              <a16:creationId xmlns:a16="http://schemas.microsoft.com/office/drawing/2014/main" xmlns="" id="{C0939090-B7AB-4587-92DD-26627FF1CF3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6" name="99 CuadroTexto">
          <a:extLst>
            <a:ext uri="{FF2B5EF4-FFF2-40B4-BE49-F238E27FC236}">
              <a16:creationId xmlns:a16="http://schemas.microsoft.com/office/drawing/2014/main" xmlns="" id="{1D1F55CF-9791-4577-8AA2-1B5003705A3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7" name="100 CuadroTexto">
          <a:extLst>
            <a:ext uri="{FF2B5EF4-FFF2-40B4-BE49-F238E27FC236}">
              <a16:creationId xmlns:a16="http://schemas.microsoft.com/office/drawing/2014/main" xmlns="" id="{1F8E7168-AAAF-42B9-8759-F0EB51B829E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8" name="101 CuadroTexto">
          <a:extLst>
            <a:ext uri="{FF2B5EF4-FFF2-40B4-BE49-F238E27FC236}">
              <a16:creationId xmlns:a16="http://schemas.microsoft.com/office/drawing/2014/main" xmlns="" id="{F1383851-6491-43CC-BD68-A45F87D9A71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9" name="118 CuadroTexto">
          <a:extLst>
            <a:ext uri="{FF2B5EF4-FFF2-40B4-BE49-F238E27FC236}">
              <a16:creationId xmlns:a16="http://schemas.microsoft.com/office/drawing/2014/main" xmlns="" id="{43FC2AF0-8016-479E-A7FC-CAF1C782E02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0" name="119 CuadroTexto">
          <a:extLst>
            <a:ext uri="{FF2B5EF4-FFF2-40B4-BE49-F238E27FC236}">
              <a16:creationId xmlns:a16="http://schemas.microsoft.com/office/drawing/2014/main" xmlns="" id="{4047DAC2-5E4E-450A-A21B-0C7D8223349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1" name="120 CuadroTexto">
          <a:extLst>
            <a:ext uri="{FF2B5EF4-FFF2-40B4-BE49-F238E27FC236}">
              <a16:creationId xmlns:a16="http://schemas.microsoft.com/office/drawing/2014/main" xmlns="" id="{C8115DD1-1FDB-474F-960E-C85477E2E78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2" name="121 CuadroTexto">
          <a:extLst>
            <a:ext uri="{FF2B5EF4-FFF2-40B4-BE49-F238E27FC236}">
              <a16:creationId xmlns:a16="http://schemas.microsoft.com/office/drawing/2014/main" xmlns="" id="{95A2A51A-CC33-4CA4-9490-70C119EA003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3" name="122 CuadroTexto">
          <a:extLst>
            <a:ext uri="{FF2B5EF4-FFF2-40B4-BE49-F238E27FC236}">
              <a16:creationId xmlns:a16="http://schemas.microsoft.com/office/drawing/2014/main" xmlns="" id="{66ECC329-C3BF-4F03-92EE-EAA90EE1823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4" name="123 CuadroTexto">
          <a:extLst>
            <a:ext uri="{FF2B5EF4-FFF2-40B4-BE49-F238E27FC236}">
              <a16:creationId xmlns:a16="http://schemas.microsoft.com/office/drawing/2014/main" xmlns="" id="{BA736DC7-316F-4A7A-9617-510617301E0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5" name="124 CuadroTexto">
          <a:extLst>
            <a:ext uri="{FF2B5EF4-FFF2-40B4-BE49-F238E27FC236}">
              <a16:creationId xmlns:a16="http://schemas.microsoft.com/office/drawing/2014/main" xmlns="" id="{56356B60-EB70-4C51-BA2D-86204E93FFF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6" name="125 CuadroTexto">
          <a:extLst>
            <a:ext uri="{FF2B5EF4-FFF2-40B4-BE49-F238E27FC236}">
              <a16:creationId xmlns:a16="http://schemas.microsoft.com/office/drawing/2014/main" xmlns="" id="{1A1B103C-8098-4B47-8B96-497E7C974D4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7" name="143 CuadroTexto">
          <a:extLst>
            <a:ext uri="{FF2B5EF4-FFF2-40B4-BE49-F238E27FC236}">
              <a16:creationId xmlns:a16="http://schemas.microsoft.com/office/drawing/2014/main" xmlns="" id="{6D8C4469-C48C-4305-9B1A-0EEF2A8905F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8" name="144 CuadroTexto">
          <a:extLst>
            <a:ext uri="{FF2B5EF4-FFF2-40B4-BE49-F238E27FC236}">
              <a16:creationId xmlns:a16="http://schemas.microsoft.com/office/drawing/2014/main" xmlns="" id="{8608E8AE-6F3C-4B21-8242-2E21BC4D7F7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09" name="145 CuadroTexto">
          <a:extLst>
            <a:ext uri="{FF2B5EF4-FFF2-40B4-BE49-F238E27FC236}">
              <a16:creationId xmlns:a16="http://schemas.microsoft.com/office/drawing/2014/main" xmlns="" id="{D34BFC3E-B92C-49A5-9153-44CD67009A8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0" name="146 CuadroTexto">
          <a:extLst>
            <a:ext uri="{FF2B5EF4-FFF2-40B4-BE49-F238E27FC236}">
              <a16:creationId xmlns:a16="http://schemas.microsoft.com/office/drawing/2014/main" xmlns="" id="{B64E03E2-F212-4690-8D28-81FC814E0A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1" name="147 CuadroTexto">
          <a:extLst>
            <a:ext uri="{FF2B5EF4-FFF2-40B4-BE49-F238E27FC236}">
              <a16:creationId xmlns:a16="http://schemas.microsoft.com/office/drawing/2014/main" xmlns="" id="{6DFE3E14-3689-4FE6-B14A-E1F9C188BAC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2" name="148 CuadroTexto">
          <a:extLst>
            <a:ext uri="{FF2B5EF4-FFF2-40B4-BE49-F238E27FC236}">
              <a16:creationId xmlns:a16="http://schemas.microsoft.com/office/drawing/2014/main" xmlns="" id="{ECD8CB72-969C-499F-9BD0-05F79337F39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3" name="149 CuadroTexto">
          <a:extLst>
            <a:ext uri="{FF2B5EF4-FFF2-40B4-BE49-F238E27FC236}">
              <a16:creationId xmlns:a16="http://schemas.microsoft.com/office/drawing/2014/main" xmlns="" id="{DF4F86FB-879D-471D-BEBB-C5ED58E2018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4" name="150 CuadroTexto">
          <a:extLst>
            <a:ext uri="{FF2B5EF4-FFF2-40B4-BE49-F238E27FC236}">
              <a16:creationId xmlns:a16="http://schemas.microsoft.com/office/drawing/2014/main" xmlns="" id="{A0957C3E-B2EE-413F-8ED8-E5D9EC38605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5" name="151 CuadroTexto">
          <a:extLst>
            <a:ext uri="{FF2B5EF4-FFF2-40B4-BE49-F238E27FC236}">
              <a16:creationId xmlns:a16="http://schemas.microsoft.com/office/drawing/2014/main" xmlns="" id="{38B9EE0B-63EA-49B8-ABB4-D71E1EF5D2C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6" name="152 CuadroTexto">
          <a:extLst>
            <a:ext uri="{FF2B5EF4-FFF2-40B4-BE49-F238E27FC236}">
              <a16:creationId xmlns:a16="http://schemas.microsoft.com/office/drawing/2014/main" xmlns="" id="{3265EABC-0932-4BBF-8698-E463A3C13BC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7" name="153 CuadroTexto">
          <a:extLst>
            <a:ext uri="{FF2B5EF4-FFF2-40B4-BE49-F238E27FC236}">
              <a16:creationId xmlns:a16="http://schemas.microsoft.com/office/drawing/2014/main" xmlns="" id="{8D786B97-4E38-4F3A-9DE7-C321203C227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8" name="154 CuadroTexto">
          <a:extLst>
            <a:ext uri="{FF2B5EF4-FFF2-40B4-BE49-F238E27FC236}">
              <a16:creationId xmlns:a16="http://schemas.microsoft.com/office/drawing/2014/main" xmlns="" id="{0E8C3F25-B5BF-43B6-AAAB-901019CCED0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19" name="155 CuadroTexto">
          <a:extLst>
            <a:ext uri="{FF2B5EF4-FFF2-40B4-BE49-F238E27FC236}">
              <a16:creationId xmlns:a16="http://schemas.microsoft.com/office/drawing/2014/main" xmlns="" id="{895FFFC3-FA3F-4400-AC51-6248DAE7A4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0" name="156 CuadroTexto">
          <a:extLst>
            <a:ext uri="{FF2B5EF4-FFF2-40B4-BE49-F238E27FC236}">
              <a16:creationId xmlns:a16="http://schemas.microsoft.com/office/drawing/2014/main" xmlns="" id="{972EC12C-6567-42A3-A8D9-CF65B9686D2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1" name="157 CuadroTexto">
          <a:extLst>
            <a:ext uri="{FF2B5EF4-FFF2-40B4-BE49-F238E27FC236}">
              <a16:creationId xmlns:a16="http://schemas.microsoft.com/office/drawing/2014/main" xmlns="" id="{2E8701C1-2D74-4B62-87C3-F70D3C3C5B2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2" name="158 CuadroTexto">
          <a:extLst>
            <a:ext uri="{FF2B5EF4-FFF2-40B4-BE49-F238E27FC236}">
              <a16:creationId xmlns:a16="http://schemas.microsoft.com/office/drawing/2014/main" xmlns="" id="{74633F97-5777-4648-81CC-C6733B602E1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3" name="159 CuadroTexto">
          <a:extLst>
            <a:ext uri="{FF2B5EF4-FFF2-40B4-BE49-F238E27FC236}">
              <a16:creationId xmlns:a16="http://schemas.microsoft.com/office/drawing/2014/main" xmlns="" id="{6C9105D8-7729-43B1-A22D-1A9F828E1EE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4" name="160 CuadroTexto">
          <a:extLst>
            <a:ext uri="{FF2B5EF4-FFF2-40B4-BE49-F238E27FC236}">
              <a16:creationId xmlns:a16="http://schemas.microsoft.com/office/drawing/2014/main" xmlns="" id="{C6E836A1-3988-45DE-965C-F484FB8489B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5" name="161 CuadroTexto">
          <a:extLst>
            <a:ext uri="{FF2B5EF4-FFF2-40B4-BE49-F238E27FC236}">
              <a16:creationId xmlns:a16="http://schemas.microsoft.com/office/drawing/2014/main" xmlns="" id="{E93509F8-B821-43A4-A370-A7E195A4C3B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6" name="162 CuadroTexto">
          <a:extLst>
            <a:ext uri="{FF2B5EF4-FFF2-40B4-BE49-F238E27FC236}">
              <a16:creationId xmlns:a16="http://schemas.microsoft.com/office/drawing/2014/main" xmlns="" id="{9921D4A0-0E32-44D7-B540-0D83D69BD0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7" name="163 CuadroTexto">
          <a:extLst>
            <a:ext uri="{FF2B5EF4-FFF2-40B4-BE49-F238E27FC236}">
              <a16:creationId xmlns:a16="http://schemas.microsoft.com/office/drawing/2014/main" xmlns="" id="{39654D91-5FC5-4F5F-9510-37D21BA4004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8" name="164 CuadroTexto">
          <a:extLst>
            <a:ext uri="{FF2B5EF4-FFF2-40B4-BE49-F238E27FC236}">
              <a16:creationId xmlns:a16="http://schemas.microsoft.com/office/drawing/2014/main" xmlns="" id="{A8B60B04-C382-4253-BBB4-761321525CF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29" name="165 CuadroTexto">
          <a:extLst>
            <a:ext uri="{FF2B5EF4-FFF2-40B4-BE49-F238E27FC236}">
              <a16:creationId xmlns:a16="http://schemas.microsoft.com/office/drawing/2014/main" xmlns="" id="{468E8865-DA88-4D82-A6CF-B16FE25C00B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0" name="166 CuadroTexto">
          <a:extLst>
            <a:ext uri="{FF2B5EF4-FFF2-40B4-BE49-F238E27FC236}">
              <a16:creationId xmlns:a16="http://schemas.microsoft.com/office/drawing/2014/main" xmlns="" id="{47FF0DE2-02AD-49C8-8C9A-5D175DC094C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1" name="167 CuadroTexto">
          <a:extLst>
            <a:ext uri="{FF2B5EF4-FFF2-40B4-BE49-F238E27FC236}">
              <a16:creationId xmlns:a16="http://schemas.microsoft.com/office/drawing/2014/main" xmlns="" id="{F953E2F0-9821-42D8-A8E7-39D3F1F2B84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2" name="168 CuadroTexto">
          <a:extLst>
            <a:ext uri="{FF2B5EF4-FFF2-40B4-BE49-F238E27FC236}">
              <a16:creationId xmlns:a16="http://schemas.microsoft.com/office/drawing/2014/main" xmlns="" id="{1ACE6555-20CF-40B0-8E8A-A461DAD70B8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3" name="169 CuadroTexto">
          <a:extLst>
            <a:ext uri="{FF2B5EF4-FFF2-40B4-BE49-F238E27FC236}">
              <a16:creationId xmlns:a16="http://schemas.microsoft.com/office/drawing/2014/main" xmlns="" id="{87C224AF-632E-4283-AD92-D9491C17DF4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4" name="170 CuadroTexto">
          <a:extLst>
            <a:ext uri="{FF2B5EF4-FFF2-40B4-BE49-F238E27FC236}">
              <a16:creationId xmlns:a16="http://schemas.microsoft.com/office/drawing/2014/main" xmlns="" id="{07A01FCD-178F-43BD-8FBC-ECB086CC065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5" name="171 CuadroTexto">
          <a:extLst>
            <a:ext uri="{FF2B5EF4-FFF2-40B4-BE49-F238E27FC236}">
              <a16:creationId xmlns:a16="http://schemas.microsoft.com/office/drawing/2014/main" xmlns="" id="{83D7ECEB-CBCA-4892-9428-F4AA28E5841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6" name="172 CuadroTexto">
          <a:extLst>
            <a:ext uri="{FF2B5EF4-FFF2-40B4-BE49-F238E27FC236}">
              <a16:creationId xmlns:a16="http://schemas.microsoft.com/office/drawing/2014/main" xmlns="" id="{694C4AAB-DFFF-4ABB-BCF3-AC05B2B758E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7" name="173 CuadroTexto">
          <a:extLst>
            <a:ext uri="{FF2B5EF4-FFF2-40B4-BE49-F238E27FC236}">
              <a16:creationId xmlns:a16="http://schemas.microsoft.com/office/drawing/2014/main" xmlns="" id="{44CFF350-4868-4E23-9D96-6CB6C7384FA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8" name="174 CuadroTexto">
          <a:extLst>
            <a:ext uri="{FF2B5EF4-FFF2-40B4-BE49-F238E27FC236}">
              <a16:creationId xmlns:a16="http://schemas.microsoft.com/office/drawing/2014/main" xmlns="" id="{D2B89A7E-744F-4D31-A747-449CD894CBD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39" name="175 CuadroTexto">
          <a:extLst>
            <a:ext uri="{FF2B5EF4-FFF2-40B4-BE49-F238E27FC236}">
              <a16:creationId xmlns:a16="http://schemas.microsoft.com/office/drawing/2014/main" xmlns="" id="{CBEC4E6C-1F29-4D3C-A2A9-BAF310DBBB5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0" name="176 CuadroTexto">
          <a:extLst>
            <a:ext uri="{FF2B5EF4-FFF2-40B4-BE49-F238E27FC236}">
              <a16:creationId xmlns:a16="http://schemas.microsoft.com/office/drawing/2014/main" xmlns="" id="{19A2A20A-7AE1-43A8-9D35-54D4C6C8B9A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1" name="177 CuadroTexto">
          <a:extLst>
            <a:ext uri="{FF2B5EF4-FFF2-40B4-BE49-F238E27FC236}">
              <a16:creationId xmlns:a16="http://schemas.microsoft.com/office/drawing/2014/main" xmlns="" id="{4487C76C-A265-4B20-B2C0-8FDD0961C3C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2" name="178 CuadroTexto">
          <a:extLst>
            <a:ext uri="{FF2B5EF4-FFF2-40B4-BE49-F238E27FC236}">
              <a16:creationId xmlns:a16="http://schemas.microsoft.com/office/drawing/2014/main" xmlns="" id="{A841D00E-A821-4FF4-BDD5-8C1FECC122B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3" name="179 CuadroTexto">
          <a:extLst>
            <a:ext uri="{FF2B5EF4-FFF2-40B4-BE49-F238E27FC236}">
              <a16:creationId xmlns:a16="http://schemas.microsoft.com/office/drawing/2014/main" xmlns="" id="{B8B413DC-211B-4B28-99CE-67A4B7E14C3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4" name="180 CuadroTexto">
          <a:extLst>
            <a:ext uri="{FF2B5EF4-FFF2-40B4-BE49-F238E27FC236}">
              <a16:creationId xmlns:a16="http://schemas.microsoft.com/office/drawing/2014/main" xmlns="" id="{9202DE8F-5B02-4981-B7DD-A6E01356C51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5" name="181 CuadroTexto">
          <a:extLst>
            <a:ext uri="{FF2B5EF4-FFF2-40B4-BE49-F238E27FC236}">
              <a16:creationId xmlns:a16="http://schemas.microsoft.com/office/drawing/2014/main" xmlns="" id="{E2878D2E-4D9A-4018-9082-CF63A8DC792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6" name="182 CuadroTexto">
          <a:extLst>
            <a:ext uri="{FF2B5EF4-FFF2-40B4-BE49-F238E27FC236}">
              <a16:creationId xmlns:a16="http://schemas.microsoft.com/office/drawing/2014/main" xmlns="" id="{C4FD3064-36FF-484C-A5AA-DAA68638ABA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7" name="183 CuadroTexto">
          <a:extLst>
            <a:ext uri="{FF2B5EF4-FFF2-40B4-BE49-F238E27FC236}">
              <a16:creationId xmlns:a16="http://schemas.microsoft.com/office/drawing/2014/main" xmlns="" id="{257B16BD-98DC-46FE-BE23-BEA44480839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8" name="184 CuadroTexto">
          <a:extLst>
            <a:ext uri="{FF2B5EF4-FFF2-40B4-BE49-F238E27FC236}">
              <a16:creationId xmlns:a16="http://schemas.microsoft.com/office/drawing/2014/main" xmlns="" id="{FC119791-BB31-4889-B461-DA82880D2F4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49" name="185 CuadroTexto">
          <a:extLst>
            <a:ext uri="{FF2B5EF4-FFF2-40B4-BE49-F238E27FC236}">
              <a16:creationId xmlns:a16="http://schemas.microsoft.com/office/drawing/2014/main" xmlns="" id="{4F931AF1-67DD-4939-972B-3C1E0569D34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0" name="186 CuadroTexto">
          <a:extLst>
            <a:ext uri="{FF2B5EF4-FFF2-40B4-BE49-F238E27FC236}">
              <a16:creationId xmlns:a16="http://schemas.microsoft.com/office/drawing/2014/main" xmlns="" id="{564295CF-0A50-471F-8F9C-C1052CEE653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1" name="187 CuadroTexto">
          <a:extLst>
            <a:ext uri="{FF2B5EF4-FFF2-40B4-BE49-F238E27FC236}">
              <a16:creationId xmlns:a16="http://schemas.microsoft.com/office/drawing/2014/main" xmlns="" id="{E423D570-E213-4F15-B23A-14870B18CAD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2" name="188 CuadroTexto">
          <a:extLst>
            <a:ext uri="{FF2B5EF4-FFF2-40B4-BE49-F238E27FC236}">
              <a16:creationId xmlns:a16="http://schemas.microsoft.com/office/drawing/2014/main" xmlns="" id="{E5A0C5E5-49D8-45CF-84E6-F947AE294C1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3" name="189 CuadroTexto">
          <a:extLst>
            <a:ext uri="{FF2B5EF4-FFF2-40B4-BE49-F238E27FC236}">
              <a16:creationId xmlns:a16="http://schemas.microsoft.com/office/drawing/2014/main" xmlns="" id="{AD199B8C-11BA-4369-B69B-61A71B81727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4" name="190 CuadroTexto">
          <a:extLst>
            <a:ext uri="{FF2B5EF4-FFF2-40B4-BE49-F238E27FC236}">
              <a16:creationId xmlns:a16="http://schemas.microsoft.com/office/drawing/2014/main" xmlns="" id="{87D31C33-A353-4E77-958C-3E9F2DAD47A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5" name="191 CuadroTexto">
          <a:extLst>
            <a:ext uri="{FF2B5EF4-FFF2-40B4-BE49-F238E27FC236}">
              <a16:creationId xmlns:a16="http://schemas.microsoft.com/office/drawing/2014/main" xmlns="" id="{9D2AEFB3-4979-45D2-891D-D76D13F0FF5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6" name="192 CuadroTexto">
          <a:extLst>
            <a:ext uri="{FF2B5EF4-FFF2-40B4-BE49-F238E27FC236}">
              <a16:creationId xmlns:a16="http://schemas.microsoft.com/office/drawing/2014/main" xmlns="" id="{1194DF96-7E2F-4373-8799-02642C4BF5D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7" name="193 CuadroTexto">
          <a:extLst>
            <a:ext uri="{FF2B5EF4-FFF2-40B4-BE49-F238E27FC236}">
              <a16:creationId xmlns:a16="http://schemas.microsoft.com/office/drawing/2014/main" xmlns="" id="{77CD4ED8-0C15-45AD-B85F-495AEC7E80C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8" name="194 CuadroTexto">
          <a:extLst>
            <a:ext uri="{FF2B5EF4-FFF2-40B4-BE49-F238E27FC236}">
              <a16:creationId xmlns:a16="http://schemas.microsoft.com/office/drawing/2014/main" xmlns="" id="{F56C5075-C5CE-4592-AE78-35C06E4F597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59" name="195 CuadroTexto">
          <a:extLst>
            <a:ext uri="{FF2B5EF4-FFF2-40B4-BE49-F238E27FC236}">
              <a16:creationId xmlns:a16="http://schemas.microsoft.com/office/drawing/2014/main" xmlns="" id="{BFD543DD-CBED-42E8-BA13-47D50A458BA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0" name="196 CuadroTexto">
          <a:extLst>
            <a:ext uri="{FF2B5EF4-FFF2-40B4-BE49-F238E27FC236}">
              <a16:creationId xmlns:a16="http://schemas.microsoft.com/office/drawing/2014/main" xmlns="" id="{6EFC21B9-3BCC-4391-AAC9-8B609D494D7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1" name="197 CuadroTexto">
          <a:extLst>
            <a:ext uri="{FF2B5EF4-FFF2-40B4-BE49-F238E27FC236}">
              <a16:creationId xmlns:a16="http://schemas.microsoft.com/office/drawing/2014/main" xmlns="" id="{4AC1126E-9340-4B49-8762-13B54987A10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2" name="198 CuadroTexto">
          <a:extLst>
            <a:ext uri="{FF2B5EF4-FFF2-40B4-BE49-F238E27FC236}">
              <a16:creationId xmlns:a16="http://schemas.microsoft.com/office/drawing/2014/main" xmlns="" id="{5547DF75-11D5-4060-AECD-C9DB3B9ACB0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3" name="199 CuadroTexto">
          <a:extLst>
            <a:ext uri="{FF2B5EF4-FFF2-40B4-BE49-F238E27FC236}">
              <a16:creationId xmlns:a16="http://schemas.microsoft.com/office/drawing/2014/main" xmlns="" id="{065F3544-B553-461B-972B-B3FC49D4D78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4" name="200 CuadroTexto">
          <a:extLst>
            <a:ext uri="{FF2B5EF4-FFF2-40B4-BE49-F238E27FC236}">
              <a16:creationId xmlns:a16="http://schemas.microsoft.com/office/drawing/2014/main" xmlns="" id="{B32A84D4-46F5-4851-BC11-E78388DE23E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5" name="201 CuadroTexto">
          <a:extLst>
            <a:ext uri="{FF2B5EF4-FFF2-40B4-BE49-F238E27FC236}">
              <a16:creationId xmlns:a16="http://schemas.microsoft.com/office/drawing/2014/main" xmlns="" id="{3AAFB701-3D78-4291-BF1A-EE420A4338F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6" name="202 CuadroTexto">
          <a:extLst>
            <a:ext uri="{FF2B5EF4-FFF2-40B4-BE49-F238E27FC236}">
              <a16:creationId xmlns:a16="http://schemas.microsoft.com/office/drawing/2014/main" xmlns="" id="{89A936C9-0B05-4398-827B-8D90D0D64BB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7" name="203 CuadroTexto">
          <a:extLst>
            <a:ext uri="{FF2B5EF4-FFF2-40B4-BE49-F238E27FC236}">
              <a16:creationId xmlns:a16="http://schemas.microsoft.com/office/drawing/2014/main" xmlns="" id="{B467FF02-85D9-4554-859C-DB90121B548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8" name="204 CuadroTexto">
          <a:extLst>
            <a:ext uri="{FF2B5EF4-FFF2-40B4-BE49-F238E27FC236}">
              <a16:creationId xmlns:a16="http://schemas.microsoft.com/office/drawing/2014/main" xmlns="" id="{B239460B-2255-414E-8F12-500A1B008DA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69" name="205 CuadroTexto">
          <a:extLst>
            <a:ext uri="{FF2B5EF4-FFF2-40B4-BE49-F238E27FC236}">
              <a16:creationId xmlns:a16="http://schemas.microsoft.com/office/drawing/2014/main" xmlns="" id="{5A31D676-489C-476E-922A-D2D3F49E6DE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0" name="206 CuadroTexto">
          <a:extLst>
            <a:ext uri="{FF2B5EF4-FFF2-40B4-BE49-F238E27FC236}">
              <a16:creationId xmlns:a16="http://schemas.microsoft.com/office/drawing/2014/main" xmlns="" id="{81454B51-3DD7-4430-B999-7482AF0D5D0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1" name="207 CuadroTexto">
          <a:extLst>
            <a:ext uri="{FF2B5EF4-FFF2-40B4-BE49-F238E27FC236}">
              <a16:creationId xmlns:a16="http://schemas.microsoft.com/office/drawing/2014/main" xmlns="" id="{7F1906DB-4F1F-45AB-8B16-B15318A24C0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2" name="208 CuadroTexto">
          <a:extLst>
            <a:ext uri="{FF2B5EF4-FFF2-40B4-BE49-F238E27FC236}">
              <a16:creationId xmlns:a16="http://schemas.microsoft.com/office/drawing/2014/main" xmlns="" id="{1578F9A3-69B7-4DF6-8915-90DF5BDAB9B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3" name="209 CuadroTexto">
          <a:extLst>
            <a:ext uri="{FF2B5EF4-FFF2-40B4-BE49-F238E27FC236}">
              <a16:creationId xmlns:a16="http://schemas.microsoft.com/office/drawing/2014/main" xmlns="" id="{CFB17C32-352D-4850-A353-39216D4CC64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4" name="210 CuadroTexto">
          <a:extLst>
            <a:ext uri="{FF2B5EF4-FFF2-40B4-BE49-F238E27FC236}">
              <a16:creationId xmlns:a16="http://schemas.microsoft.com/office/drawing/2014/main" xmlns="" id="{8B40C0AF-2A00-4927-8D8B-1B2CAFE2C9D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5" name="211 CuadroTexto">
          <a:extLst>
            <a:ext uri="{FF2B5EF4-FFF2-40B4-BE49-F238E27FC236}">
              <a16:creationId xmlns:a16="http://schemas.microsoft.com/office/drawing/2014/main" xmlns="" id="{4E5A7E9A-9F74-47F4-AD32-BCFC0D387A1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6" name="212 CuadroTexto">
          <a:extLst>
            <a:ext uri="{FF2B5EF4-FFF2-40B4-BE49-F238E27FC236}">
              <a16:creationId xmlns:a16="http://schemas.microsoft.com/office/drawing/2014/main" xmlns="" id="{F791FEBD-BBB4-438F-8217-95086ADA96B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7" name="213 CuadroTexto">
          <a:extLst>
            <a:ext uri="{FF2B5EF4-FFF2-40B4-BE49-F238E27FC236}">
              <a16:creationId xmlns:a16="http://schemas.microsoft.com/office/drawing/2014/main" xmlns="" id="{9A723B7C-64C3-4B30-8F3F-483CE0AE1B7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8" name="214 CuadroTexto">
          <a:extLst>
            <a:ext uri="{FF2B5EF4-FFF2-40B4-BE49-F238E27FC236}">
              <a16:creationId xmlns:a16="http://schemas.microsoft.com/office/drawing/2014/main" xmlns="" id="{6E129FD5-C3DF-41C8-B1D4-68AFB6CB199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79" name="215 CuadroTexto">
          <a:extLst>
            <a:ext uri="{FF2B5EF4-FFF2-40B4-BE49-F238E27FC236}">
              <a16:creationId xmlns:a16="http://schemas.microsoft.com/office/drawing/2014/main" xmlns="" id="{B079E89B-050F-4200-BF30-3D810CDADC9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0" name="216 CuadroTexto">
          <a:extLst>
            <a:ext uri="{FF2B5EF4-FFF2-40B4-BE49-F238E27FC236}">
              <a16:creationId xmlns:a16="http://schemas.microsoft.com/office/drawing/2014/main" xmlns="" id="{044CC99A-91ED-442D-A617-6153EA3DABC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1" name="217 CuadroTexto">
          <a:extLst>
            <a:ext uri="{FF2B5EF4-FFF2-40B4-BE49-F238E27FC236}">
              <a16:creationId xmlns:a16="http://schemas.microsoft.com/office/drawing/2014/main" xmlns="" id="{A29F2CBF-356A-4D40-8C2F-54BC2FA7C5B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2" name="218 CuadroTexto">
          <a:extLst>
            <a:ext uri="{FF2B5EF4-FFF2-40B4-BE49-F238E27FC236}">
              <a16:creationId xmlns:a16="http://schemas.microsoft.com/office/drawing/2014/main" xmlns="" id="{3227A82A-3AE3-4E41-940F-82EAADC3158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3" name="219 CuadroTexto">
          <a:extLst>
            <a:ext uri="{FF2B5EF4-FFF2-40B4-BE49-F238E27FC236}">
              <a16:creationId xmlns:a16="http://schemas.microsoft.com/office/drawing/2014/main" xmlns="" id="{475A5349-3740-4804-92BA-C2FC8304DE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4" name="220 CuadroTexto">
          <a:extLst>
            <a:ext uri="{FF2B5EF4-FFF2-40B4-BE49-F238E27FC236}">
              <a16:creationId xmlns:a16="http://schemas.microsoft.com/office/drawing/2014/main" xmlns="" id="{004F71B2-798A-4396-87BD-2FF6FE95D11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5" name="221 CuadroTexto">
          <a:extLst>
            <a:ext uri="{FF2B5EF4-FFF2-40B4-BE49-F238E27FC236}">
              <a16:creationId xmlns:a16="http://schemas.microsoft.com/office/drawing/2014/main" xmlns="" id="{1F0E692B-A36D-4810-9D94-3FC37A77DB0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6" name="222 CuadroTexto">
          <a:extLst>
            <a:ext uri="{FF2B5EF4-FFF2-40B4-BE49-F238E27FC236}">
              <a16:creationId xmlns:a16="http://schemas.microsoft.com/office/drawing/2014/main" xmlns="" id="{9AD26B30-528B-4DA0-A310-A9C279A362A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7" name="223 CuadroTexto">
          <a:extLst>
            <a:ext uri="{FF2B5EF4-FFF2-40B4-BE49-F238E27FC236}">
              <a16:creationId xmlns:a16="http://schemas.microsoft.com/office/drawing/2014/main" xmlns="" id="{B98AAF12-C365-4010-A4B9-06C92D8C759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8" name="224 CuadroTexto">
          <a:extLst>
            <a:ext uri="{FF2B5EF4-FFF2-40B4-BE49-F238E27FC236}">
              <a16:creationId xmlns:a16="http://schemas.microsoft.com/office/drawing/2014/main" xmlns="" id="{DB4F71F3-7194-4CDE-98F2-C064BD13563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89" name="225 CuadroTexto">
          <a:extLst>
            <a:ext uri="{FF2B5EF4-FFF2-40B4-BE49-F238E27FC236}">
              <a16:creationId xmlns:a16="http://schemas.microsoft.com/office/drawing/2014/main" xmlns="" id="{744A70DC-30BC-41A9-B08B-26A870EBBF9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0" name="226 CuadroTexto">
          <a:extLst>
            <a:ext uri="{FF2B5EF4-FFF2-40B4-BE49-F238E27FC236}">
              <a16:creationId xmlns:a16="http://schemas.microsoft.com/office/drawing/2014/main" xmlns="" id="{CB904AA6-C038-4E0D-A69F-EDE43851295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1" name="227 CuadroTexto">
          <a:extLst>
            <a:ext uri="{FF2B5EF4-FFF2-40B4-BE49-F238E27FC236}">
              <a16:creationId xmlns:a16="http://schemas.microsoft.com/office/drawing/2014/main" xmlns="" id="{E7C637B4-7F36-4070-AA26-DB6F7CFFBED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2" name="228 CuadroTexto">
          <a:extLst>
            <a:ext uri="{FF2B5EF4-FFF2-40B4-BE49-F238E27FC236}">
              <a16:creationId xmlns:a16="http://schemas.microsoft.com/office/drawing/2014/main" xmlns="" id="{7B5F09AE-FDB3-4A0F-815D-E46B2C85C3D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3" name="229 CuadroTexto">
          <a:extLst>
            <a:ext uri="{FF2B5EF4-FFF2-40B4-BE49-F238E27FC236}">
              <a16:creationId xmlns:a16="http://schemas.microsoft.com/office/drawing/2014/main" xmlns="" id="{B49434CC-F11B-40A0-9D2E-464B68FBD87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4" name="230 CuadroTexto">
          <a:extLst>
            <a:ext uri="{FF2B5EF4-FFF2-40B4-BE49-F238E27FC236}">
              <a16:creationId xmlns:a16="http://schemas.microsoft.com/office/drawing/2014/main" xmlns="" id="{011C1D61-3F43-4A23-B51B-99BC3E4BCD9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5" name="231 CuadroTexto">
          <a:extLst>
            <a:ext uri="{FF2B5EF4-FFF2-40B4-BE49-F238E27FC236}">
              <a16:creationId xmlns:a16="http://schemas.microsoft.com/office/drawing/2014/main" xmlns="" id="{401938BD-B05A-47B4-A21C-3E381BD9161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6" name="232 CuadroTexto">
          <a:extLst>
            <a:ext uri="{FF2B5EF4-FFF2-40B4-BE49-F238E27FC236}">
              <a16:creationId xmlns:a16="http://schemas.microsoft.com/office/drawing/2014/main" xmlns="" id="{76BCFDD0-0BC1-473D-9828-CB1FC507C46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7" name="233 CuadroTexto">
          <a:extLst>
            <a:ext uri="{FF2B5EF4-FFF2-40B4-BE49-F238E27FC236}">
              <a16:creationId xmlns:a16="http://schemas.microsoft.com/office/drawing/2014/main" xmlns="" id="{C73AB9E3-37C7-4CDF-966C-760383C3B9A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8" name="234 CuadroTexto">
          <a:extLst>
            <a:ext uri="{FF2B5EF4-FFF2-40B4-BE49-F238E27FC236}">
              <a16:creationId xmlns:a16="http://schemas.microsoft.com/office/drawing/2014/main" xmlns="" id="{F7E439D7-A10E-45AC-A5F3-F869BC0D19C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399" name="235 CuadroTexto">
          <a:extLst>
            <a:ext uri="{FF2B5EF4-FFF2-40B4-BE49-F238E27FC236}">
              <a16:creationId xmlns:a16="http://schemas.microsoft.com/office/drawing/2014/main" xmlns="" id="{A61CF41B-0C93-49F8-A25F-B6A8F4AD3EC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0" name="236 CuadroTexto">
          <a:extLst>
            <a:ext uri="{FF2B5EF4-FFF2-40B4-BE49-F238E27FC236}">
              <a16:creationId xmlns:a16="http://schemas.microsoft.com/office/drawing/2014/main" xmlns="" id="{D997A672-5C54-444F-8C56-5D0BB42141C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1" name="237 CuadroTexto">
          <a:extLst>
            <a:ext uri="{FF2B5EF4-FFF2-40B4-BE49-F238E27FC236}">
              <a16:creationId xmlns:a16="http://schemas.microsoft.com/office/drawing/2014/main" xmlns="" id="{32625AFE-0427-492A-A4E1-9918214D259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2" name="238 CuadroTexto">
          <a:extLst>
            <a:ext uri="{FF2B5EF4-FFF2-40B4-BE49-F238E27FC236}">
              <a16:creationId xmlns:a16="http://schemas.microsoft.com/office/drawing/2014/main" xmlns="" id="{758D20F4-52D2-473F-8D8B-B386320C0F6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3" name="239 CuadroTexto">
          <a:extLst>
            <a:ext uri="{FF2B5EF4-FFF2-40B4-BE49-F238E27FC236}">
              <a16:creationId xmlns:a16="http://schemas.microsoft.com/office/drawing/2014/main" xmlns="" id="{2070AE93-6C0C-4D5E-906B-8FA1A3464EB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4" name="240 CuadroTexto">
          <a:extLst>
            <a:ext uri="{FF2B5EF4-FFF2-40B4-BE49-F238E27FC236}">
              <a16:creationId xmlns:a16="http://schemas.microsoft.com/office/drawing/2014/main" xmlns="" id="{0165AD3E-4369-4595-B598-5035049D4ED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5" name="241 CuadroTexto">
          <a:extLst>
            <a:ext uri="{FF2B5EF4-FFF2-40B4-BE49-F238E27FC236}">
              <a16:creationId xmlns:a16="http://schemas.microsoft.com/office/drawing/2014/main" xmlns="" id="{6FBE716F-9608-464A-A146-B5185CEBF16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6" name="242 CuadroTexto">
          <a:extLst>
            <a:ext uri="{FF2B5EF4-FFF2-40B4-BE49-F238E27FC236}">
              <a16:creationId xmlns:a16="http://schemas.microsoft.com/office/drawing/2014/main" xmlns="" id="{852A2F84-E8A0-49B8-930E-63F85098E63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7" name="243 CuadroTexto">
          <a:extLst>
            <a:ext uri="{FF2B5EF4-FFF2-40B4-BE49-F238E27FC236}">
              <a16:creationId xmlns:a16="http://schemas.microsoft.com/office/drawing/2014/main" xmlns="" id="{90E3DD80-7D86-486D-A493-AB2434D4995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8" name="244 CuadroTexto">
          <a:extLst>
            <a:ext uri="{FF2B5EF4-FFF2-40B4-BE49-F238E27FC236}">
              <a16:creationId xmlns:a16="http://schemas.microsoft.com/office/drawing/2014/main" xmlns="" id="{62043179-56E8-4CCE-845A-E97AF8ED014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09" name="245 CuadroTexto">
          <a:extLst>
            <a:ext uri="{FF2B5EF4-FFF2-40B4-BE49-F238E27FC236}">
              <a16:creationId xmlns:a16="http://schemas.microsoft.com/office/drawing/2014/main" xmlns="" id="{28CEE9EE-F752-4EEE-9B25-6BF97578328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0" name="246 CuadroTexto">
          <a:extLst>
            <a:ext uri="{FF2B5EF4-FFF2-40B4-BE49-F238E27FC236}">
              <a16:creationId xmlns:a16="http://schemas.microsoft.com/office/drawing/2014/main" xmlns="" id="{191DF548-5199-4430-ADA8-938414713C7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1" name="247 CuadroTexto">
          <a:extLst>
            <a:ext uri="{FF2B5EF4-FFF2-40B4-BE49-F238E27FC236}">
              <a16:creationId xmlns:a16="http://schemas.microsoft.com/office/drawing/2014/main" xmlns="" id="{0C3D8843-EBCF-4C78-B731-3B6EDF98A45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2" name="248 CuadroTexto">
          <a:extLst>
            <a:ext uri="{FF2B5EF4-FFF2-40B4-BE49-F238E27FC236}">
              <a16:creationId xmlns:a16="http://schemas.microsoft.com/office/drawing/2014/main" xmlns="" id="{B67DA3EF-938C-4E22-AFBA-20DE941EC92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3" name="249 CuadroTexto">
          <a:extLst>
            <a:ext uri="{FF2B5EF4-FFF2-40B4-BE49-F238E27FC236}">
              <a16:creationId xmlns:a16="http://schemas.microsoft.com/office/drawing/2014/main" xmlns="" id="{B895EB44-04BB-4D9D-9D22-5C13EC5D6A1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4" name="250 CuadroTexto">
          <a:extLst>
            <a:ext uri="{FF2B5EF4-FFF2-40B4-BE49-F238E27FC236}">
              <a16:creationId xmlns:a16="http://schemas.microsoft.com/office/drawing/2014/main" xmlns="" id="{D7C7A3BE-76EB-4644-B373-4508A6C1D6B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5" name="251 CuadroTexto">
          <a:extLst>
            <a:ext uri="{FF2B5EF4-FFF2-40B4-BE49-F238E27FC236}">
              <a16:creationId xmlns:a16="http://schemas.microsoft.com/office/drawing/2014/main" xmlns="" id="{6B7DAF73-095A-4AA3-B8E5-96D03580CAF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6" name="252 CuadroTexto">
          <a:extLst>
            <a:ext uri="{FF2B5EF4-FFF2-40B4-BE49-F238E27FC236}">
              <a16:creationId xmlns:a16="http://schemas.microsoft.com/office/drawing/2014/main" xmlns="" id="{D75334AF-7977-475D-88E1-6BCCF6BA6AC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7" name="253 CuadroTexto">
          <a:extLst>
            <a:ext uri="{FF2B5EF4-FFF2-40B4-BE49-F238E27FC236}">
              <a16:creationId xmlns:a16="http://schemas.microsoft.com/office/drawing/2014/main" xmlns="" id="{90369B58-F390-420B-99BC-26B4F02363E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8" name="254 CuadroTexto">
          <a:extLst>
            <a:ext uri="{FF2B5EF4-FFF2-40B4-BE49-F238E27FC236}">
              <a16:creationId xmlns:a16="http://schemas.microsoft.com/office/drawing/2014/main" xmlns="" id="{03FE8170-E7DB-4923-ADC3-65BE6EE4B1B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19" name="255 CuadroTexto">
          <a:extLst>
            <a:ext uri="{FF2B5EF4-FFF2-40B4-BE49-F238E27FC236}">
              <a16:creationId xmlns:a16="http://schemas.microsoft.com/office/drawing/2014/main" xmlns="" id="{1E660C7F-51AA-44B4-B62D-1877262D07A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0" name="256 CuadroTexto">
          <a:extLst>
            <a:ext uri="{FF2B5EF4-FFF2-40B4-BE49-F238E27FC236}">
              <a16:creationId xmlns:a16="http://schemas.microsoft.com/office/drawing/2014/main" xmlns="" id="{F187D3B1-BC5B-45DC-B2DE-9B9BF6F09BA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1" name="257 CuadroTexto">
          <a:extLst>
            <a:ext uri="{FF2B5EF4-FFF2-40B4-BE49-F238E27FC236}">
              <a16:creationId xmlns:a16="http://schemas.microsoft.com/office/drawing/2014/main" xmlns="" id="{7C454C04-2A93-4961-93D9-E5CB2ACA857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2" name="258 CuadroTexto">
          <a:extLst>
            <a:ext uri="{FF2B5EF4-FFF2-40B4-BE49-F238E27FC236}">
              <a16:creationId xmlns:a16="http://schemas.microsoft.com/office/drawing/2014/main" xmlns="" id="{7EFD6474-8530-474C-B261-6B7DDB4AF6B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3" name="259 CuadroTexto">
          <a:extLst>
            <a:ext uri="{FF2B5EF4-FFF2-40B4-BE49-F238E27FC236}">
              <a16:creationId xmlns:a16="http://schemas.microsoft.com/office/drawing/2014/main" xmlns="" id="{7E7615A3-3E0A-463B-90D4-61BC2C5907A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4" name="260 CuadroTexto">
          <a:extLst>
            <a:ext uri="{FF2B5EF4-FFF2-40B4-BE49-F238E27FC236}">
              <a16:creationId xmlns:a16="http://schemas.microsoft.com/office/drawing/2014/main" xmlns="" id="{F55632DF-00B0-4DF7-A566-F1CDCB6491F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5" name="261 CuadroTexto">
          <a:extLst>
            <a:ext uri="{FF2B5EF4-FFF2-40B4-BE49-F238E27FC236}">
              <a16:creationId xmlns:a16="http://schemas.microsoft.com/office/drawing/2014/main" xmlns="" id="{506B8935-5AEB-480B-AEB5-B4D7F79E86A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6" name="262 CuadroTexto">
          <a:extLst>
            <a:ext uri="{FF2B5EF4-FFF2-40B4-BE49-F238E27FC236}">
              <a16:creationId xmlns:a16="http://schemas.microsoft.com/office/drawing/2014/main" xmlns="" id="{28F00FA1-D178-43DC-AB94-E8CDE724A2E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7" name="263 CuadroTexto">
          <a:extLst>
            <a:ext uri="{FF2B5EF4-FFF2-40B4-BE49-F238E27FC236}">
              <a16:creationId xmlns:a16="http://schemas.microsoft.com/office/drawing/2014/main" xmlns="" id="{B3BA5E66-7751-42A7-9EF8-F37CC0072DB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8" name="264 CuadroTexto">
          <a:extLst>
            <a:ext uri="{FF2B5EF4-FFF2-40B4-BE49-F238E27FC236}">
              <a16:creationId xmlns:a16="http://schemas.microsoft.com/office/drawing/2014/main" xmlns="" id="{E7DE8CDC-CDDF-47B8-8F33-31AFB6ECA49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29" name="265 CuadroTexto">
          <a:extLst>
            <a:ext uri="{FF2B5EF4-FFF2-40B4-BE49-F238E27FC236}">
              <a16:creationId xmlns:a16="http://schemas.microsoft.com/office/drawing/2014/main" xmlns="" id="{A8AD29A5-51BD-478B-AD3F-556DCFB73F7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0" name="266 CuadroTexto">
          <a:extLst>
            <a:ext uri="{FF2B5EF4-FFF2-40B4-BE49-F238E27FC236}">
              <a16:creationId xmlns:a16="http://schemas.microsoft.com/office/drawing/2014/main" xmlns="" id="{BDFEE7A5-90FA-4099-98B0-37148257C26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1" name="267 CuadroTexto">
          <a:extLst>
            <a:ext uri="{FF2B5EF4-FFF2-40B4-BE49-F238E27FC236}">
              <a16:creationId xmlns:a16="http://schemas.microsoft.com/office/drawing/2014/main" xmlns="" id="{70807720-9E72-4513-8863-18432367245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2" name="285 CuadroTexto">
          <a:extLst>
            <a:ext uri="{FF2B5EF4-FFF2-40B4-BE49-F238E27FC236}">
              <a16:creationId xmlns:a16="http://schemas.microsoft.com/office/drawing/2014/main" xmlns="" id="{EDCB99C4-DB6E-4136-AD14-3E47D477F5C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3" name="286 CuadroTexto">
          <a:extLst>
            <a:ext uri="{FF2B5EF4-FFF2-40B4-BE49-F238E27FC236}">
              <a16:creationId xmlns:a16="http://schemas.microsoft.com/office/drawing/2014/main" xmlns="" id="{70DCCB32-07FB-45E6-9292-C7823E83948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4" name="287 CuadroTexto">
          <a:extLst>
            <a:ext uri="{FF2B5EF4-FFF2-40B4-BE49-F238E27FC236}">
              <a16:creationId xmlns:a16="http://schemas.microsoft.com/office/drawing/2014/main" xmlns="" id="{5EB59C86-C34E-4DD4-8997-569B0F6CD21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5" name="288 CuadroTexto">
          <a:extLst>
            <a:ext uri="{FF2B5EF4-FFF2-40B4-BE49-F238E27FC236}">
              <a16:creationId xmlns:a16="http://schemas.microsoft.com/office/drawing/2014/main" xmlns="" id="{FD243AC0-1C32-47FC-948C-FED1B26CCB8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6" name="289 CuadroTexto">
          <a:extLst>
            <a:ext uri="{FF2B5EF4-FFF2-40B4-BE49-F238E27FC236}">
              <a16:creationId xmlns:a16="http://schemas.microsoft.com/office/drawing/2014/main" xmlns="" id="{C22A89E6-D5F6-4610-A999-55E411701E7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7" name="290 CuadroTexto">
          <a:extLst>
            <a:ext uri="{FF2B5EF4-FFF2-40B4-BE49-F238E27FC236}">
              <a16:creationId xmlns:a16="http://schemas.microsoft.com/office/drawing/2014/main" xmlns="" id="{8A1ECA76-D290-43B9-9766-F661E05E591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8" name="291 CuadroTexto">
          <a:extLst>
            <a:ext uri="{FF2B5EF4-FFF2-40B4-BE49-F238E27FC236}">
              <a16:creationId xmlns:a16="http://schemas.microsoft.com/office/drawing/2014/main" xmlns="" id="{77B9B3B2-7F69-4429-80DC-FFA47B44DB0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39" name="292 CuadroTexto">
          <a:extLst>
            <a:ext uri="{FF2B5EF4-FFF2-40B4-BE49-F238E27FC236}">
              <a16:creationId xmlns:a16="http://schemas.microsoft.com/office/drawing/2014/main" xmlns="" id="{AE9F58C6-B127-42AF-9F29-27BE1EF167C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40" name="293 CuadroTexto">
          <a:extLst>
            <a:ext uri="{FF2B5EF4-FFF2-40B4-BE49-F238E27FC236}">
              <a16:creationId xmlns:a16="http://schemas.microsoft.com/office/drawing/2014/main" xmlns="" id="{02086299-981F-4988-A6BF-562F31C2402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41" name="294 CuadroTexto">
          <a:extLst>
            <a:ext uri="{FF2B5EF4-FFF2-40B4-BE49-F238E27FC236}">
              <a16:creationId xmlns:a16="http://schemas.microsoft.com/office/drawing/2014/main" xmlns="" id="{F8DB67BA-694C-40E3-85AB-5DDF34F9C97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42" name="295 CuadroTexto">
          <a:extLst>
            <a:ext uri="{FF2B5EF4-FFF2-40B4-BE49-F238E27FC236}">
              <a16:creationId xmlns:a16="http://schemas.microsoft.com/office/drawing/2014/main" xmlns="" id="{C8A92322-EC7A-4191-94B9-44150039C7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43" name="296 CuadroTexto">
          <a:extLst>
            <a:ext uri="{FF2B5EF4-FFF2-40B4-BE49-F238E27FC236}">
              <a16:creationId xmlns:a16="http://schemas.microsoft.com/office/drawing/2014/main" xmlns="" id="{88D3986E-24EB-47C1-BA8B-FCC2607F31F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444" name="298 CuadroTexto">
          <a:extLst>
            <a:ext uri="{FF2B5EF4-FFF2-40B4-BE49-F238E27FC236}">
              <a16:creationId xmlns:a16="http://schemas.microsoft.com/office/drawing/2014/main" xmlns="" id="{08763996-8065-4FBD-AAC8-BFDC22E8D11C}"/>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445" name="299 CuadroTexto">
          <a:extLst>
            <a:ext uri="{FF2B5EF4-FFF2-40B4-BE49-F238E27FC236}">
              <a16:creationId xmlns:a16="http://schemas.microsoft.com/office/drawing/2014/main" xmlns="" id="{71465D6B-8326-4F20-BD2A-B004DF95C6EA}"/>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446" name="300 CuadroTexto">
          <a:extLst>
            <a:ext uri="{FF2B5EF4-FFF2-40B4-BE49-F238E27FC236}">
              <a16:creationId xmlns:a16="http://schemas.microsoft.com/office/drawing/2014/main" xmlns="" id="{EE2F9ABE-7CB0-4CED-82E2-7AB4BF9247F8}"/>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447" name="301 CuadroTexto">
          <a:extLst>
            <a:ext uri="{FF2B5EF4-FFF2-40B4-BE49-F238E27FC236}">
              <a16:creationId xmlns:a16="http://schemas.microsoft.com/office/drawing/2014/main" xmlns="" id="{D3FEA581-18E7-42E5-925A-0260F74736D0}"/>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448" name="302 CuadroTexto">
          <a:extLst>
            <a:ext uri="{FF2B5EF4-FFF2-40B4-BE49-F238E27FC236}">
              <a16:creationId xmlns:a16="http://schemas.microsoft.com/office/drawing/2014/main" xmlns="" id="{5B8BD2DE-69D4-430C-B876-CA1A8BFD528D}"/>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449" name="303 CuadroTexto">
          <a:extLst>
            <a:ext uri="{FF2B5EF4-FFF2-40B4-BE49-F238E27FC236}">
              <a16:creationId xmlns:a16="http://schemas.microsoft.com/office/drawing/2014/main" xmlns="" id="{01704F58-6B18-4113-9827-7802128ECFF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450" name="304 CuadroTexto">
          <a:extLst>
            <a:ext uri="{FF2B5EF4-FFF2-40B4-BE49-F238E27FC236}">
              <a16:creationId xmlns:a16="http://schemas.microsoft.com/office/drawing/2014/main" xmlns="" id="{2CFA04E4-AF79-4738-82B5-CC86519EB03B}"/>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451" name="305 CuadroTexto">
          <a:extLst>
            <a:ext uri="{FF2B5EF4-FFF2-40B4-BE49-F238E27FC236}">
              <a16:creationId xmlns:a16="http://schemas.microsoft.com/office/drawing/2014/main" xmlns="" id="{A283AFE5-17FF-49AC-9B68-34FE5A7DBAD9}"/>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5452" name="452 CuadroTexto">
          <a:extLst>
            <a:ext uri="{FF2B5EF4-FFF2-40B4-BE49-F238E27FC236}">
              <a16:creationId xmlns:a16="http://schemas.microsoft.com/office/drawing/2014/main" xmlns="" id="{AE2EF503-78D5-404F-AEE8-60965C794121}"/>
            </a:ext>
          </a:extLst>
        </xdr:cNvPr>
        <xdr:cNvSpPr txBox="1"/>
      </xdr:nvSpPr>
      <xdr:spPr>
        <a:xfrm>
          <a:off x="109728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53" name="17 CuadroTexto">
          <a:extLst>
            <a:ext uri="{FF2B5EF4-FFF2-40B4-BE49-F238E27FC236}">
              <a16:creationId xmlns:a16="http://schemas.microsoft.com/office/drawing/2014/main" xmlns="" id="{A41E8356-E5A8-4BEC-AE06-14C2B703497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54" name="90 CuadroTexto">
          <a:extLst>
            <a:ext uri="{FF2B5EF4-FFF2-40B4-BE49-F238E27FC236}">
              <a16:creationId xmlns:a16="http://schemas.microsoft.com/office/drawing/2014/main" xmlns="" id="{27411A05-8100-4BB7-90FA-53B006EC55B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55" name="91 CuadroTexto">
          <a:extLst>
            <a:ext uri="{FF2B5EF4-FFF2-40B4-BE49-F238E27FC236}">
              <a16:creationId xmlns:a16="http://schemas.microsoft.com/office/drawing/2014/main" xmlns="" id="{7A9B4562-7904-44E3-AD45-672A1FB2585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56" name="92 CuadroTexto">
          <a:extLst>
            <a:ext uri="{FF2B5EF4-FFF2-40B4-BE49-F238E27FC236}">
              <a16:creationId xmlns:a16="http://schemas.microsoft.com/office/drawing/2014/main" xmlns="" id="{607FF520-9CA7-410E-B3D9-7D4A0B64F91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57" name="93 CuadroTexto">
          <a:extLst>
            <a:ext uri="{FF2B5EF4-FFF2-40B4-BE49-F238E27FC236}">
              <a16:creationId xmlns:a16="http://schemas.microsoft.com/office/drawing/2014/main" xmlns="" id="{790FE557-243C-4CA6-B968-0F4BA0698BD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58" name="94 CuadroTexto">
          <a:extLst>
            <a:ext uri="{FF2B5EF4-FFF2-40B4-BE49-F238E27FC236}">
              <a16:creationId xmlns:a16="http://schemas.microsoft.com/office/drawing/2014/main" xmlns="" id="{CF9F9432-792F-4F64-9B0C-994FD3212B3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59" name="95 CuadroTexto">
          <a:extLst>
            <a:ext uri="{FF2B5EF4-FFF2-40B4-BE49-F238E27FC236}">
              <a16:creationId xmlns:a16="http://schemas.microsoft.com/office/drawing/2014/main" xmlns="" id="{54A41CA0-CA86-4E21-B1D2-8771EC6FF6B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0" name="96 CuadroTexto">
          <a:extLst>
            <a:ext uri="{FF2B5EF4-FFF2-40B4-BE49-F238E27FC236}">
              <a16:creationId xmlns:a16="http://schemas.microsoft.com/office/drawing/2014/main" xmlns="" id="{0EDD4472-A98A-4BD6-B714-D11A038A2C8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1" name="97 CuadroTexto">
          <a:extLst>
            <a:ext uri="{FF2B5EF4-FFF2-40B4-BE49-F238E27FC236}">
              <a16:creationId xmlns:a16="http://schemas.microsoft.com/office/drawing/2014/main" xmlns="" id="{78807F7E-7BF5-493A-AFA3-342152E0F1F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2" name="98 CuadroTexto">
          <a:extLst>
            <a:ext uri="{FF2B5EF4-FFF2-40B4-BE49-F238E27FC236}">
              <a16:creationId xmlns:a16="http://schemas.microsoft.com/office/drawing/2014/main" xmlns="" id="{BC29AD1C-EDC1-40E7-B2EA-A39E89770F9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3" name="99 CuadroTexto">
          <a:extLst>
            <a:ext uri="{FF2B5EF4-FFF2-40B4-BE49-F238E27FC236}">
              <a16:creationId xmlns:a16="http://schemas.microsoft.com/office/drawing/2014/main" xmlns="" id="{15D49B84-BFF4-46C2-8F78-18F345D6B9F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4" name="100 CuadroTexto">
          <a:extLst>
            <a:ext uri="{FF2B5EF4-FFF2-40B4-BE49-F238E27FC236}">
              <a16:creationId xmlns:a16="http://schemas.microsoft.com/office/drawing/2014/main" xmlns="" id="{2F3419DD-56B0-4026-8CC5-4F262743839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5" name="101 CuadroTexto">
          <a:extLst>
            <a:ext uri="{FF2B5EF4-FFF2-40B4-BE49-F238E27FC236}">
              <a16:creationId xmlns:a16="http://schemas.microsoft.com/office/drawing/2014/main" xmlns="" id="{6F7A0783-88A4-4535-92C8-D9968890561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6" name="118 CuadroTexto">
          <a:extLst>
            <a:ext uri="{FF2B5EF4-FFF2-40B4-BE49-F238E27FC236}">
              <a16:creationId xmlns:a16="http://schemas.microsoft.com/office/drawing/2014/main" xmlns="" id="{0D157BA0-EBCC-44DE-A96B-681C92AF436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7" name="119 CuadroTexto">
          <a:extLst>
            <a:ext uri="{FF2B5EF4-FFF2-40B4-BE49-F238E27FC236}">
              <a16:creationId xmlns:a16="http://schemas.microsoft.com/office/drawing/2014/main" xmlns="" id="{6623EFE0-A5CF-4DC5-AF88-1255CA96D65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8" name="120 CuadroTexto">
          <a:extLst>
            <a:ext uri="{FF2B5EF4-FFF2-40B4-BE49-F238E27FC236}">
              <a16:creationId xmlns:a16="http://schemas.microsoft.com/office/drawing/2014/main" xmlns="" id="{29E9887C-7563-49B9-B3DF-084B3983172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9" name="121 CuadroTexto">
          <a:extLst>
            <a:ext uri="{FF2B5EF4-FFF2-40B4-BE49-F238E27FC236}">
              <a16:creationId xmlns:a16="http://schemas.microsoft.com/office/drawing/2014/main" xmlns="" id="{3B53282A-C070-4DCF-8FBC-F45E4C09B7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0" name="122 CuadroTexto">
          <a:extLst>
            <a:ext uri="{FF2B5EF4-FFF2-40B4-BE49-F238E27FC236}">
              <a16:creationId xmlns:a16="http://schemas.microsoft.com/office/drawing/2014/main" xmlns="" id="{C62EDACD-7709-4392-A2E9-294F5FBF035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1" name="123 CuadroTexto">
          <a:extLst>
            <a:ext uri="{FF2B5EF4-FFF2-40B4-BE49-F238E27FC236}">
              <a16:creationId xmlns:a16="http://schemas.microsoft.com/office/drawing/2014/main" xmlns="" id="{6894BCE0-8A0A-4A22-AE6F-CB72093044B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2" name="124 CuadroTexto">
          <a:extLst>
            <a:ext uri="{FF2B5EF4-FFF2-40B4-BE49-F238E27FC236}">
              <a16:creationId xmlns:a16="http://schemas.microsoft.com/office/drawing/2014/main" xmlns="" id="{15A711A2-8069-4000-8C7F-7BB8D67B98D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3" name="125 CuadroTexto">
          <a:extLst>
            <a:ext uri="{FF2B5EF4-FFF2-40B4-BE49-F238E27FC236}">
              <a16:creationId xmlns:a16="http://schemas.microsoft.com/office/drawing/2014/main" xmlns="" id="{64C4DE5E-F577-45B4-A705-F7BE63AA4B5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4" name="143 CuadroTexto">
          <a:extLst>
            <a:ext uri="{FF2B5EF4-FFF2-40B4-BE49-F238E27FC236}">
              <a16:creationId xmlns:a16="http://schemas.microsoft.com/office/drawing/2014/main" xmlns="" id="{25352689-7277-472B-9F7F-0C30E1A1986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5" name="144 CuadroTexto">
          <a:extLst>
            <a:ext uri="{FF2B5EF4-FFF2-40B4-BE49-F238E27FC236}">
              <a16:creationId xmlns:a16="http://schemas.microsoft.com/office/drawing/2014/main" xmlns="" id="{E4D479C5-05D4-4032-8796-F2D317C2CCD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6" name="145 CuadroTexto">
          <a:extLst>
            <a:ext uri="{FF2B5EF4-FFF2-40B4-BE49-F238E27FC236}">
              <a16:creationId xmlns:a16="http://schemas.microsoft.com/office/drawing/2014/main" xmlns="" id="{39D24485-8367-42EC-B116-6B2C503FFE8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7" name="146 CuadroTexto">
          <a:extLst>
            <a:ext uri="{FF2B5EF4-FFF2-40B4-BE49-F238E27FC236}">
              <a16:creationId xmlns:a16="http://schemas.microsoft.com/office/drawing/2014/main" xmlns="" id="{749C9901-8F8A-438E-A76F-F0B12CC4B24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8" name="147 CuadroTexto">
          <a:extLst>
            <a:ext uri="{FF2B5EF4-FFF2-40B4-BE49-F238E27FC236}">
              <a16:creationId xmlns:a16="http://schemas.microsoft.com/office/drawing/2014/main" xmlns="" id="{9FFFF8E2-C1D5-439D-BD63-F3E33FCFC8D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79" name="148 CuadroTexto">
          <a:extLst>
            <a:ext uri="{FF2B5EF4-FFF2-40B4-BE49-F238E27FC236}">
              <a16:creationId xmlns:a16="http://schemas.microsoft.com/office/drawing/2014/main" xmlns="" id="{67AAF6E2-1613-4945-BACB-BA16AE190A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0" name="149 CuadroTexto">
          <a:extLst>
            <a:ext uri="{FF2B5EF4-FFF2-40B4-BE49-F238E27FC236}">
              <a16:creationId xmlns:a16="http://schemas.microsoft.com/office/drawing/2014/main" xmlns="" id="{0F9F2411-0E00-4ECB-8965-29AEBF714C7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1" name="150 CuadroTexto">
          <a:extLst>
            <a:ext uri="{FF2B5EF4-FFF2-40B4-BE49-F238E27FC236}">
              <a16:creationId xmlns:a16="http://schemas.microsoft.com/office/drawing/2014/main" xmlns="" id="{F30C2DDE-CB20-4A75-8135-821AB62CC10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2" name="151 CuadroTexto">
          <a:extLst>
            <a:ext uri="{FF2B5EF4-FFF2-40B4-BE49-F238E27FC236}">
              <a16:creationId xmlns:a16="http://schemas.microsoft.com/office/drawing/2014/main" xmlns="" id="{E175652D-FFC2-49A3-AAD8-F81B06CF557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3" name="152 CuadroTexto">
          <a:extLst>
            <a:ext uri="{FF2B5EF4-FFF2-40B4-BE49-F238E27FC236}">
              <a16:creationId xmlns:a16="http://schemas.microsoft.com/office/drawing/2014/main" xmlns="" id="{6C9B74FB-BF50-401A-A646-270D120E3A7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4" name="153 CuadroTexto">
          <a:extLst>
            <a:ext uri="{FF2B5EF4-FFF2-40B4-BE49-F238E27FC236}">
              <a16:creationId xmlns:a16="http://schemas.microsoft.com/office/drawing/2014/main" xmlns="" id="{3B25E639-5F73-4C89-8575-D4C809D134C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5" name="154 CuadroTexto">
          <a:extLst>
            <a:ext uri="{FF2B5EF4-FFF2-40B4-BE49-F238E27FC236}">
              <a16:creationId xmlns:a16="http://schemas.microsoft.com/office/drawing/2014/main" xmlns="" id="{38EBBDAF-8777-46A2-8F75-3DADE5D60FE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6" name="155 CuadroTexto">
          <a:extLst>
            <a:ext uri="{FF2B5EF4-FFF2-40B4-BE49-F238E27FC236}">
              <a16:creationId xmlns:a16="http://schemas.microsoft.com/office/drawing/2014/main" xmlns="" id="{810778F7-157C-4860-B954-11C667DD9BF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7" name="156 CuadroTexto">
          <a:extLst>
            <a:ext uri="{FF2B5EF4-FFF2-40B4-BE49-F238E27FC236}">
              <a16:creationId xmlns:a16="http://schemas.microsoft.com/office/drawing/2014/main" xmlns="" id="{88DF96CD-2302-4BDD-B481-733C5EABE96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8" name="157 CuadroTexto">
          <a:extLst>
            <a:ext uri="{FF2B5EF4-FFF2-40B4-BE49-F238E27FC236}">
              <a16:creationId xmlns:a16="http://schemas.microsoft.com/office/drawing/2014/main" xmlns="" id="{0076E162-6A34-4638-B650-58A4A3A9FD7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89" name="158 CuadroTexto">
          <a:extLst>
            <a:ext uri="{FF2B5EF4-FFF2-40B4-BE49-F238E27FC236}">
              <a16:creationId xmlns:a16="http://schemas.microsoft.com/office/drawing/2014/main" xmlns="" id="{F2EBC9D8-7D83-44EA-BF42-A69E60E30BB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0" name="159 CuadroTexto">
          <a:extLst>
            <a:ext uri="{FF2B5EF4-FFF2-40B4-BE49-F238E27FC236}">
              <a16:creationId xmlns:a16="http://schemas.microsoft.com/office/drawing/2014/main" xmlns="" id="{5648DFE2-B285-4C79-BBB9-BC2036BF7C5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1" name="160 CuadroTexto">
          <a:extLst>
            <a:ext uri="{FF2B5EF4-FFF2-40B4-BE49-F238E27FC236}">
              <a16:creationId xmlns:a16="http://schemas.microsoft.com/office/drawing/2014/main" xmlns="" id="{5C0B9FE9-A9C8-467A-9FB5-22D2FE9DB4B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2" name="161 CuadroTexto">
          <a:extLst>
            <a:ext uri="{FF2B5EF4-FFF2-40B4-BE49-F238E27FC236}">
              <a16:creationId xmlns:a16="http://schemas.microsoft.com/office/drawing/2014/main" xmlns="" id="{5696C8B5-9533-4030-95F4-D696D1A130E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3" name="162 CuadroTexto">
          <a:extLst>
            <a:ext uri="{FF2B5EF4-FFF2-40B4-BE49-F238E27FC236}">
              <a16:creationId xmlns:a16="http://schemas.microsoft.com/office/drawing/2014/main" xmlns="" id="{F6B0CC1C-1950-49A1-8B47-F089E77AD34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4" name="163 CuadroTexto">
          <a:extLst>
            <a:ext uri="{FF2B5EF4-FFF2-40B4-BE49-F238E27FC236}">
              <a16:creationId xmlns:a16="http://schemas.microsoft.com/office/drawing/2014/main" xmlns="" id="{E1E57547-A041-4639-8167-CD06C612DD5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5" name="164 CuadroTexto">
          <a:extLst>
            <a:ext uri="{FF2B5EF4-FFF2-40B4-BE49-F238E27FC236}">
              <a16:creationId xmlns:a16="http://schemas.microsoft.com/office/drawing/2014/main" xmlns="" id="{4C5134FC-8972-4C08-946A-492CFC328C7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6" name="165 CuadroTexto">
          <a:extLst>
            <a:ext uri="{FF2B5EF4-FFF2-40B4-BE49-F238E27FC236}">
              <a16:creationId xmlns:a16="http://schemas.microsoft.com/office/drawing/2014/main" xmlns="" id="{CB45985B-CF1C-468D-BB80-A78C8AEE3F1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7" name="166 CuadroTexto">
          <a:extLst>
            <a:ext uri="{FF2B5EF4-FFF2-40B4-BE49-F238E27FC236}">
              <a16:creationId xmlns:a16="http://schemas.microsoft.com/office/drawing/2014/main" xmlns="" id="{0EA48D41-2AF5-4426-80D9-54A39315D2E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8" name="167 CuadroTexto">
          <a:extLst>
            <a:ext uri="{FF2B5EF4-FFF2-40B4-BE49-F238E27FC236}">
              <a16:creationId xmlns:a16="http://schemas.microsoft.com/office/drawing/2014/main" xmlns="" id="{33804EF2-F50A-42A9-B60F-C3E2EA94BBD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99" name="168 CuadroTexto">
          <a:extLst>
            <a:ext uri="{FF2B5EF4-FFF2-40B4-BE49-F238E27FC236}">
              <a16:creationId xmlns:a16="http://schemas.microsoft.com/office/drawing/2014/main" xmlns="" id="{6519C39D-7476-4016-9C31-3C625B0A0B8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0" name="169 CuadroTexto">
          <a:extLst>
            <a:ext uri="{FF2B5EF4-FFF2-40B4-BE49-F238E27FC236}">
              <a16:creationId xmlns:a16="http://schemas.microsoft.com/office/drawing/2014/main" xmlns="" id="{1E679B91-1033-4A0C-B158-194CD4EEFD0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1" name="170 CuadroTexto">
          <a:extLst>
            <a:ext uri="{FF2B5EF4-FFF2-40B4-BE49-F238E27FC236}">
              <a16:creationId xmlns:a16="http://schemas.microsoft.com/office/drawing/2014/main" xmlns="" id="{FF30D51D-F0CD-4EEA-833B-246E20D3FA1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2" name="171 CuadroTexto">
          <a:extLst>
            <a:ext uri="{FF2B5EF4-FFF2-40B4-BE49-F238E27FC236}">
              <a16:creationId xmlns:a16="http://schemas.microsoft.com/office/drawing/2014/main" xmlns="" id="{8C824A8A-4D6B-4C07-9C8F-311DC222BCE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3" name="172 CuadroTexto">
          <a:extLst>
            <a:ext uri="{FF2B5EF4-FFF2-40B4-BE49-F238E27FC236}">
              <a16:creationId xmlns:a16="http://schemas.microsoft.com/office/drawing/2014/main" xmlns="" id="{04952A36-5C91-40E7-9154-B958A71B2D6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4" name="173 CuadroTexto">
          <a:extLst>
            <a:ext uri="{FF2B5EF4-FFF2-40B4-BE49-F238E27FC236}">
              <a16:creationId xmlns:a16="http://schemas.microsoft.com/office/drawing/2014/main" xmlns="" id="{C00191F4-5CAD-419F-9025-421E19E7B52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5" name="174 CuadroTexto">
          <a:extLst>
            <a:ext uri="{FF2B5EF4-FFF2-40B4-BE49-F238E27FC236}">
              <a16:creationId xmlns:a16="http://schemas.microsoft.com/office/drawing/2014/main" xmlns="" id="{11458BB1-D4C4-451C-8126-ED34D70D1E8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6" name="175 CuadroTexto">
          <a:extLst>
            <a:ext uri="{FF2B5EF4-FFF2-40B4-BE49-F238E27FC236}">
              <a16:creationId xmlns:a16="http://schemas.microsoft.com/office/drawing/2014/main" xmlns="" id="{1B5FF370-9007-4FA1-B4A4-62C419CC52B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7" name="176 CuadroTexto">
          <a:extLst>
            <a:ext uri="{FF2B5EF4-FFF2-40B4-BE49-F238E27FC236}">
              <a16:creationId xmlns:a16="http://schemas.microsoft.com/office/drawing/2014/main" xmlns="" id="{C6B8D0AE-EF8B-4696-9630-FA62876822C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8" name="177 CuadroTexto">
          <a:extLst>
            <a:ext uri="{FF2B5EF4-FFF2-40B4-BE49-F238E27FC236}">
              <a16:creationId xmlns:a16="http://schemas.microsoft.com/office/drawing/2014/main" xmlns="" id="{FA938616-5D1E-4685-9F36-EE9D8EB6D09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09" name="178 CuadroTexto">
          <a:extLst>
            <a:ext uri="{FF2B5EF4-FFF2-40B4-BE49-F238E27FC236}">
              <a16:creationId xmlns:a16="http://schemas.microsoft.com/office/drawing/2014/main" xmlns="" id="{D9E7DB7C-1487-41C2-B339-ED670FC0C62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0" name="179 CuadroTexto">
          <a:extLst>
            <a:ext uri="{FF2B5EF4-FFF2-40B4-BE49-F238E27FC236}">
              <a16:creationId xmlns:a16="http://schemas.microsoft.com/office/drawing/2014/main" xmlns="" id="{B856021C-1825-4D83-B5D9-1347E4FBEC1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1" name="180 CuadroTexto">
          <a:extLst>
            <a:ext uri="{FF2B5EF4-FFF2-40B4-BE49-F238E27FC236}">
              <a16:creationId xmlns:a16="http://schemas.microsoft.com/office/drawing/2014/main" xmlns="" id="{D140B5E3-4AEE-467C-A4B3-53FE724CEE5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2" name="181 CuadroTexto">
          <a:extLst>
            <a:ext uri="{FF2B5EF4-FFF2-40B4-BE49-F238E27FC236}">
              <a16:creationId xmlns:a16="http://schemas.microsoft.com/office/drawing/2014/main" xmlns="" id="{7EEFCDBD-EF70-4831-B803-0A9EDD62561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3" name="182 CuadroTexto">
          <a:extLst>
            <a:ext uri="{FF2B5EF4-FFF2-40B4-BE49-F238E27FC236}">
              <a16:creationId xmlns:a16="http://schemas.microsoft.com/office/drawing/2014/main" xmlns="" id="{F1F0874F-3067-435D-8BB0-2A0194F1958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4" name="183 CuadroTexto">
          <a:extLst>
            <a:ext uri="{FF2B5EF4-FFF2-40B4-BE49-F238E27FC236}">
              <a16:creationId xmlns:a16="http://schemas.microsoft.com/office/drawing/2014/main" xmlns="" id="{F1609113-6BA2-494A-BA8D-3862E1E43A6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5" name="184 CuadroTexto">
          <a:extLst>
            <a:ext uri="{FF2B5EF4-FFF2-40B4-BE49-F238E27FC236}">
              <a16:creationId xmlns:a16="http://schemas.microsoft.com/office/drawing/2014/main" xmlns="" id="{E0DA5C3F-D80D-4B93-A7E3-0AE83454121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6" name="185 CuadroTexto">
          <a:extLst>
            <a:ext uri="{FF2B5EF4-FFF2-40B4-BE49-F238E27FC236}">
              <a16:creationId xmlns:a16="http://schemas.microsoft.com/office/drawing/2014/main" xmlns="" id="{966DBDFC-9DAD-4DCC-B0B7-3D1DEA29D69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7" name="186 CuadroTexto">
          <a:extLst>
            <a:ext uri="{FF2B5EF4-FFF2-40B4-BE49-F238E27FC236}">
              <a16:creationId xmlns:a16="http://schemas.microsoft.com/office/drawing/2014/main" xmlns="" id="{CEC9462F-3970-4289-8DF6-5B7DC641696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8" name="187 CuadroTexto">
          <a:extLst>
            <a:ext uri="{FF2B5EF4-FFF2-40B4-BE49-F238E27FC236}">
              <a16:creationId xmlns:a16="http://schemas.microsoft.com/office/drawing/2014/main" xmlns="" id="{9679B407-26D5-44DA-9072-B1BAE67CBE1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19" name="188 CuadroTexto">
          <a:extLst>
            <a:ext uri="{FF2B5EF4-FFF2-40B4-BE49-F238E27FC236}">
              <a16:creationId xmlns:a16="http://schemas.microsoft.com/office/drawing/2014/main" xmlns="" id="{B86C2E56-8114-46CF-836F-50C98B2A7E3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0" name="189 CuadroTexto">
          <a:extLst>
            <a:ext uri="{FF2B5EF4-FFF2-40B4-BE49-F238E27FC236}">
              <a16:creationId xmlns:a16="http://schemas.microsoft.com/office/drawing/2014/main" xmlns="" id="{EC4F9CD1-0E27-4393-88ED-DEDDD320012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1" name="190 CuadroTexto">
          <a:extLst>
            <a:ext uri="{FF2B5EF4-FFF2-40B4-BE49-F238E27FC236}">
              <a16:creationId xmlns:a16="http://schemas.microsoft.com/office/drawing/2014/main" xmlns="" id="{1E546FE7-4533-4624-8254-95C84236FC8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2" name="191 CuadroTexto">
          <a:extLst>
            <a:ext uri="{FF2B5EF4-FFF2-40B4-BE49-F238E27FC236}">
              <a16:creationId xmlns:a16="http://schemas.microsoft.com/office/drawing/2014/main" xmlns="" id="{A36D311A-861E-45BE-BBFE-20CFB275D06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3" name="192 CuadroTexto">
          <a:extLst>
            <a:ext uri="{FF2B5EF4-FFF2-40B4-BE49-F238E27FC236}">
              <a16:creationId xmlns:a16="http://schemas.microsoft.com/office/drawing/2014/main" xmlns="" id="{71B72944-9DF0-47AC-ACC1-E73BAC91E57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4" name="193 CuadroTexto">
          <a:extLst>
            <a:ext uri="{FF2B5EF4-FFF2-40B4-BE49-F238E27FC236}">
              <a16:creationId xmlns:a16="http://schemas.microsoft.com/office/drawing/2014/main" xmlns="" id="{CAF224DD-D048-47AE-89BB-F8569D3D969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5" name="194 CuadroTexto">
          <a:extLst>
            <a:ext uri="{FF2B5EF4-FFF2-40B4-BE49-F238E27FC236}">
              <a16:creationId xmlns:a16="http://schemas.microsoft.com/office/drawing/2014/main" xmlns="" id="{80E4BC86-A595-436B-9B3D-2F8A95B1616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6" name="195 CuadroTexto">
          <a:extLst>
            <a:ext uri="{FF2B5EF4-FFF2-40B4-BE49-F238E27FC236}">
              <a16:creationId xmlns:a16="http://schemas.microsoft.com/office/drawing/2014/main" xmlns="" id="{0F229447-7C76-4158-9030-40903A30A7C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7" name="196 CuadroTexto">
          <a:extLst>
            <a:ext uri="{FF2B5EF4-FFF2-40B4-BE49-F238E27FC236}">
              <a16:creationId xmlns:a16="http://schemas.microsoft.com/office/drawing/2014/main" xmlns="" id="{736BFEC8-3623-44A1-9EE9-B493511D21C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8" name="197 CuadroTexto">
          <a:extLst>
            <a:ext uri="{FF2B5EF4-FFF2-40B4-BE49-F238E27FC236}">
              <a16:creationId xmlns:a16="http://schemas.microsoft.com/office/drawing/2014/main" xmlns="" id="{ACCF8CF0-987D-46E9-A74C-F38E5F3A7B4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29" name="198 CuadroTexto">
          <a:extLst>
            <a:ext uri="{FF2B5EF4-FFF2-40B4-BE49-F238E27FC236}">
              <a16:creationId xmlns:a16="http://schemas.microsoft.com/office/drawing/2014/main" xmlns="" id="{FD1E8C3A-D2CD-4AE4-95ED-AB54D4BFA6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0" name="199 CuadroTexto">
          <a:extLst>
            <a:ext uri="{FF2B5EF4-FFF2-40B4-BE49-F238E27FC236}">
              <a16:creationId xmlns:a16="http://schemas.microsoft.com/office/drawing/2014/main" xmlns="" id="{C6A227F7-1627-4A91-8EC8-2B4EA68C3CD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1" name="200 CuadroTexto">
          <a:extLst>
            <a:ext uri="{FF2B5EF4-FFF2-40B4-BE49-F238E27FC236}">
              <a16:creationId xmlns:a16="http://schemas.microsoft.com/office/drawing/2014/main" xmlns="" id="{937B70FB-AE31-46DE-AEB8-A8C3E02B58E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2" name="201 CuadroTexto">
          <a:extLst>
            <a:ext uri="{FF2B5EF4-FFF2-40B4-BE49-F238E27FC236}">
              <a16:creationId xmlns:a16="http://schemas.microsoft.com/office/drawing/2014/main" xmlns="" id="{E1075739-9BE0-4E0C-B090-199FCA1DA7E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3" name="202 CuadroTexto">
          <a:extLst>
            <a:ext uri="{FF2B5EF4-FFF2-40B4-BE49-F238E27FC236}">
              <a16:creationId xmlns:a16="http://schemas.microsoft.com/office/drawing/2014/main" xmlns="" id="{58234526-278D-42D4-9434-4F239D5BEC6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4" name="203 CuadroTexto">
          <a:extLst>
            <a:ext uri="{FF2B5EF4-FFF2-40B4-BE49-F238E27FC236}">
              <a16:creationId xmlns:a16="http://schemas.microsoft.com/office/drawing/2014/main" xmlns="" id="{CCC23784-3562-4EE9-98FA-23FDCA24502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5" name="204 CuadroTexto">
          <a:extLst>
            <a:ext uri="{FF2B5EF4-FFF2-40B4-BE49-F238E27FC236}">
              <a16:creationId xmlns:a16="http://schemas.microsoft.com/office/drawing/2014/main" xmlns="" id="{E18D534E-5DCF-43E8-8804-0E7EC72D207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6" name="205 CuadroTexto">
          <a:extLst>
            <a:ext uri="{FF2B5EF4-FFF2-40B4-BE49-F238E27FC236}">
              <a16:creationId xmlns:a16="http://schemas.microsoft.com/office/drawing/2014/main" xmlns="" id="{2ABC3A9D-B56F-40A2-BD58-0A1A612A41C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7" name="206 CuadroTexto">
          <a:extLst>
            <a:ext uri="{FF2B5EF4-FFF2-40B4-BE49-F238E27FC236}">
              <a16:creationId xmlns:a16="http://schemas.microsoft.com/office/drawing/2014/main" xmlns="" id="{9082CC18-4B7B-4787-8F83-3912AE85CB4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8" name="207 CuadroTexto">
          <a:extLst>
            <a:ext uri="{FF2B5EF4-FFF2-40B4-BE49-F238E27FC236}">
              <a16:creationId xmlns:a16="http://schemas.microsoft.com/office/drawing/2014/main" xmlns="" id="{A28CDE4D-2AD5-4B8D-A15C-6D0473DE736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39" name="208 CuadroTexto">
          <a:extLst>
            <a:ext uri="{FF2B5EF4-FFF2-40B4-BE49-F238E27FC236}">
              <a16:creationId xmlns:a16="http://schemas.microsoft.com/office/drawing/2014/main" xmlns="" id="{2015629B-F0E8-44B5-BF13-FBA97687AB7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0" name="209 CuadroTexto">
          <a:extLst>
            <a:ext uri="{FF2B5EF4-FFF2-40B4-BE49-F238E27FC236}">
              <a16:creationId xmlns:a16="http://schemas.microsoft.com/office/drawing/2014/main" xmlns="" id="{7C305CAB-5B78-463A-A462-9E35A66C809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1" name="210 CuadroTexto">
          <a:extLst>
            <a:ext uri="{FF2B5EF4-FFF2-40B4-BE49-F238E27FC236}">
              <a16:creationId xmlns:a16="http://schemas.microsoft.com/office/drawing/2014/main" xmlns="" id="{DAF4A8C4-8F8E-4982-8A0B-308C13D6C1D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2" name="211 CuadroTexto">
          <a:extLst>
            <a:ext uri="{FF2B5EF4-FFF2-40B4-BE49-F238E27FC236}">
              <a16:creationId xmlns:a16="http://schemas.microsoft.com/office/drawing/2014/main" xmlns="" id="{6A93F70C-EDDD-4505-8E3B-4659A599947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3" name="212 CuadroTexto">
          <a:extLst>
            <a:ext uri="{FF2B5EF4-FFF2-40B4-BE49-F238E27FC236}">
              <a16:creationId xmlns:a16="http://schemas.microsoft.com/office/drawing/2014/main" xmlns="" id="{31945792-06D4-4129-BAA8-2E5270B1814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4" name="213 CuadroTexto">
          <a:extLst>
            <a:ext uri="{FF2B5EF4-FFF2-40B4-BE49-F238E27FC236}">
              <a16:creationId xmlns:a16="http://schemas.microsoft.com/office/drawing/2014/main" xmlns="" id="{026CD931-7FD8-4A80-97C4-419C2AEC3F8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5" name="214 CuadroTexto">
          <a:extLst>
            <a:ext uri="{FF2B5EF4-FFF2-40B4-BE49-F238E27FC236}">
              <a16:creationId xmlns:a16="http://schemas.microsoft.com/office/drawing/2014/main" xmlns="" id="{79741253-E0CD-4FA0-B2D6-4D5AA4C186C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6" name="215 CuadroTexto">
          <a:extLst>
            <a:ext uri="{FF2B5EF4-FFF2-40B4-BE49-F238E27FC236}">
              <a16:creationId xmlns:a16="http://schemas.microsoft.com/office/drawing/2014/main" xmlns="" id="{3E537475-1EF4-4ED2-919A-C4D3D3DD665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7" name="216 CuadroTexto">
          <a:extLst>
            <a:ext uri="{FF2B5EF4-FFF2-40B4-BE49-F238E27FC236}">
              <a16:creationId xmlns:a16="http://schemas.microsoft.com/office/drawing/2014/main" xmlns="" id="{61CB8CCA-7FEE-488F-AE42-86F87C47042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8" name="217 CuadroTexto">
          <a:extLst>
            <a:ext uri="{FF2B5EF4-FFF2-40B4-BE49-F238E27FC236}">
              <a16:creationId xmlns:a16="http://schemas.microsoft.com/office/drawing/2014/main" xmlns="" id="{F7D90D09-448D-459B-A261-6120C1A099C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49" name="218 CuadroTexto">
          <a:extLst>
            <a:ext uri="{FF2B5EF4-FFF2-40B4-BE49-F238E27FC236}">
              <a16:creationId xmlns:a16="http://schemas.microsoft.com/office/drawing/2014/main" xmlns="" id="{FD08BC50-1D93-48EF-BABF-75403BC1AFB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0" name="219 CuadroTexto">
          <a:extLst>
            <a:ext uri="{FF2B5EF4-FFF2-40B4-BE49-F238E27FC236}">
              <a16:creationId xmlns:a16="http://schemas.microsoft.com/office/drawing/2014/main" xmlns="" id="{0BA99979-CD9C-4E7F-B8CC-98C8A812DF0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1" name="220 CuadroTexto">
          <a:extLst>
            <a:ext uri="{FF2B5EF4-FFF2-40B4-BE49-F238E27FC236}">
              <a16:creationId xmlns:a16="http://schemas.microsoft.com/office/drawing/2014/main" xmlns="" id="{4C406BF4-D00F-41AA-A743-541C73FCC94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2" name="221 CuadroTexto">
          <a:extLst>
            <a:ext uri="{FF2B5EF4-FFF2-40B4-BE49-F238E27FC236}">
              <a16:creationId xmlns:a16="http://schemas.microsoft.com/office/drawing/2014/main" xmlns="" id="{9B9E438D-762C-4F7A-918B-53114A1E965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3" name="222 CuadroTexto">
          <a:extLst>
            <a:ext uri="{FF2B5EF4-FFF2-40B4-BE49-F238E27FC236}">
              <a16:creationId xmlns:a16="http://schemas.microsoft.com/office/drawing/2014/main" xmlns="" id="{CC54BB39-BC3E-4398-9EC5-CEB33B44297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4" name="223 CuadroTexto">
          <a:extLst>
            <a:ext uri="{FF2B5EF4-FFF2-40B4-BE49-F238E27FC236}">
              <a16:creationId xmlns:a16="http://schemas.microsoft.com/office/drawing/2014/main" xmlns="" id="{613A0E03-4B89-421C-8D9B-0AE5943D7D6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5" name="224 CuadroTexto">
          <a:extLst>
            <a:ext uri="{FF2B5EF4-FFF2-40B4-BE49-F238E27FC236}">
              <a16:creationId xmlns:a16="http://schemas.microsoft.com/office/drawing/2014/main" xmlns="" id="{DEB195EF-F0A7-49AE-8BEC-CC50B6FE805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6" name="225 CuadroTexto">
          <a:extLst>
            <a:ext uri="{FF2B5EF4-FFF2-40B4-BE49-F238E27FC236}">
              <a16:creationId xmlns:a16="http://schemas.microsoft.com/office/drawing/2014/main" xmlns="" id="{57EA2D94-7E0B-4643-A142-49AF19DFEE1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7" name="226 CuadroTexto">
          <a:extLst>
            <a:ext uri="{FF2B5EF4-FFF2-40B4-BE49-F238E27FC236}">
              <a16:creationId xmlns:a16="http://schemas.microsoft.com/office/drawing/2014/main" xmlns="" id="{2EC1EE26-F6FE-4462-81BF-75CDA46B7EA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8" name="227 CuadroTexto">
          <a:extLst>
            <a:ext uri="{FF2B5EF4-FFF2-40B4-BE49-F238E27FC236}">
              <a16:creationId xmlns:a16="http://schemas.microsoft.com/office/drawing/2014/main" xmlns="" id="{0CF0E6A1-A7BB-4DFA-8CC0-059A070C8D6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59" name="228 CuadroTexto">
          <a:extLst>
            <a:ext uri="{FF2B5EF4-FFF2-40B4-BE49-F238E27FC236}">
              <a16:creationId xmlns:a16="http://schemas.microsoft.com/office/drawing/2014/main" xmlns="" id="{32946796-850B-4C97-A963-C0A1B1679F2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0" name="229 CuadroTexto">
          <a:extLst>
            <a:ext uri="{FF2B5EF4-FFF2-40B4-BE49-F238E27FC236}">
              <a16:creationId xmlns:a16="http://schemas.microsoft.com/office/drawing/2014/main" xmlns="" id="{8896BB21-2836-443E-9012-258E4241CD6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1" name="230 CuadroTexto">
          <a:extLst>
            <a:ext uri="{FF2B5EF4-FFF2-40B4-BE49-F238E27FC236}">
              <a16:creationId xmlns:a16="http://schemas.microsoft.com/office/drawing/2014/main" xmlns="" id="{6EEDB7D3-99CF-4052-BF8D-DD2E1BBCCF0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2" name="231 CuadroTexto">
          <a:extLst>
            <a:ext uri="{FF2B5EF4-FFF2-40B4-BE49-F238E27FC236}">
              <a16:creationId xmlns:a16="http://schemas.microsoft.com/office/drawing/2014/main" xmlns="" id="{8671DD85-7594-4F6B-AECB-503F4C690A9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3" name="232 CuadroTexto">
          <a:extLst>
            <a:ext uri="{FF2B5EF4-FFF2-40B4-BE49-F238E27FC236}">
              <a16:creationId xmlns:a16="http://schemas.microsoft.com/office/drawing/2014/main" xmlns="" id="{E75CB3A0-3007-40EB-84BF-B4B872405B6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4" name="233 CuadroTexto">
          <a:extLst>
            <a:ext uri="{FF2B5EF4-FFF2-40B4-BE49-F238E27FC236}">
              <a16:creationId xmlns:a16="http://schemas.microsoft.com/office/drawing/2014/main" xmlns="" id="{84723ED5-990A-42ED-8F73-536E634450F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5" name="234 CuadroTexto">
          <a:extLst>
            <a:ext uri="{FF2B5EF4-FFF2-40B4-BE49-F238E27FC236}">
              <a16:creationId xmlns:a16="http://schemas.microsoft.com/office/drawing/2014/main" xmlns="" id="{BF58910E-0E0F-4519-88E8-5C72DDD6AF7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6" name="235 CuadroTexto">
          <a:extLst>
            <a:ext uri="{FF2B5EF4-FFF2-40B4-BE49-F238E27FC236}">
              <a16:creationId xmlns:a16="http://schemas.microsoft.com/office/drawing/2014/main" xmlns="" id="{C495873C-A984-465E-AD60-5388C592519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7" name="236 CuadroTexto">
          <a:extLst>
            <a:ext uri="{FF2B5EF4-FFF2-40B4-BE49-F238E27FC236}">
              <a16:creationId xmlns:a16="http://schemas.microsoft.com/office/drawing/2014/main" xmlns="" id="{4CD6D81A-A479-447E-AA12-5B915EA4F23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8" name="237 CuadroTexto">
          <a:extLst>
            <a:ext uri="{FF2B5EF4-FFF2-40B4-BE49-F238E27FC236}">
              <a16:creationId xmlns:a16="http://schemas.microsoft.com/office/drawing/2014/main" xmlns="" id="{EADBE794-2541-44EB-B7EA-04F6990CB828}"/>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69" name="238 CuadroTexto">
          <a:extLst>
            <a:ext uri="{FF2B5EF4-FFF2-40B4-BE49-F238E27FC236}">
              <a16:creationId xmlns:a16="http://schemas.microsoft.com/office/drawing/2014/main" xmlns="" id="{EA983091-5F4B-4ADC-9349-AD222754885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0" name="239 CuadroTexto">
          <a:extLst>
            <a:ext uri="{FF2B5EF4-FFF2-40B4-BE49-F238E27FC236}">
              <a16:creationId xmlns:a16="http://schemas.microsoft.com/office/drawing/2014/main" xmlns="" id="{57FCA5C1-C516-4AC8-A225-0FFE68D3A452}"/>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1" name="240 CuadroTexto">
          <a:extLst>
            <a:ext uri="{FF2B5EF4-FFF2-40B4-BE49-F238E27FC236}">
              <a16:creationId xmlns:a16="http://schemas.microsoft.com/office/drawing/2014/main" xmlns="" id="{EBA63106-C627-4C50-B221-77830FA88CA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2" name="241 CuadroTexto">
          <a:extLst>
            <a:ext uri="{FF2B5EF4-FFF2-40B4-BE49-F238E27FC236}">
              <a16:creationId xmlns:a16="http://schemas.microsoft.com/office/drawing/2014/main" xmlns="" id="{C8ECCB26-0237-4A2C-942F-CB45CFF9B92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3" name="242 CuadroTexto">
          <a:extLst>
            <a:ext uri="{FF2B5EF4-FFF2-40B4-BE49-F238E27FC236}">
              <a16:creationId xmlns:a16="http://schemas.microsoft.com/office/drawing/2014/main" xmlns="" id="{82ACBB22-0F81-4B7A-BE09-D9636EEF076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4" name="243 CuadroTexto">
          <a:extLst>
            <a:ext uri="{FF2B5EF4-FFF2-40B4-BE49-F238E27FC236}">
              <a16:creationId xmlns:a16="http://schemas.microsoft.com/office/drawing/2014/main" xmlns="" id="{1F3F7D54-D7C7-430B-8137-110C19AE448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5" name="244 CuadroTexto">
          <a:extLst>
            <a:ext uri="{FF2B5EF4-FFF2-40B4-BE49-F238E27FC236}">
              <a16:creationId xmlns:a16="http://schemas.microsoft.com/office/drawing/2014/main" xmlns="" id="{43AFDFEB-DDE0-44EC-9E0C-16B044A841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6" name="245 CuadroTexto">
          <a:extLst>
            <a:ext uri="{FF2B5EF4-FFF2-40B4-BE49-F238E27FC236}">
              <a16:creationId xmlns:a16="http://schemas.microsoft.com/office/drawing/2014/main" xmlns="" id="{3DE90CE4-DC3C-4358-8B69-32F355399A9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7" name="246 CuadroTexto">
          <a:extLst>
            <a:ext uri="{FF2B5EF4-FFF2-40B4-BE49-F238E27FC236}">
              <a16:creationId xmlns:a16="http://schemas.microsoft.com/office/drawing/2014/main" xmlns="" id="{60F6E49E-8E36-41F1-B877-939BFC4320F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8" name="247 CuadroTexto">
          <a:extLst>
            <a:ext uri="{FF2B5EF4-FFF2-40B4-BE49-F238E27FC236}">
              <a16:creationId xmlns:a16="http://schemas.microsoft.com/office/drawing/2014/main" xmlns="" id="{F10D7BD9-3EFA-42AD-82D9-6062B2924295}"/>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79" name="248 CuadroTexto">
          <a:extLst>
            <a:ext uri="{FF2B5EF4-FFF2-40B4-BE49-F238E27FC236}">
              <a16:creationId xmlns:a16="http://schemas.microsoft.com/office/drawing/2014/main" xmlns="" id="{AFD1939C-3B6A-47F0-807F-16C896F01D7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0" name="249 CuadroTexto">
          <a:extLst>
            <a:ext uri="{FF2B5EF4-FFF2-40B4-BE49-F238E27FC236}">
              <a16:creationId xmlns:a16="http://schemas.microsoft.com/office/drawing/2014/main" xmlns="" id="{D99AD34D-9CD1-4B2D-B30B-9EE42AA94E2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1" name="250 CuadroTexto">
          <a:extLst>
            <a:ext uri="{FF2B5EF4-FFF2-40B4-BE49-F238E27FC236}">
              <a16:creationId xmlns:a16="http://schemas.microsoft.com/office/drawing/2014/main" xmlns="" id="{089F7FC2-CB63-45C4-8F98-EF608D0F5360}"/>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2" name="251 CuadroTexto">
          <a:extLst>
            <a:ext uri="{FF2B5EF4-FFF2-40B4-BE49-F238E27FC236}">
              <a16:creationId xmlns:a16="http://schemas.microsoft.com/office/drawing/2014/main" xmlns="" id="{DA7E23D7-5474-468D-BA1C-494243339BF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3" name="252 CuadroTexto">
          <a:extLst>
            <a:ext uri="{FF2B5EF4-FFF2-40B4-BE49-F238E27FC236}">
              <a16:creationId xmlns:a16="http://schemas.microsoft.com/office/drawing/2014/main" xmlns="" id="{BC86BBE1-E98E-4785-93CC-3E72BB6DB3D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4" name="253 CuadroTexto">
          <a:extLst>
            <a:ext uri="{FF2B5EF4-FFF2-40B4-BE49-F238E27FC236}">
              <a16:creationId xmlns:a16="http://schemas.microsoft.com/office/drawing/2014/main" xmlns="" id="{2B32EC58-9B9E-4D69-BA3E-161391B9EC6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5" name="254 CuadroTexto">
          <a:extLst>
            <a:ext uri="{FF2B5EF4-FFF2-40B4-BE49-F238E27FC236}">
              <a16:creationId xmlns:a16="http://schemas.microsoft.com/office/drawing/2014/main" xmlns="" id="{63BA6D91-BCBB-4AC4-BE59-1F6B6B9609B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6" name="255 CuadroTexto">
          <a:extLst>
            <a:ext uri="{FF2B5EF4-FFF2-40B4-BE49-F238E27FC236}">
              <a16:creationId xmlns:a16="http://schemas.microsoft.com/office/drawing/2014/main" xmlns="" id="{4E2D7AF6-1863-4DC4-BD43-D10B190792D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7" name="256 CuadroTexto">
          <a:extLst>
            <a:ext uri="{FF2B5EF4-FFF2-40B4-BE49-F238E27FC236}">
              <a16:creationId xmlns:a16="http://schemas.microsoft.com/office/drawing/2014/main" xmlns="" id="{C05778F7-3492-4684-913E-C477C930756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8" name="257 CuadroTexto">
          <a:extLst>
            <a:ext uri="{FF2B5EF4-FFF2-40B4-BE49-F238E27FC236}">
              <a16:creationId xmlns:a16="http://schemas.microsoft.com/office/drawing/2014/main" xmlns="" id="{EEA864AB-FD47-4CDF-A719-7A00B8B615D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89" name="258 CuadroTexto">
          <a:extLst>
            <a:ext uri="{FF2B5EF4-FFF2-40B4-BE49-F238E27FC236}">
              <a16:creationId xmlns:a16="http://schemas.microsoft.com/office/drawing/2014/main" xmlns="" id="{E82F01FE-A8AD-48FE-B7E7-01CC968D8F1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0" name="259 CuadroTexto">
          <a:extLst>
            <a:ext uri="{FF2B5EF4-FFF2-40B4-BE49-F238E27FC236}">
              <a16:creationId xmlns:a16="http://schemas.microsoft.com/office/drawing/2014/main" xmlns="" id="{2FEEF94D-29C6-4497-899E-FB4B8A66BD8D}"/>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1" name="260 CuadroTexto">
          <a:extLst>
            <a:ext uri="{FF2B5EF4-FFF2-40B4-BE49-F238E27FC236}">
              <a16:creationId xmlns:a16="http://schemas.microsoft.com/office/drawing/2014/main" xmlns="" id="{B95F07B4-D549-4898-A38E-DAEEE5F540A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2" name="261 CuadroTexto">
          <a:extLst>
            <a:ext uri="{FF2B5EF4-FFF2-40B4-BE49-F238E27FC236}">
              <a16:creationId xmlns:a16="http://schemas.microsoft.com/office/drawing/2014/main" xmlns="" id="{CB25E05D-9CEF-4EE7-B825-D430BF4D66F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3" name="262 CuadroTexto">
          <a:extLst>
            <a:ext uri="{FF2B5EF4-FFF2-40B4-BE49-F238E27FC236}">
              <a16:creationId xmlns:a16="http://schemas.microsoft.com/office/drawing/2014/main" xmlns="" id="{1DC2A585-E650-457E-942F-300B7805472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4" name="263 CuadroTexto">
          <a:extLst>
            <a:ext uri="{FF2B5EF4-FFF2-40B4-BE49-F238E27FC236}">
              <a16:creationId xmlns:a16="http://schemas.microsoft.com/office/drawing/2014/main" xmlns="" id="{43C21E77-227C-440D-B8BD-82D81A4AB68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5" name="264 CuadroTexto">
          <a:extLst>
            <a:ext uri="{FF2B5EF4-FFF2-40B4-BE49-F238E27FC236}">
              <a16:creationId xmlns:a16="http://schemas.microsoft.com/office/drawing/2014/main" xmlns="" id="{E5046DB6-5B65-4DA6-AD57-38791EAF5C4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6" name="265 CuadroTexto">
          <a:extLst>
            <a:ext uri="{FF2B5EF4-FFF2-40B4-BE49-F238E27FC236}">
              <a16:creationId xmlns:a16="http://schemas.microsoft.com/office/drawing/2014/main" xmlns="" id="{9C71FEFF-A395-4BA4-A05F-262CCAE7FCE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7" name="266 CuadroTexto">
          <a:extLst>
            <a:ext uri="{FF2B5EF4-FFF2-40B4-BE49-F238E27FC236}">
              <a16:creationId xmlns:a16="http://schemas.microsoft.com/office/drawing/2014/main" xmlns="" id="{3359F574-6A27-4F8A-9B34-24E8A042DB97}"/>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8" name="267 CuadroTexto">
          <a:extLst>
            <a:ext uri="{FF2B5EF4-FFF2-40B4-BE49-F238E27FC236}">
              <a16:creationId xmlns:a16="http://schemas.microsoft.com/office/drawing/2014/main" xmlns="" id="{48594E8A-0F27-41AC-8641-9956B8F622C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599" name="285 CuadroTexto">
          <a:extLst>
            <a:ext uri="{FF2B5EF4-FFF2-40B4-BE49-F238E27FC236}">
              <a16:creationId xmlns:a16="http://schemas.microsoft.com/office/drawing/2014/main" xmlns="" id="{2A8B9056-E497-4FA1-8C5D-EDFEBA47219B}"/>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0" name="286 CuadroTexto">
          <a:extLst>
            <a:ext uri="{FF2B5EF4-FFF2-40B4-BE49-F238E27FC236}">
              <a16:creationId xmlns:a16="http://schemas.microsoft.com/office/drawing/2014/main" xmlns="" id="{FB459218-CF1A-43D3-9285-340FBF2E600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1" name="287 CuadroTexto">
          <a:extLst>
            <a:ext uri="{FF2B5EF4-FFF2-40B4-BE49-F238E27FC236}">
              <a16:creationId xmlns:a16="http://schemas.microsoft.com/office/drawing/2014/main" xmlns="" id="{A7D0DABD-F8C5-4FEB-A36B-58D5AE852DEC}"/>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2" name="288 CuadroTexto">
          <a:extLst>
            <a:ext uri="{FF2B5EF4-FFF2-40B4-BE49-F238E27FC236}">
              <a16:creationId xmlns:a16="http://schemas.microsoft.com/office/drawing/2014/main" xmlns="" id="{2D63E7F1-83DF-4E7F-97F6-7A725229EEF4}"/>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3" name="289 CuadroTexto">
          <a:extLst>
            <a:ext uri="{FF2B5EF4-FFF2-40B4-BE49-F238E27FC236}">
              <a16:creationId xmlns:a16="http://schemas.microsoft.com/office/drawing/2014/main" xmlns="" id="{4DA32987-4F59-4A8B-BDA0-BE8B5EC61A0E}"/>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4" name="290 CuadroTexto">
          <a:extLst>
            <a:ext uri="{FF2B5EF4-FFF2-40B4-BE49-F238E27FC236}">
              <a16:creationId xmlns:a16="http://schemas.microsoft.com/office/drawing/2014/main" xmlns="" id="{AB783C07-8FD2-4E35-AB50-D0FA976C3553}"/>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5" name="291 CuadroTexto">
          <a:extLst>
            <a:ext uri="{FF2B5EF4-FFF2-40B4-BE49-F238E27FC236}">
              <a16:creationId xmlns:a16="http://schemas.microsoft.com/office/drawing/2014/main" xmlns="" id="{11021ACA-78A6-429C-8DAF-9CB4C45D55EA}"/>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6" name="292 CuadroTexto">
          <a:extLst>
            <a:ext uri="{FF2B5EF4-FFF2-40B4-BE49-F238E27FC236}">
              <a16:creationId xmlns:a16="http://schemas.microsoft.com/office/drawing/2014/main" xmlns="" id="{7F93062D-3B9B-45C6-942F-5B075FFC8D49}"/>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7" name="293 CuadroTexto">
          <a:extLst>
            <a:ext uri="{FF2B5EF4-FFF2-40B4-BE49-F238E27FC236}">
              <a16:creationId xmlns:a16="http://schemas.microsoft.com/office/drawing/2014/main" xmlns="" id="{59CB95AB-0462-4B23-960D-B2C51EF1A501}"/>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8" name="294 CuadroTexto">
          <a:extLst>
            <a:ext uri="{FF2B5EF4-FFF2-40B4-BE49-F238E27FC236}">
              <a16:creationId xmlns:a16="http://schemas.microsoft.com/office/drawing/2014/main" xmlns="" id="{D5AE1980-C591-4B77-8D18-67B0B82A7D5F}"/>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09" name="295 CuadroTexto">
          <a:extLst>
            <a:ext uri="{FF2B5EF4-FFF2-40B4-BE49-F238E27FC236}">
              <a16:creationId xmlns:a16="http://schemas.microsoft.com/office/drawing/2014/main" xmlns="" id="{8D7BE69C-E343-415D-9742-67FE6F0DDE1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610" name="296 CuadroTexto">
          <a:extLst>
            <a:ext uri="{FF2B5EF4-FFF2-40B4-BE49-F238E27FC236}">
              <a16:creationId xmlns:a16="http://schemas.microsoft.com/office/drawing/2014/main" xmlns="" id="{0CF12B3A-65AC-40A0-B2CA-23C0494FBC56}"/>
            </a:ext>
          </a:extLst>
        </xdr:cNvPr>
        <xdr:cNvSpPr txBox="1"/>
      </xdr:nvSpPr>
      <xdr:spPr>
        <a:xfrm>
          <a:off x="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16</xdr:col>
      <xdr:colOff>0</xdr:colOff>
      <xdr:row>10</xdr:row>
      <xdr:rowOff>0</xdr:rowOff>
    </xdr:from>
    <xdr:ext cx="184731" cy="264560"/>
    <xdr:sp macro="" textlink="">
      <xdr:nvSpPr>
        <xdr:cNvPr id="5611" name="298 CuadroTexto">
          <a:extLst>
            <a:ext uri="{FF2B5EF4-FFF2-40B4-BE49-F238E27FC236}">
              <a16:creationId xmlns:a16="http://schemas.microsoft.com/office/drawing/2014/main" xmlns="" id="{E15E4A44-2EF2-4E5F-9524-837F53D43FF5}"/>
            </a:ext>
          </a:extLst>
        </xdr:cNvPr>
        <xdr:cNvSpPr txBox="1"/>
      </xdr:nvSpPr>
      <xdr:spPr>
        <a:xfrm>
          <a:off x="1560195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16</xdr:col>
      <xdr:colOff>0</xdr:colOff>
      <xdr:row>10</xdr:row>
      <xdr:rowOff>0</xdr:rowOff>
    </xdr:from>
    <xdr:ext cx="184731" cy="264560"/>
    <xdr:sp macro="" textlink="">
      <xdr:nvSpPr>
        <xdr:cNvPr id="5612" name="299 CuadroTexto">
          <a:extLst>
            <a:ext uri="{FF2B5EF4-FFF2-40B4-BE49-F238E27FC236}">
              <a16:creationId xmlns:a16="http://schemas.microsoft.com/office/drawing/2014/main" xmlns="" id="{751017AE-120B-4141-8362-845C0EE1618D}"/>
            </a:ext>
          </a:extLst>
        </xdr:cNvPr>
        <xdr:cNvSpPr txBox="1"/>
      </xdr:nvSpPr>
      <xdr:spPr>
        <a:xfrm>
          <a:off x="1560195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16</xdr:col>
      <xdr:colOff>0</xdr:colOff>
      <xdr:row>10</xdr:row>
      <xdr:rowOff>0</xdr:rowOff>
    </xdr:from>
    <xdr:ext cx="184731" cy="264560"/>
    <xdr:sp macro="" textlink="">
      <xdr:nvSpPr>
        <xdr:cNvPr id="5613" name="300 CuadroTexto">
          <a:extLst>
            <a:ext uri="{FF2B5EF4-FFF2-40B4-BE49-F238E27FC236}">
              <a16:creationId xmlns:a16="http://schemas.microsoft.com/office/drawing/2014/main" xmlns="" id="{AA79DBD7-103B-40BA-80D9-D9BCEEDA17F4}"/>
            </a:ext>
          </a:extLst>
        </xdr:cNvPr>
        <xdr:cNvSpPr txBox="1"/>
      </xdr:nvSpPr>
      <xdr:spPr>
        <a:xfrm>
          <a:off x="1560195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16</xdr:col>
      <xdr:colOff>0</xdr:colOff>
      <xdr:row>10</xdr:row>
      <xdr:rowOff>0</xdr:rowOff>
    </xdr:from>
    <xdr:ext cx="184731" cy="264560"/>
    <xdr:sp macro="" textlink="">
      <xdr:nvSpPr>
        <xdr:cNvPr id="5614" name="301 CuadroTexto">
          <a:extLst>
            <a:ext uri="{FF2B5EF4-FFF2-40B4-BE49-F238E27FC236}">
              <a16:creationId xmlns:a16="http://schemas.microsoft.com/office/drawing/2014/main" xmlns="" id="{2C73325D-90F3-4694-AB73-8E2E014ABE10}"/>
            </a:ext>
          </a:extLst>
        </xdr:cNvPr>
        <xdr:cNvSpPr txBox="1"/>
      </xdr:nvSpPr>
      <xdr:spPr>
        <a:xfrm>
          <a:off x="1560195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16</xdr:col>
      <xdr:colOff>0</xdr:colOff>
      <xdr:row>10</xdr:row>
      <xdr:rowOff>0</xdr:rowOff>
    </xdr:from>
    <xdr:ext cx="184731" cy="264560"/>
    <xdr:sp macro="" textlink="">
      <xdr:nvSpPr>
        <xdr:cNvPr id="5615" name="302 CuadroTexto">
          <a:extLst>
            <a:ext uri="{FF2B5EF4-FFF2-40B4-BE49-F238E27FC236}">
              <a16:creationId xmlns:a16="http://schemas.microsoft.com/office/drawing/2014/main" xmlns="" id="{9BF19D4E-7543-4315-B599-6A947F0B7057}"/>
            </a:ext>
          </a:extLst>
        </xdr:cNvPr>
        <xdr:cNvSpPr txBox="1"/>
      </xdr:nvSpPr>
      <xdr:spPr>
        <a:xfrm>
          <a:off x="1560195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16</xdr:col>
      <xdr:colOff>0</xdr:colOff>
      <xdr:row>10</xdr:row>
      <xdr:rowOff>0</xdr:rowOff>
    </xdr:from>
    <xdr:ext cx="184731" cy="264560"/>
    <xdr:sp macro="" textlink="">
      <xdr:nvSpPr>
        <xdr:cNvPr id="5616" name="303 CuadroTexto">
          <a:extLst>
            <a:ext uri="{FF2B5EF4-FFF2-40B4-BE49-F238E27FC236}">
              <a16:creationId xmlns:a16="http://schemas.microsoft.com/office/drawing/2014/main" xmlns="" id="{A44758BC-7FAA-4E08-8FFD-501F6A4EEC1D}"/>
            </a:ext>
          </a:extLst>
        </xdr:cNvPr>
        <xdr:cNvSpPr txBox="1"/>
      </xdr:nvSpPr>
      <xdr:spPr>
        <a:xfrm>
          <a:off x="1560195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16</xdr:col>
      <xdr:colOff>0</xdr:colOff>
      <xdr:row>10</xdr:row>
      <xdr:rowOff>0</xdr:rowOff>
    </xdr:from>
    <xdr:ext cx="184731" cy="264560"/>
    <xdr:sp macro="" textlink="">
      <xdr:nvSpPr>
        <xdr:cNvPr id="5617" name="304 CuadroTexto">
          <a:extLst>
            <a:ext uri="{FF2B5EF4-FFF2-40B4-BE49-F238E27FC236}">
              <a16:creationId xmlns:a16="http://schemas.microsoft.com/office/drawing/2014/main" xmlns="" id="{AB3F4546-74D5-4615-A201-736BC8E1B96B}"/>
            </a:ext>
          </a:extLst>
        </xdr:cNvPr>
        <xdr:cNvSpPr txBox="1"/>
      </xdr:nvSpPr>
      <xdr:spPr>
        <a:xfrm>
          <a:off x="1560195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16</xdr:col>
      <xdr:colOff>0</xdr:colOff>
      <xdr:row>10</xdr:row>
      <xdr:rowOff>0</xdr:rowOff>
    </xdr:from>
    <xdr:ext cx="184731" cy="264560"/>
    <xdr:sp macro="" textlink="">
      <xdr:nvSpPr>
        <xdr:cNvPr id="5618" name="305 CuadroTexto">
          <a:extLst>
            <a:ext uri="{FF2B5EF4-FFF2-40B4-BE49-F238E27FC236}">
              <a16:creationId xmlns:a16="http://schemas.microsoft.com/office/drawing/2014/main" xmlns="" id="{48E8C0C1-CFDD-4455-A9A6-C2143174C9C8}"/>
            </a:ext>
          </a:extLst>
        </xdr:cNvPr>
        <xdr:cNvSpPr txBox="1"/>
      </xdr:nvSpPr>
      <xdr:spPr>
        <a:xfrm>
          <a:off x="1560195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twoCellAnchor>
    <xdr:from>
      <xdr:col>6</xdr:col>
      <xdr:colOff>609600</xdr:colOff>
      <xdr:row>24</xdr:row>
      <xdr:rowOff>0</xdr:rowOff>
    </xdr:from>
    <xdr:to>
      <xdr:col>6</xdr:col>
      <xdr:colOff>3924300</xdr:colOff>
      <xdr:row>25</xdr:row>
      <xdr:rowOff>0</xdr:rowOff>
    </xdr:to>
    <xdr:sp macro="" textlink="" fLocksText="0">
      <xdr:nvSpPr>
        <xdr:cNvPr id="5619" name="Text Box 1">
          <a:extLst>
            <a:ext uri="{FF2B5EF4-FFF2-40B4-BE49-F238E27FC236}">
              <a16:creationId xmlns:a16="http://schemas.microsoft.com/office/drawing/2014/main" xmlns="" id="{51B11338-C91C-4396-901B-21A30BF33BFD}"/>
            </a:ext>
          </a:extLst>
        </xdr:cNvPr>
        <xdr:cNvSpPr txBox="1">
          <a:spLocks noChangeArrowheads="1"/>
        </xdr:cNvSpPr>
      </xdr:nvSpPr>
      <xdr:spPr bwMode="auto">
        <a:xfrm>
          <a:off x="4095750" y="10848975"/>
          <a:ext cx="33147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round/>
              <a:headEnd/>
              <a:tailEnd/>
            </a14:hiddenLine>
          </a:ext>
        </a:extLst>
      </xdr:spPr>
      <xdr:txBody>
        <a:bodyPr rtlCol="0"/>
        <a:lstStyle/>
        <a:p>
          <a:pPr algn="ctr"/>
          <a:endParaRPr lang="es-ES"/>
        </a:p>
      </xdr:txBody>
    </xdr:sp>
    <xdr:clientData/>
  </xdr:twoCellAnchor>
  <xdr:twoCellAnchor>
    <xdr:from>
      <xdr:col>1</xdr:col>
      <xdr:colOff>177800</xdr:colOff>
      <xdr:row>24</xdr:row>
      <xdr:rowOff>0</xdr:rowOff>
    </xdr:from>
    <xdr:to>
      <xdr:col>6</xdr:col>
      <xdr:colOff>1028700</xdr:colOff>
      <xdr:row>25</xdr:row>
      <xdr:rowOff>0</xdr:rowOff>
    </xdr:to>
    <xdr:sp macro="" textlink="" fLocksText="0">
      <xdr:nvSpPr>
        <xdr:cNvPr id="5620" name="Text Box 2">
          <a:extLst>
            <a:ext uri="{FF2B5EF4-FFF2-40B4-BE49-F238E27FC236}">
              <a16:creationId xmlns:a16="http://schemas.microsoft.com/office/drawing/2014/main" xmlns="" id="{DF6A5613-E777-4F52-9D53-370CCB7B282A}"/>
            </a:ext>
          </a:extLst>
        </xdr:cNvPr>
        <xdr:cNvSpPr txBox="1">
          <a:spLocks noChangeArrowheads="1"/>
        </xdr:cNvSpPr>
      </xdr:nvSpPr>
      <xdr:spPr bwMode="auto">
        <a:xfrm>
          <a:off x="177800" y="10848975"/>
          <a:ext cx="433705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round/>
              <a:headEnd/>
              <a:tailEnd/>
            </a14:hiddenLine>
          </a:ext>
        </a:extLst>
      </xdr:spPr>
      <xdr:txBody>
        <a:bodyPr rtlCol="0"/>
        <a:lstStyle/>
        <a:p>
          <a:pPr algn="ctr"/>
          <a:endParaRPr lang="es-ES"/>
        </a:p>
      </xdr:txBody>
    </xdr:sp>
    <xdr:clientData/>
  </xdr:twoCellAnchor>
  <xdr:twoCellAnchor>
    <xdr:from>
      <xdr:col>6</xdr:col>
      <xdr:colOff>609600</xdr:colOff>
      <xdr:row>24</xdr:row>
      <xdr:rowOff>0</xdr:rowOff>
    </xdr:from>
    <xdr:to>
      <xdr:col>6</xdr:col>
      <xdr:colOff>3924300</xdr:colOff>
      <xdr:row>25</xdr:row>
      <xdr:rowOff>25400</xdr:rowOff>
    </xdr:to>
    <xdr:sp macro="" textlink="" fLocksText="0">
      <xdr:nvSpPr>
        <xdr:cNvPr id="5621" name="Text Box 1">
          <a:extLst>
            <a:ext uri="{FF2B5EF4-FFF2-40B4-BE49-F238E27FC236}">
              <a16:creationId xmlns:a16="http://schemas.microsoft.com/office/drawing/2014/main" xmlns="" id="{33B531E9-2F7F-4ADD-9B46-2C8B07C3966C}"/>
            </a:ext>
          </a:extLst>
        </xdr:cNvPr>
        <xdr:cNvSpPr txBox="1">
          <a:spLocks noChangeArrowheads="1"/>
        </xdr:cNvSpPr>
      </xdr:nvSpPr>
      <xdr:spPr bwMode="auto">
        <a:xfrm>
          <a:off x="4095750" y="10848975"/>
          <a:ext cx="3314700" cy="234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txBody>
        <a:bodyPr rtlCol="0"/>
        <a:lstStyle/>
        <a:p>
          <a:pPr algn="ctr"/>
          <a:endParaRPr lang="es-ES"/>
        </a:p>
      </xdr:txBody>
    </xdr:sp>
    <xdr:clientData/>
  </xdr:twoCellAnchor>
  <xdr:twoCellAnchor>
    <xdr:from>
      <xdr:col>1</xdr:col>
      <xdr:colOff>177800</xdr:colOff>
      <xdr:row>24</xdr:row>
      <xdr:rowOff>0</xdr:rowOff>
    </xdr:from>
    <xdr:to>
      <xdr:col>6</xdr:col>
      <xdr:colOff>1028700</xdr:colOff>
      <xdr:row>28</xdr:row>
      <xdr:rowOff>139700</xdr:rowOff>
    </xdr:to>
    <xdr:sp macro="" textlink="" fLocksText="0">
      <xdr:nvSpPr>
        <xdr:cNvPr id="5622" name="Text Box 2">
          <a:extLst>
            <a:ext uri="{FF2B5EF4-FFF2-40B4-BE49-F238E27FC236}">
              <a16:creationId xmlns:a16="http://schemas.microsoft.com/office/drawing/2014/main" xmlns="" id="{FAE7A1B2-342A-452F-9978-CBA6BB71E254}"/>
            </a:ext>
          </a:extLst>
        </xdr:cNvPr>
        <xdr:cNvSpPr txBox="1">
          <a:spLocks noChangeArrowheads="1"/>
        </xdr:cNvSpPr>
      </xdr:nvSpPr>
      <xdr:spPr bwMode="auto">
        <a:xfrm>
          <a:off x="177800" y="10848975"/>
          <a:ext cx="4337050" cy="815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txBody>
        <a:bodyPr rtlCol="0"/>
        <a:lstStyle/>
        <a:p>
          <a:pPr algn="ctr"/>
          <a:endParaRPr lang="es-ES"/>
        </a:p>
      </xdr:txBody>
    </xdr:sp>
    <xdr:clientData/>
  </xdr:twoCellAnchor>
  <xdr:twoCellAnchor>
    <xdr:from>
      <xdr:col>6</xdr:col>
      <xdr:colOff>609600</xdr:colOff>
      <xdr:row>24</xdr:row>
      <xdr:rowOff>0</xdr:rowOff>
    </xdr:from>
    <xdr:to>
      <xdr:col>6</xdr:col>
      <xdr:colOff>3924300</xdr:colOff>
      <xdr:row>25</xdr:row>
      <xdr:rowOff>25400</xdr:rowOff>
    </xdr:to>
    <xdr:sp macro="" textlink="" fLocksText="0">
      <xdr:nvSpPr>
        <xdr:cNvPr id="5623" name="Text Box 1">
          <a:extLst>
            <a:ext uri="{FF2B5EF4-FFF2-40B4-BE49-F238E27FC236}">
              <a16:creationId xmlns:a16="http://schemas.microsoft.com/office/drawing/2014/main" xmlns="" id="{36A37C5A-1D1D-4C13-8B9C-9B4BE6C55304}"/>
            </a:ext>
          </a:extLst>
        </xdr:cNvPr>
        <xdr:cNvSpPr txBox="1">
          <a:spLocks noChangeArrowheads="1"/>
        </xdr:cNvSpPr>
      </xdr:nvSpPr>
      <xdr:spPr bwMode="auto">
        <a:xfrm>
          <a:off x="4095750" y="10848975"/>
          <a:ext cx="3314700" cy="234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txBody>
        <a:bodyPr rtlCol="0"/>
        <a:lstStyle/>
        <a:p>
          <a:pPr algn="ctr"/>
          <a:endParaRPr lang="es-ES"/>
        </a:p>
      </xdr:txBody>
    </xdr:sp>
    <xdr:clientData/>
  </xdr:twoCellAnchor>
  <xdr:twoCellAnchor>
    <xdr:from>
      <xdr:col>1</xdr:col>
      <xdr:colOff>177800</xdr:colOff>
      <xdr:row>24</xdr:row>
      <xdr:rowOff>0</xdr:rowOff>
    </xdr:from>
    <xdr:to>
      <xdr:col>6</xdr:col>
      <xdr:colOff>1028700</xdr:colOff>
      <xdr:row>28</xdr:row>
      <xdr:rowOff>139700</xdr:rowOff>
    </xdr:to>
    <xdr:sp macro="" textlink="" fLocksText="0">
      <xdr:nvSpPr>
        <xdr:cNvPr id="5624" name="Text Box 2">
          <a:extLst>
            <a:ext uri="{FF2B5EF4-FFF2-40B4-BE49-F238E27FC236}">
              <a16:creationId xmlns:a16="http://schemas.microsoft.com/office/drawing/2014/main" xmlns="" id="{808E0E9B-248F-4C0A-B082-E668C99A43FE}"/>
            </a:ext>
          </a:extLst>
        </xdr:cNvPr>
        <xdr:cNvSpPr txBox="1">
          <a:spLocks noChangeArrowheads="1"/>
        </xdr:cNvSpPr>
      </xdr:nvSpPr>
      <xdr:spPr bwMode="auto">
        <a:xfrm>
          <a:off x="177800" y="10848975"/>
          <a:ext cx="4337050" cy="815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txBody>
        <a:bodyPr rtlCol="0"/>
        <a:lstStyle/>
        <a:p>
          <a:pPr algn="ctr"/>
          <a:endParaRPr lang="es-ES"/>
        </a:p>
      </xdr:txBody>
    </xdr:sp>
    <xdr:clientData/>
  </xdr:twoCellAnchor>
  <xdr:twoCellAnchor editAs="oneCell">
    <xdr:from>
      <xdr:col>0</xdr:col>
      <xdr:colOff>0</xdr:colOff>
      <xdr:row>0</xdr:row>
      <xdr:rowOff>0</xdr:rowOff>
    </xdr:from>
    <xdr:to>
      <xdr:col>22</xdr:col>
      <xdr:colOff>0</xdr:colOff>
      <xdr:row>72</xdr:row>
      <xdr:rowOff>71330</xdr:rowOff>
    </xdr:to>
    <xdr:pic>
      <xdr:nvPicPr>
        <xdr:cNvPr id="5625" name="Imagen 5624">
          <a:extLst>
            <a:ext uri="{FF2B5EF4-FFF2-40B4-BE49-F238E27FC236}">
              <a16:creationId xmlns:a16="http://schemas.microsoft.com/office/drawing/2014/main" xmlns="" id="{30AD8EA0-0877-4103-B856-5873414001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0" y="0"/>
          <a:ext cx="21507450" cy="1981665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73</xdr:row>
      <xdr:rowOff>133350</xdr:rowOff>
    </xdr:from>
    <xdr:to>
      <xdr:col>22</xdr:col>
      <xdr:colOff>19050</xdr:colOff>
      <xdr:row>142</xdr:row>
      <xdr:rowOff>133350</xdr:rowOff>
    </xdr:to>
    <xdr:pic>
      <xdr:nvPicPr>
        <xdr:cNvPr id="5626" name="Imagen 5625">
          <a:extLst>
            <a:ext uri="{FF2B5EF4-FFF2-40B4-BE49-F238E27FC236}">
              <a16:creationId xmlns:a16="http://schemas.microsoft.com/office/drawing/2014/main" xmlns="" id="{0A00F71A-BADA-4E8B-93A2-E64389B3BE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0" y="19954875"/>
          <a:ext cx="21526500" cy="124872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oneCellAnchor>
    <xdr:from>
      <xdr:col>4</xdr:col>
      <xdr:colOff>89686</xdr:colOff>
      <xdr:row>0</xdr:row>
      <xdr:rowOff>-27993</xdr:rowOff>
    </xdr:from>
    <xdr:ext cx="952890" cy="254557"/>
    <xdr:sp macro="" textlink="">
      <xdr:nvSpPr>
        <xdr:cNvPr id="4" name="2 CuadroTexto">
          <a:extLst>
            <a:ext uri="{FF2B5EF4-FFF2-40B4-BE49-F238E27FC236}">
              <a16:creationId xmlns:a16="http://schemas.microsoft.com/office/drawing/2014/main" xmlns="" id="{00000000-0008-0000-2200-000004000000}"/>
            </a:ext>
          </a:extLst>
        </xdr:cNvPr>
        <xdr:cNvSpPr txBox="1"/>
      </xdr:nvSpPr>
      <xdr:spPr>
        <a:xfrm>
          <a:off x="5204611" y="-27993"/>
          <a:ext cx="95289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ETCA-IV-01</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2200-000005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95250</xdr:colOff>
      <xdr:row>29</xdr:row>
      <xdr:rowOff>0</xdr:rowOff>
    </xdr:from>
    <xdr:ext cx="2905125" cy="662517"/>
    <xdr:sp macro="" textlink="">
      <xdr:nvSpPr>
        <xdr:cNvPr id="6" name="CuadroTexto 5">
          <a:extLst>
            <a:ext uri="{FF2B5EF4-FFF2-40B4-BE49-F238E27FC236}">
              <a16:creationId xmlns:a16="http://schemas.microsoft.com/office/drawing/2014/main" xmlns="" id="{00000000-0008-0000-2200-000006000000}"/>
            </a:ext>
          </a:extLst>
        </xdr:cNvPr>
        <xdr:cNvSpPr txBox="1"/>
      </xdr:nvSpPr>
      <xdr:spPr>
        <a:xfrm>
          <a:off x="95250" y="6638925"/>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0</xdr:colOff>
      <xdr:row>29</xdr:row>
      <xdr:rowOff>0</xdr:rowOff>
    </xdr:from>
    <xdr:ext cx="2855141" cy="662517"/>
    <xdr:sp macro="" textlink="">
      <xdr:nvSpPr>
        <xdr:cNvPr id="8" name="CuadroTexto 5">
          <a:extLst>
            <a:ext uri="{FF2B5EF4-FFF2-40B4-BE49-F238E27FC236}">
              <a16:creationId xmlns:a16="http://schemas.microsoft.com/office/drawing/2014/main" xmlns="" id="{00000000-0008-0000-2200-000008000000}"/>
            </a:ext>
          </a:extLst>
        </xdr:cNvPr>
        <xdr:cNvSpPr txBox="1"/>
      </xdr:nvSpPr>
      <xdr:spPr>
        <a:xfrm>
          <a:off x="3019425" y="6638925"/>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2</xdr:col>
      <xdr:colOff>314325</xdr:colOff>
      <xdr:row>4</xdr:row>
      <xdr:rowOff>9525</xdr:rowOff>
    </xdr:from>
    <xdr:ext cx="2790824" cy="254557"/>
    <xdr:sp macro="" textlink="">
      <xdr:nvSpPr>
        <xdr:cNvPr id="7" name="6 CuadroTexto">
          <a:extLst>
            <a:ext uri="{FF2B5EF4-FFF2-40B4-BE49-F238E27FC236}">
              <a16:creationId xmlns:a16="http://schemas.microsoft.com/office/drawing/2014/main" xmlns="" id="{00000000-0008-0000-2200-000007000000}"/>
            </a:ext>
          </a:extLst>
        </xdr:cNvPr>
        <xdr:cNvSpPr txBox="1"/>
      </xdr:nvSpPr>
      <xdr:spPr>
        <a:xfrm>
          <a:off x="3333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:_CUARTO_</a:t>
          </a:r>
        </a:p>
      </xdr:txBody>
    </xdr:sp>
    <xdr:clientData/>
  </xdr:oneCellAnchor>
</xdr:wsDr>
</file>

<file path=xl/drawings/drawing35.xml><?xml version="1.0" encoding="utf-8"?>
<xdr:wsDr xmlns:xdr="http://schemas.openxmlformats.org/drawingml/2006/spreadsheetDrawing" xmlns:a="http://schemas.openxmlformats.org/drawingml/2006/main">
  <xdr:oneCellAnchor>
    <xdr:from>
      <xdr:col>3</xdr:col>
      <xdr:colOff>304800</xdr:colOff>
      <xdr:row>0</xdr:row>
      <xdr:rowOff>0</xdr:rowOff>
    </xdr:from>
    <xdr:ext cx="1477951" cy="254557"/>
    <xdr:sp macro="" textlink="">
      <xdr:nvSpPr>
        <xdr:cNvPr id="2" name="3 CuadroTexto">
          <a:extLst>
            <a:ext uri="{FF2B5EF4-FFF2-40B4-BE49-F238E27FC236}">
              <a16:creationId xmlns:a16="http://schemas.microsoft.com/office/drawing/2014/main" xmlns="" id="{00000000-0008-0000-2300-000002000000}"/>
            </a:ext>
          </a:extLst>
        </xdr:cNvPr>
        <xdr:cNvSpPr txBox="1"/>
      </xdr:nvSpPr>
      <xdr:spPr>
        <a:xfrm>
          <a:off x="5286375" y="0"/>
          <a:ext cx="14779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ETCA-IV-02</a:t>
          </a:r>
        </a:p>
      </xdr:txBody>
    </xdr:sp>
    <xdr:clientData/>
  </xdr:oneCellAnchor>
  <xdr:oneCellAnchor>
    <xdr:from>
      <xdr:col>1</xdr:col>
      <xdr:colOff>0</xdr:colOff>
      <xdr:row>90</xdr:row>
      <xdr:rowOff>0</xdr:rowOff>
    </xdr:from>
    <xdr:ext cx="3200400" cy="662517"/>
    <xdr:sp macro="" textlink="">
      <xdr:nvSpPr>
        <xdr:cNvPr id="5" name="CuadroTexto 5">
          <a:extLst>
            <a:ext uri="{FF2B5EF4-FFF2-40B4-BE49-F238E27FC236}">
              <a16:creationId xmlns:a16="http://schemas.microsoft.com/office/drawing/2014/main" xmlns="" id="{00000000-0008-0000-2300-000005000000}"/>
            </a:ext>
          </a:extLst>
        </xdr:cNvPr>
        <xdr:cNvSpPr txBox="1"/>
      </xdr:nvSpPr>
      <xdr:spPr>
        <a:xfrm>
          <a:off x="85725" y="171735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1</xdr:col>
      <xdr:colOff>3581401</xdr:colOff>
      <xdr:row>90</xdr:row>
      <xdr:rowOff>0</xdr:rowOff>
    </xdr:from>
    <xdr:ext cx="3086100" cy="662517"/>
    <xdr:sp macro="" textlink="">
      <xdr:nvSpPr>
        <xdr:cNvPr id="7" name="CuadroTexto 5">
          <a:extLst>
            <a:ext uri="{FF2B5EF4-FFF2-40B4-BE49-F238E27FC236}">
              <a16:creationId xmlns:a16="http://schemas.microsoft.com/office/drawing/2014/main" xmlns="" id="{00000000-0008-0000-2300-000007000000}"/>
            </a:ext>
          </a:extLst>
        </xdr:cNvPr>
        <xdr:cNvSpPr txBox="1"/>
      </xdr:nvSpPr>
      <xdr:spPr>
        <a:xfrm>
          <a:off x="3667126" y="16316325"/>
          <a:ext cx="30861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1</xdr:col>
      <xdr:colOff>4010025</xdr:colOff>
      <xdr:row>4</xdr:row>
      <xdr:rowOff>38100</xdr:rowOff>
    </xdr:from>
    <xdr:ext cx="2790824" cy="254557"/>
    <xdr:sp macro="" textlink="">
      <xdr:nvSpPr>
        <xdr:cNvPr id="6" name="5 CuadroTexto">
          <a:extLst>
            <a:ext uri="{FF2B5EF4-FFF2-40B4-BE49-F238E27FC236}">
              <a16:creationId xmlns:a16="http://schemas.microsoft.com/office/drawing/2014/main" xmlns="" id="{00000000-0008-0000-2300-000006000000}"/>
            </a:ext>
          </a:extLst>
        </xdr:cNvPr>
        <xdr:cNvSpPr txBox="1"/>
      </xdr:nvSpPr>
      <xdr:spPr>
        <a:xfrm>
          <a:off x="4095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:_CUARTO_</a:t>
          </a:r>
        </a:p>
      </xdr:txBody>
    </xdr:sp>
    <xdr:clientData/>
  </xdr:oneCellAnchor>
</xdr:wsDr>
</file>

<file path=xl/drawings/drawing36.xml><?xml version="1.0" encoding="utf-8"?>
<xdr:wsDr xmlns:xdr="http://schemas.openxmlformats.org/drawingml/2006/spreadsheetDrawing" xmlns:a="http://schemas.openxmlformats.org/drawingml/2006/main">
  <xdr:oneCellAnchor>
    <xdr:from>
      <xdr:col>3</xdr:col>
      <xdr:colOff>219075</xdr:colOff>
      <xdr:row>0</xdr:row>
      <xdr:rowOff>0</xdr:rowOff>
    </xdr:from>
    <xdr:ext cx="1222708" cy="257174"/>
    <xdr:sp macro="" textlink="">
      <xdr:nvSpPr>
        <xdr:cNvPr id="3" name="2 CuadroTexto">
          <a:extLst>
            <a:ext uri="{FF2B5EF4-FFF2-40B4-BE49-F238E27FC236}">
              <a16:creationId xmlns:a16="http://schemas.microsoft.com/office/drawing/2014/main" xmlns="" id="{00000000-0008-0000-2400-000003000000}"/>
            </a:ext>
          </a:extLst>
        </xdr:cNvPr>
        <xdr:cNvSpPr txBox="1"/>
      </xdr:nvSpPr>
      <xdr:spPr>
        <a:xfrm>
          <a:off x="52006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ETCA-IV-03</a:t>
          </a:r>
        </a:p>
      </xdr:txBody>
    </xdr:sp>
    <xdr:clientData/>
  </xdr:oneCellAnchor>
  <xdr:oneCellAnchor>
    <xdr:from>
      <xdr:col>3</xdr:col>
      <xdr:colOff>0</xdr:colOff>
      <xdr:row>3</xdr:row>
      <xdr:rowOff>142875</xdr:rowOff>
    </xdr:from>
    <xdr:ext cx="184731" cy="264560"/>
    <xdr:sp macro="" textlink="">
      <xdr:nvSpPr>
        <xdr:cNvPr id="4" name="4 CuadroTexto">
          <a:extLst>
            <a:ext uri="{FF2B5EF4-FFF2-40B4-BE49-F238E27FC236}">
              <a16:creationId xmlns:a16="http://schemas.microsoft.com/office/drawing/2014/main" xmlns="" id="{00000000-0008-0000-2400-000004000000}"/>
            </a:ext>
          </a:extLst>
        </xdr:cNvPr>
        <xdr:cNvSpPr txBox="1"/>
      </xdr:nvSpPr>
      <xdr:spPr>
        <a:xfrm>
          <a:off x="47720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26</xdr:row>
      <xdr:rowOff>0</xdr:rowOff>
    </xdr:from>
    <xdr:ext cx="2905125" cy="662517"/>
    <xdr:sp macro="" textlink="">
      <xdr:nvSpPr>
        <xdr:cNvPr id="5" name="CuadroTexto 5">
          <a:extLst>
            <a:ext uri="{FF2B5EF4-FFF2-40B4-BE49-F238E27FC236}">
              <a16:creationId xmlns:a16="http://schemas.microsoft.com/office/drawing/2014/main" xmlns="" id="{00000000-0008-0000-2400-000005000000}"/>
            </a:ext>
          </a:extLst>
        </xdr:cNvPr>
        <xdr:cNvSpPr txBox="1"/>
      </xdr:nvSpPr>
      <xdr:spPr>
        <a:xfrm>
          <a:off x="190500" y="8985250"/>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0</xdr:colOff>
      <xdr:row>26</xdr:row>
      <xdr:rowOff>0</xdr:rowOff>
    </xdr:from>
    <xdr:ext cx="2905125" cy="662517"/>
    <xdr:sp macro="" textlink="">
      <xdr:nvSpPr>
        <xdr:cNvPr id="7" name="CuadroTexto 5">
          <a:extLst>
            <a:ext uri="{FF2B5EF4-FFF2-40B4-BE49-F238E27FC236}">
              <a16:creationId xmlns:a16="http://schemas.microsoft.com/office/drawing/2014/main" xmlns="" id="{00000000-0008-0000-2400-000007000000}"/>
            </a:ext>
          </a:extLst>
        </xdr:cNvPr>
        <xdr:cNvSpPr txBox="1"/>
      </xdr:nvSpPr>
      <xdr:spPr>
        <a:xfrm>
          <a:off x="2878667" y="8985250"/>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2</xdr:col>
      <xdr:colOff>793749</xdr:colOff>
      <xdr:row>3</xdr:row>
      <xdr:rowOff>201084</xdr:rowOff>
    </xdr:from>
    <xdr:ext cx="2790824" cy="254557"/>
    <xdr:sp macro="" textlink="">
      <xdr:nvSpPr>
        <xdr:cNvPr id="8" name="7 CuadroTexto">
          <a:extLst>
            <a:ext uri="{FF2B5EF4-FFF2-40B4-BE49-F238E27FC236}">
              <a16:creationId xmlns:a16="http://schemas.microsoft.com/office/drawing/2014/main" xmlns="" id="{00000000-0008-0000-2400-000008000000}"/>
            </a:ext>
          </a:extLst>
        </xdr:cNvPr>
        <xdr:cNvSpPr txBox="1"/>
      </xdr:nvSpPr>
      <xdr:spPr>
        <a:xfrm>
          <a:off x="367241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:_CUARTO_</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190500</xdr:colOff>
      <xdr:row>42</xdr:row>
      <xdr:rowOff>31750</xdr:rowOff>
    </xdr:from>
    <xdr:ext cx="3019425" cy="662517"/>
    <xdr:sp macro="" textlink="">
      <xdr:nvSpPr>
        <xdr:cNvPr id="2" name="CuadroTexto 5">
          <a:extLst>
            <a:ext uri="{FF2B5EF4-FFF2-40B4-BE49-F238E27FC236}">
              <a16:creationId xmlns:a16="http://schemas.microsoft.com/office/drawing/2014/main" xmlns="" id="{00000000-0008-0000-0400-000002000000}"/>
            </a:ext>
          </a:extLst>
        </xdr:cNvPr>
        <xdr:cNvSpPr txBox="1"/>
      </xdr:nvSpPr>
      <xdr:spPr>
        <a:xfrm>
          <a:off x="190500" y="9429750"/>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1127125</xdr:colOff>
      <xdr:row>42</xdr:row>
      <xdr:rowOff>31750</xdr:rowOff>
    </xdr:from>
    <xdr:ext cx="2942165" cy="662517"/>
    <xdr:sp macro="" textlink="">
      <xdr:nvSpPr>
        <xdr:cNvPr id="3" name="CuadroTexto 5">
          <a:extLst>
            <a:ext uri="{FF2B5EF4-FFF2-40B4-BE49-F238E27FC236}">
              <a16:creationId xmlns:a16="http://schemas.microsoft.com/office/drawing/2014/main" xmlns="" id="{00000000-0008-0000-0400-000003000000}"/>
            </a:ext>
          </a:extLst>
        </xdr:cNvPr>
        <xdr:cNvSpPr txBox="1"/>
      </xdr:nvSpPr>
      <xdr:spPr>
        <a:xfrm>
          <a:off x="5159375" y="9429750"/>
          <a:ext cx="294216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460375</xdr:colOff>
      <xdr:row>1</xdr:row>
      <xdr:rowOff>158750</xdr:rowOff>
    </xdr:from>
    <xdr:ext cx="2790824" cy="254557"/>
    <xdr:sp macro="" textlink="">
      <xdr:nvSpPr>
        <xdr:cNvPr id="4" name="8 CuadroTexto">
          <a:extLst>
            <a:ext uri="{FF2B5EF4-FFF2-40B4-BE49-F238E27FC236}">
              <a16:creationId xmlns:a16="http://schemas.microsoft.com/office/drawing/2014/main" xmlns="" id="{00000000-0008-0000-0400-000004000000}"/>
            </a:ext>
          </a:extLst>
        </xdr:cNvPr>
        <xdr:cNvSpPr txBox="1"/>
      </xdr:nvSpPr>
      <xdr:spPr>
        <a:xfrm>
          <a:off x="5635625" y="3492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:_CUARTO__</a:t>
          </a:r>
        </a:p>
      </xdr:txBody>
    </xdr:sp>
    <xdr:clientData/>
  </xdr:oneCellAnchor>
  <xdr:oneCellAnchor>
    <xdr:from>
      <xdr:col>5</xdr:col>
      <xdr:colOff>111124</xdr:colOff>
      <xdr:row>0</xdr:row>
      <xdr:rowOff>-37324</xdr:rowOff>
    </xdr:from>
    <xdr:ext cx="858825" cy="254557"/>
    <xdr:sp macro="" textlink="">
      <xdr:nvSpPr>
        <xdr:cNvPr id="5" name="3 CuadroTexto">
          <a:extLst>
            <a:ext uri="{FF2B5EF4-FFF2-40B4-BE49-F238E27FC236}">
              <a16:creationId xmlns:a16="http://schemas.microsoft.com/office/drawing/2014/main" xmlns="" id="{00000000-0008-0000-0400-000005000000}"/>
            </a:ext>
          </a:extLst>
        </xdr:cNvPr>
        <xdr:cNvSpPr txBox="1"/>
      </xdr:nvSpPr>
      <xdr:spPr>
        <a:xfrm>
          <a:off x="7596187" y="-37324"/>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ETCA-I-04</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4 CuadroTexto">
          <a:extLst>
            <a:ext uri="{FF2B5EF4-FFF2-40B4-BE49-F238E27FC236}">
              <a16:creationId xmlns:a16="http://schemas.microsoft.com/office/drawing/2014/main" xmlns="" id="{00000000-0008-0000-0500-000002000000}"/>
            </a:ext>
          </a:extLst>
        </xdr:cNvPr>
        <xdr:cNvSpPr txBox="1"/>
      </xdr:nvSpPr>
      <xdr:spPr>
        <a:xfrm>
          <a:off x="539115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2</xdr:col>
      <xdr:colOff>154333</xdr:colOff>
      <xdr:row>0</xdr:row>
      <xdr:rowOff>-27896</xdr:rowOff>
    </xdr:from>
    <xdr:ext cx="858825" cy="254557"/>
    <xdr:sp macro="" textlink="">
      <xdr:nvSpPr>
        <xdr:cNvPr id="3" name="6 CuadroTexto">
          <a:extLst>
            <a:ext uri="{FF2B5EF4-FFF2-40B4-BE49-F238E27FC236}">
              <a16:creationId xmlns:a16="http://schemas.microsoft.com/office/drawing/2014/main" xmlns="" id="{00000000-0008-0000-0500-000003000000}"/>
            </a:ext>
          </a:extLst>
        </xdr:cNvPr>
        <xdr:cNvSpPr txBox="1"/>
      </xdr:nvSpPr>
      <xdr:spPr>
        <a:xfrm>
          <a:off x="6683288" y="-27896"/>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ETCA-I-05</a:t>
          </a:r>
        </a:p>
      </xdr:txBody>
    </xdr:sp>
    <xdr:clientData/>
  </xdr:oneCellAnchor>
  <xdr:oneCellAnchor>
    <xdr:from>
      <xdr:col>1</xdr:col>
      <xdr:colOff>200025</xdr:colOff>
      <xdr:row>3</xdr:row>
      <xdr:rowOff>142875</xdr:rowOff>
    </xdr:from>
    <xdr:ext cx="184731" cy="264560"/>
    <xdr:sp macro="" textlink="">
      <xdr:nvSpPr>
        <xdr:cNvPr id="4" name="1 CuadroTexto">
          <a:extLst>
            <a:ext uri="{FF2B5EF4-FFF2-40B4-BE49-F238E27FC236}">
              <a16:creationId xmlns:a16="http://schemas.microsoft.com/office/drawing/2014/main" xmlns="" id="{00000000-0008-0000-0500-000004000000}"/>
            </a:ext>
          </a:extLst>
        </xdr:cNvPr>
        <xdr:cNvSpPr txBox="1"/>
      </xdr:nvSpPr>
      <xdr:spPr>
        <a:xfrm>
          <a:off x="5591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0</xdr:col>
      <xdr:colOff>4905375</xdr:colOff>
      <xdr:row>3</xdr:row>
      <xdr:rowOff>0</xdr:rowOff>
    </xdr:from>
    <xdr:ext cx="2790824" cy="254557"/>
    <xdr:sp macro="" textlink="">
      <xdr:nvSpPr>
        <xdr:cNvPr id="8" name="8 CuadroTexto">
          <a:extLst>
            <a:ext uri="{FF2B5EF4-FFF2-40B4-BE49-F238E27FC236}">
              <a16:creationId xmlns:a16="http://schemas.microsoft.com/office/drawing/2014/main" xmlns="" id="{00000000-0008-0000-0500-000008000000}"/>
            </a:ext>
          </a:extLst>
        </xdr:cNvPr>
        <xdr:cNvSpPr txBox="1"/>
      </xdr:nvSpPr>
      <xdr:spPr>
        <a:xfrm>
          <a:off x="4905375" y="6096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TRIMESTRE:_</a:t>
          </a:r>
          <a:r>
            <a:rPr lang="es-MX" sz="1100" b="1" u="sng">
              <a:latin typeface="Arial" pitchFamily="34" charset="0"/>
              <a:cs typeface="Arial" pitchFamily="34" charset="0"/>
            </a:rPr>
            <a:t>CUARTO</a:t>
          </a:r>
          <a:endParaRPr lang="es-MX" sz="1100" b="1">
            <a:latin typeface="Arial" pitchFamily="34" charset="0"/>
            <a:cs typeface="Arial" pitchFamily="34" charset="0"/>
          </a:endParaRPr>
        </a:p>
      </xdr:txBody>
    </xdr:sp>
    <xdr:clientData/>
  </xdr:oneCellAnchor>
  <xdr:oneCellAnchor>
    <xdr:from>
      <xdr:col>0</xdr:col>
      <xdr:colOff>0</xdr:colOff>
      <xdr:row>65</xdr:row>
      <xdr:rowOff>114300</xdr:rowOff>
    </xdr:from>
    <xdr:ext cx="2892425" cy="682624"/>
    <xdr:sp macro="" textlink="">
      <xdr:nvSpPr>
        <xdr:cNvPr id="9" name="CuadroTexto 5">
          <a:extLst>
            <a:ext uri="{FF2B5EF4-FFF2-40B4-BE49-F238E27FC236}">
              <a16:creationId xmlns:a16="http://schemas.microsoft.com/office/drawing/2014/main" xmlns="" id="{00000000-0008-0000-0500-000009000000}"/>
            </a:ext>
          </a:extLst>
        </xdr:cNvPr>
        <xdr:cNvSpPr txBox="1"/>
      </xdr:nvSpPr>
      <xdr:spPr>
        <a:xfrm>
          <a:off x="0" y="11620500"/>
          <a:ext cx="2892425"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 </a:t>
          </a:r>
          <a:endParaRPr lang="es-MX" sz="1100"/>
        </a:p>
      </xdr:txBody>
    </xdr:sp>
    <xdr:clientData/>
  </xdr:oneCellAnchor>
  <xdr:oneCellAnchor>
    <xdr:from>
      <xdr:col>0</xdr:col>
      <xdr:colOff>4333875</xdr:colOff>
      <xdr:row>65</xdr:row>
      <xdr:rowOff>123825</xdr:rowOff>
    </xdr:from>
    <xdr:ext cx="2817812" cy="722313"/>
    <xdr:sp macro="" textlink="">
      <xdr:nvSpPr>
        <xdr:cNvPr id="10" name="CuadroTexto 5">
          <a:extLst>
            <a:ext uri="{FF2B5EF4-FFF2-40B4-BE49-F238E27FC236}">
              <a16:creationId xmlns:a16="http://schemas.microsoft.com/office/drawing/2014/main" xmlns="" id="{00000000-0008-0000-0500-00000A000000}"/>
            </a:ext>
          </a:extLst>
        </xdr:cNvPr>
        <xdr:cNvSpPr txBox="1"/>
      </xdr:nvSpPr>
      <xdr:spPr>
        <a:xfrm>
          <a:off x="4333875" y="11630025"/>
          <a:ext cx="2817812"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649165</xdr:colOff>
      <xdr:row>0</xdr:row>
      <xdr:rowOff>30773</xdr:rowOff>
    </xdr:from>
    <xdr:ext cx="1066800" cy="254557"/>
    <xdr:sp macro="" textlink="">
      <xdr:nvSpPr>
        <xdr:cNvPr id="2" name="1 CuadroTexto">
          <a:extLst>
            <a:ext uri="{FF2B5EF4-FFF2-40B4-BE49-F238E27FC236}">
              <a16:creationId xmlns:a16="http://schemas.microsoft.com/office/drawing/2014/main" xmlns="" id="{00000000-0008-0000-0600-000002000000}"/>
            </a:ext>
          </a:extLst>
        </xdr:cNvPr>
        <xdr:cNvSpPr txBox="1"/>
      </xdr:nvSpPr>
      <xdr:spPr>
        <a:xfrm>
          <a:off x="5096607" y="30773"/>
          <a:ext cx="10668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ETCA-I-06</a:t>
          </a:r>
        </a:p>
      </xdr:txBody>
    </xdr:sp>
    <xdr:clientData/>
  </xdr:oneCellAnchor>
  <xdr:oneCellAnchor>
    <xdr:from>
      <xdr:col>1</xdr:col>
      <xdr:colOff>87923</xdr:colOff>
      <xdr:row>67</xdr:row>
      <xdr:rowOff>43962</xdr:rowOff>
    </xdr:from>
    <xdr:ext cx="2652346" cy="681404"/>
    <xdr:sp macro="" textlink="">
      <xdr:nvSpPr>
        <xdr:cNvPr id="4" name="CuadroTexto 5">
          <a:extLst>
            <a:ext uri="{FF2B5EF4-FFF2-40B4-BE49-F238E27FC236}">
              <a16:creationId xmlns:a16="http://schemas.microsoft.com/office/drawing/2014/main" xmlns="" id="{00000000-0008-0000-0600-000004000000}"/>
            </a:ext>
          </a:extLst>
        </xdr:cNvPr>
        <xdr:cNvSpPr txBox="1"/>
      </xdr:nvSpPr>
      <xdr:spPr>
        <a:xfrm>
          <a:off x="278423" y="9627577"/>
          <a:ext cx="2652346" cy="681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1</xdr:col>
      <xdr:colOff>3033345</xdr:colOff>
      <xdr:row>67</xdr:row>
      <xdr:rowOff>51288</xdr:rowOff>
    </xdr:from>
    <xdr:ext cx="2850173" cy="674077"/>
    <xdr:sp macro="" textlink="">
      <xdr:nvSpPr>
        <xdr:cNvPr id="7" name="CuadroTexto 5">
          <a:extLst>
            <a:ext uri="{FF2B5EF4-FFF2-40B4-BE49-F238E27FC236}">
              <a16:creationId xmlns:a16="http://schemas.microsoft.com/office/drawing/2014/main" xmlns="" id="{00000000-0008-0000-0600-000007000000}"/>
            </a:ext>
          </a:extLst>
        </xdr:cNvPr>
        <xdr:cNvSpPr txBox="1"/>
      </xdr:nvSpPr>
      <xdr:spPr>
        <a:xfrm>
          <a:off x="3223845" y="9634903"/>
          <a:ext cx="2850173" cy="6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1</xdr:col>
      <xdr:colOff>3135923</xdr:colOff>
      <xdr:row>3</xdr:row>
      <xdr:rowOff>139212</xdr:rowOff>
    </xdr:from>
    <xdr:ext cx="2790824" cy="254557"/>
    <xdr:sp macro="" textlink="">
      <xdr:nvSpPr>
        <xdr:cNvPr id="6" name="5 CuadroTexto">
          <a:extLst>
            <a:ext uri="{FF2B5EF4-FFF2-40B4-BE49-F238E27FC236}">
              <a16:creationId xmlns:a16="http://schemas.microsoft.com/office/drawing/2014/main" xmlns="" id="{00000000-0008-0000-0600-000006000000}"/>
            </a:ext>
          </a:extLst>
        </xdr:cNvPr>
        <xdr:cNvSpPr txBox="1"/>
      </xdr:nvSpPr>
      <xdr:spPr>
        <a:xfrm>
          <a:off x="3326423" y="77665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TRIMESTRE:_</a:t>
          </a:r>
          <a:r>
            <a:rPr lang="es-MX" sz="1100" b="1" u="sng">
              <a:latin typeface="Arial" pitchFamily="34" charset="0"/>
              <a:cs typeface="Arial" pitchFamily="34" charset="0"/>
            </a:rPr>
            <a:t>CUARTO</a:t>
          </a:r>
          <a:endParaRPr lang="es-MX" sz="1100" b="1">
            <a:latin typeface="Arial" pitchFamily="34" charset="0"/>
            <a:cs typeface="Arial"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776798</xdr:colOff>
      <xdr:row>0</xdr:row>
      <xdr:rowOff>-27993</xdr:rowOff>
    </xdr:from>
    <xdr:ext cx="858825" cy="254557"/>
    <xdr:sp macro="" textlink="">
      <xdr:nvSpPr>
        <xdr:cNvPr id="4" name="3 CuadroTexto">
          <a:extLst>
            <a:ext uri="{FF2B5EF4-FFF2-40B4-BE49-F238E27FC236}">
              <a16:creationId xmlns:a16="http://schemas.microsoft.com/office/drawing/2014/main" xmlns="" id="{00000000-0008-0000-0700-000004000000}"/>
            </a:ext>
          </a:extLst>
        </xdr:cNvPr>
        <xdr:cNvSpPr txBox="1"/>
      </xdr:nvSpPr>
      <xdr:spPr>
        <a:xfrm>
          <a:off x="5558348" y="-27993"/>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ETCA-I-07</a:t>
          </a:r>
        </a:p>
      </xdr:txBody>
    </xdr:sp>
    <xdr:clientData/>
  </xdr:oneCellAnchor>
  <xdr:oneCellAnchor>
    <xdr:from>
      <xdr:col>5</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700-000006000000}"/>
            </a:ext>
          </a:extLst>
        </xdr:cNvPr>
        <xdr:cNvSpPr txBox="1"/>
      </xdr:nvSpPr>
      <xdr:spPr>
        <a:xfrm>
          <a:off x="55721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31</xdr:row>
      <xdr:rowOff>0</xdr:rowOff>
    </xdr:from>
    <xdr:ext cx="3019425" cy="662517"/>
    <xdr:sp macro="" textlink="">
      <xdr:nvSpPr>
        <xdr:cNvPr id="7" name="CuadroTexto 5">
          <a:extLst>
            <a:ext uri="{FF2B5EF4-FFF2-40B4-BE49-F238E27FC236}">
              <a16:creationId xmlns:a16="http://schemas.microsoft.com/office/drawing/2014/main" xmlns="" id="{00000000-0008-0000-0700-000007000000}"/>
            </a:ext>
          </a:extLst>
        </xdr:cNvPr>
        <xdr:cNvSpPr txBox="1"/>
      </xdr:nvSpPr>
      <xdr:spPr>
        <a:xfrm>
          <a:off x="95250" y="8277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571501</xdr:colOff>
      <xdr:row>31</xdr:row>
      <xdr:rowOff>0</xdr:rowOff>
    </xdr:from>
    <xdr:ext cx="2733674" cy="662517"/>
    <xdr:sp macro="" textlink="">
      <xdr:nvSpPr>
        <xdr:cNvPr id="8" name="CuadroTexto 5">
          <a:extLst>
            <a:ext uri="{FF2B5EF4-FFF2-40B4-BE49-F238E27FC236}">
              <a16:creationId xmlns:a16="http://schemas.microsoft.com/office/drawing/2014/main" xmlns="" id="{00000000-0008-0000-0700-000008000000}"/>
            </a:ext>
          </a:extLst>
        </xdr:cNvPr>
        <xdr:cNvSpPr txBox="1"/>
      </xdr:nvSpPr>
      <xdr:spPr>
        <a:xfrm>
          <a:off x="3667126" y="8277225"/>
          <a:ext cx="2733674"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561975</xdr:colOff>
      <xdr:row>3</xdr:row>
      <xdr:rowOff>152400</xdr:rowOff>
    </xdr:from>
    <xdr:ext cx="2790824" cy="254557"/>
    <xdr:sp macro="" textlink="">
      <xdr:nvSpPr>
        <xdr:cNvPr id="9" name="8 CuadroTexto">
          <a:extLst>
            <a:ext uri="{FF2B5EF4-FFF2-40B4-BE49-F238E27FC236}">
              <a16:creationId xmlns:a16="http://schemas.microsoft.com/office/drawing/2014/main" xmlns="" id="{00000000-0008-0000-0700-000009000000}"/>
            </a:ext>
          </a:extLst>
        </xdr:cNvPr>
        <xdr:cNvSpPr txBox="1"/>
      </xdr:nvSpPr>
      <xdr:spPr>
        <a:xfrm>
          <a:off x="3648075" y="7905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:_CUARTO_</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233873</xdr:colOff>
      <xdr:row>0</xdr:row>
      <xdr:rowOff>-8943</xdr:rowOff>
    </xdr:from>
    <xdr:ext cx="858825" cy="254557"/>
    <xdr:sp macro="" textlink="">
      <xdr:nvSpPr>
        <xdr:cNvPr id="2" name="3 CuadroTexto">
          <a:extLst>
            <a:ext uri="{FF2B5EF4-FFF2-40B4-BE49-F238E27FC236}">
              <a16:creationId xmlns:a16="http://schemas.microsoft.com/office/drawing/2014/main" xmlns="" id="{00000000-0008-0000-0800-000002000000}"/>
            </a:ext>
          </a:extLst>
        </xdr:cNvPr>
        <xdr:cNvSpPr txBox="1"/>
      </xdr:nvSpPr>
      <xdr:spPr>
        <a:xfrm>
          <a:off x="5654464" y="-8943"/>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ETCA-I-08</a:t>
          </a:r>
        </a:p>
      </xdr:txBody>
    </xdr:sp>
    <xdr:clientData/>
  </xdr:oneCellAnchor>
  <xdr:oneCellAnchor>
    <xdr:from>
      <xdr:col>4</xdr:col>
      <xdr:colOff>0</xdr:colOff>
      <xdr:row>3</xdr:row>
      <xdr:rowOff>142875</xdr:rowOff>
    </xdr:from>
    <xdr:ext cx="184731" cy="264560"/>
    <xdr:sp macro="" textlink="">
      <xdr:nvSpPr>
        <xdr:cNvPr id="3" name="4 CuadroTexto">
          <a:extLst>
            <a:ext uri="{FF2B5EF4-FFF2-40B4-BE49-F238E27FC236}">
              <a16:creationId xmlns:a16="http://schemas.microsoft.com/office/drawing/2014/main" xmlns="" id="{00000000-0008-0000-0800-000003000000}"/>
            </a:ext>
          </a:extLst>
        </xdr:cNvPr>
        <xdr:cNvSpPr txBox="1"/>
      </xdr:nvSpPr>
      <xdr:spPr>
        <a:xfrm>
          <a:off x="42576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43</xdr:row>
      <xdr:rowOff>57150</xdr:rowOff>
    </xdr:from>
    <xdr:ext cx="3019425" cy="695325"/>
    <xdr:sp macro="" textlink="">
      <xdr:nvSpPr>
        <xdr:cNvPr id="4" name="CuadroTexto 5">
          <a:extLst>
            <a:ext uri="{FF2B5EF4-FFF2-40B4-BE49-F238E27FC236}">
              <a16:creationId xmlns:a16="http://schemas.microsoft.com/office/drawing/2014/main" xmlns="" id="{00000000-0008-0000-0800-000004000000}"/>
            </a:ext>
          </a:extLst>
        </xdr:cNvPr>
        <xdr:cNvSpPr txBox="1"/>
      </xdr:nvSpPr>
      <xdr:spPr>
        <a:xfrm>
          <a:off x="142875" y="8972550"/>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GASPAR GABRIEL GIRÓN ORTEGA</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0</xdr:colOff>
      <xdr:row>43</xdr:row>
      <xdr:rowOff>47624</xdr:rowOff>
    </xdr:from>
    <xdr:ext cx="3019425" cy="666751"/>
    <xdr:sp macro="" textlink="">
      <xdr:nvSpPr>
        <xdr:cNvPr id="5" name="CuadroTexto 5">
          <a:extLst>
            <a:ext uri="{FF2B5EF4-FFF2-40B4-BE49-F238E27FC236}">
              <a16:creationId xmlns:a16="http://schemas.microsoft.com/office/drawing/2014/main" xmlns="" id="{00000000-0008-0000-0800-000005000000}"/>
            </a:ext>
          </a:extLst>
        </xdr:cNvPr>
        <xdr:cNvSpPr txBox="1"/>
      </xdr:nvSpPr>
      <xdr:spPr>
        <a:xfrm>
          <a:off x="3143250" y="8963024"/>
          <a:ext cx="3019425" cy="666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561975</xdr:colOff>
      <xdr:row>3</xdr:row>
      <xdr:rowOff>180975</xdr:rowOff>
    </xdr:from>
    <xdr:ext cx="2790824" cy="254557"/>
    <xdr:sp macro="" textlink="">
      <xdr:nvSpPr>
        <xdr:cNvPr id="6" name="6 CuadroTexto">
          <a:extLst>
            <a:ext uri="{FF2B5EF4-FFF2-40B4-BE49-F238E27FC236}">
              <a16:creationId xmlns:a16="http://schemas.microsoft.com/office/drawing/2014/main" xmlns="" id="{00000000-0008-0000-0800-000006000000}"/>
            </a:ext>
          </a:extLst>
        </xdr:cNvPr>
        <xdr:cNvSpPr txBox="1"/>
      </xdr:nvSpPr>
      <xdr:spPr>
        <a:xfrm>
          <a:off x="3705225" y="8096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:_CUARTO_</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7</xdr:col>
      <xdr:colOff>295275</xdr:colOff>
      <xdr:row>0</xdr:row>
      <xdr:rowOff>28575</xdr:rowOff>
    </xdr:from>
    <xdr:ext cx="1325551" cy="254557"/>
    <xdr:sp macro="" textlink="">
      <xdr:nvSpPr>
        <xdr:cNvPr id="2" name="3 CuadroTexto">
          <a:extLst>
            <a:ext uri="{FF2B5EF4-FFF2-40B4-BE49-F238E27FC236}">
              <a16:creationId xmlns:a16="http://schemas.microsoft.com/office/drawing/2014/main" xmlns="" id="{00000000-0008-0000-0900-000002000000}"/>
            </a:ext>
          </a:extLst>
        </xdr:cNvPr>
        <xdr:cNvSpPr txBox="1"/>
      </xdr:nvSpPr>
      <xdr:spPr>
        <a:xfrm>
          <a:off x="6600825"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ETCA-I-09</a:t>
          </a:r>
        </a:p>
      </xdr:txBody>
    </xdr:sp>
    <xdr:clientData/>
  </xdr:oneCellAnchor>
  <xdr:oneCellAnchor>
    <xdr:from>
      <xdr:col>1</xdr:col>
      <xdr:colOff>0</xdr:colOff>
      <xdr:row>40</xdr:row>
      <xdr:rowOff>0</xdr:rowOff>
    </xdr:from>
    <xdr:ext cx="3200400" cy="662517"/>
    <xdr:sp macro="" textlink="">
      <xdr:nvSpPr>
        <xdr:cNvPr id="5" name="CuadroTexto 5">
          <a:extLst>
            <a:ext uri="{FF2B5EF4-FFF2-40B4-BE49-F238E27FC236}">
              <a16:creationId xmlns:a16="http://schemas.microsoft.com/office/drawing/2014/main" xmlns="" id="{00000000-0008-0000-0900-000005000000}"/>
            </a:ext>
          </a:extLst>
        </xdr:cNvPr>
        <xdr:cNvSpPr txBox="1"/>
      </xdr:nvSpPr>
      <xdr:spPr>
        <a:xfrm>
          <a:off x="314325" y="851535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GASPAR GABRIEL GIRÓN ORTEGA</a:t>
          </a:r>
          <a:endParaRPr lang="es-MX" sz="1200"/>
        </a:p>
        <a:p>
          <a:pPr algn="ctr"/>
          <a:r>
            <a:rPr lang="es-MX" sz="1200"/>
            <a:t>GERENTE</a:t>
          </a:r>
          <a:r>
            <a:rPr lang="es-MX" sz="1200" baseline="0"/>
            <a:t> DE ADMINISTRACION Y FINANZAS</a:t>
          </a:r>
          <a:endParaRPr lang="es-MX" sz="1200"/>
        </a:p>
      </xdr:txBody>
    </xdr:sp>
    <xdr:clientData/>
  </xdr:oneCellAnchor>
  <xdr:oneCellAnchor>
    <xdr:from>
      <xdr:col>5</xdr:col>
      <xdr:colOff>0</xdr:colOff>
      <xdr:row>40</xdr:row>
      <xdr:rowOff>0</xdr:rowOff>
    </xdr:from>
    <xdr:ext cx="3305175" cy="662517"/>
    <xdr:sp macro="" textlink="">
      <xdr:nvSpPr>
        <xdr:cNvPr id="6" name="CuadroTexto 5">
          <a:extLst>
            <a:ext uri="{FF2B5EF4-FFF2-40B4-BE49-F238E27FC236}">
              <a16:creationId xmlns:a16="http://schemas.microsoft.com/office/drawing/2014/main" xmlns="" id="{00000000-0008-0000-0900-000006000000}"/>
            </a:ext>
          </a:extLst>
        </xdr:cNvPr>
        <xdr:cNvSpPr txBox="1"/>
      </xdr:nvSpPr>
      <xdr:spPr>
        <a:xfrm>
          <a:off x="4819650" y="85153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5</xdr:col>
      <xdr:colOff>571500</xdr:colOff>
      <xdr:row>3</xdr:row>
      <xdr:rowOff>76200</xdr:rowOff>
    </xdr:from>
    <xdr:ext cx="2790824" cy="254557"/>
    <xdr:sp macro="" textlink="">
      <xdr:nvSpPr>
        <xdr:cNvPr id="8" name="7 CuadroTexto">
          <a:extLst>
            <a:ext uri="{FF2B5EF4-FFF2-40B4-BE49-F238E27FC236}">
              <a16:creationId xmlns:a16="http://schemas.microsoft.com/office/drawing/2014/main" xmlns="" id="{00000000-0008-0000-0900-000008000000}"/>
            </a:ext>
          </a:extLst>
        </xdr:cNvPr>
        <xdr:cNvSpPr txBox="1"/>
      </xdr:nvSpPr>
      <xdr:spPr>
        <a:xfrm>
          <a:off x="5391150" y="6858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sng">
              <a:latin typeface="Arial" pitchFamily="34" charset="0"/>
              <a:cs typeface="Arial" pitchFamily="34" charset="0"/>
            </a:rPr>
            <a:t>:_CUARTO__</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cienda.sonora.gob.mx/media/2776/Users/America%20Encinas/AppData/Roaming/Microsoft/Excel/PT%20Gastos%20x%20partida%20ppt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56"/>
  <sheetViews>
    <sheetView view="pageBreakPreview" zoomScale="112" zoomScaleSheetLayoutView="112" workbookViewId="0">
      <selection activeCell="C10" sqref="C10"/>
    </sheetView>
  </sheetViews>
  <sheetFormatPr baseColWidth="10" defaultRowHeight="15"/>
  <cols>
    <col min="3" max="3" width="68.42578125" customWidth="1"/>
  </cols>
  <sheetData>
    <row r="1" spans="1:3" s="3" customFormat="1" ht="27.75" customHeight="1">
      <c r="A1" s="820"/>
      <c r="B1" s="42" t="s">
        <v>0</v>
      </c>
      <c r="C1" s="820"/>
    </row>
    <row r="2" spans="1:3" s="3" customFormat="1" ht="4.5" customHeight="1">
      <c r="A2" s="820"/>
      <c r="B2" s="820"/>
      <c r="C2" s="820"/>
    </row>
    <row r="3" spans="1:3" s="3" customFormat="1" ht="19.5" customHeight="1" thickBot="1">
      <c r="A3" s="44" t="s">
        <v>1060</v>
      </c>
      <c r="B3" s="43"/>
      <c r="C3" s="43"/>
    </row>
    <row r="4" spans="1:3" ht="17.25" customHeight="1" thickBot="1">
      <c r="A4" s="1140" t="s">
        <v>1004</v>
      </c>
      <c r="B4" s="1141"/>
      <c r="C4" s="1142"/>
    </row>
    <row r="5" spans="1:3" ht="17.25" customHeight="1" thickBot="1">
      <c r="A5" s="821">
        <v>1</v>
      </c>
      <c r="B5" s="822" t="s">
        <v>1005</v>
      </c>
      <c r="C5" s="822" t="s">
        <v>24</v>
      </c>
    </row>
    <row r="6" spans="1:3" ht="17.25" customHeight="1" thickBot="1">
      <c r="A6" s="823">
        <v>2</v>
      </c>
      <c r="B6" s="824" t="s">
        <v>1006</v>
      </c>
      <c r="C6" s="824" t="s">
        <v>1007</v>
      </c>
    </row>
    <row r="7" spans="1:3" ht="17.25" customHeight="1" thickBot="1">
      <c r="A7" s="821">
        <v>3</v>
      </c>
      <c r="B7" s="822" t="s">
        <v>1008</v>
      </c>
      <c r="C7" s="822" t="s">
        <v>1</v>
      </c>
    </row>
    <row r="8" spans="1:3" ht="17.25" customHeight="1" thickBot="1">
      <c r="A8" s="821">
        <v>4</v>
      </c>
      <c r="B8" s="822" t="s">
        <v>1009</v>
      </c>
      <c r="C8" s="822" t="s">
        <v>2</v>
      </c>
    </row>
    <row r="9" spans="1:3" ht="17.25" customHeight="1" thickBot="1">
      <c r="A9" s="821">
        <v>5</v>
      </c>
      <c r="B9" s="822" t="s">
        <v>1010</v>
      </c>
      <c r="C9" s="822" t="s">
        <v>3</v>
      </c>
    </row>
    <row r="10" spans="1:3" ht="17.25" customHeight="1" thickBot="1">
      <c r="A10" s="821">
        <v>6</v>
      </c>
      <c r="B10" s="822" t="s">
        <v>1011</v>
      </c>
      <c r="C10" s="822" t="s">
        <v>4</v>
      </c>
    </row>
    <row r="11" spans="1:3" ht="17.25" customHeight="1" thickBot="1">
      <c r="A11" s="821">
        <v>7</v>
      </c>
      <c r="B11" s="822" t="s">
        <v>1012</v>
      </c>
      <c r="C11" s="822" t="s">
        <v>5</v>
      </c>
    </row>
    <row r="12" spans="1:3" ht="17.25" customHeight="1" thickBot="1">
      <c r="A12" s="821">
        <v>8</v>
      </c>
      <c r="B12" s="822" t="s">
        <v>1013</v>
      </c>
      <c r="C12" s="822" t="s">
        <v>6</v>
      </c>
    </row>
    <row r="13" spans="1:3" ht="17.25" customHeight="1" thickBot="1">
      <c r="A13" s="823">
        <v>9</v>
      </c>
      <c r="B13" s="824" t="s">
        <v>1014</v>
      </c>
      <c r="C13" s="824" t="s">
        <v>7</v>
      </c>
    </row>
    <row r="14" spans="1:3" ht="17.25" customHeight="1" thickBot="1">
      <c r="A14" s="823">
        <v>10</v>
      </c>
      <c r="B14" s="824" t="s">
        <v>1015</v>
      </c>
      <c r="C14" s="824" t="s">
        <v>1016</v>
      </c>
    </row>
    <row r="15" spans="1:3" ht="17.25" customHeight="1" thickBot="1">
      <c r="A15" s="821">
        <v>11</v>
      </c>
      <c r="B15" s="822" t="s">
        <v>1017</v>
      </c>
      <c r="C15" s="822" t="s">
        <v>8</v>
      </c>
    </row>
    <row r="16" spans="1:3" ht="17.25" customHeight="1" thickBot="1">
      <c r="A16" s="821">
        <v>12</v>
      </c>
      <c r="B16" s="822" t="s">
        <v>1018</v>
      </c>
      <c r="C16" s="822" t="s">
        <v>9</v>
      </c>
    </row>
    <row r="17" spans="1:3" ht="17.25" customHeight="1" thickBot="1">
      <c r="A17" s="1140" t="s">
        <v>10</v>
      </c>
      <c r="B17" s="1141"/>
      <c r="C17" s="1142"/>
    </row>
    <row r="18" spans="1:3" ht="17.25" customHeight="1" thickBot="1">
      <c r="A18" s="821">
        <v>13</v>
      </c>
      <c r="B18" s="822" t="s">
        <v>1019</v>
      </c>
      <c r="C18" s="822" t="s">
        <v>11</v>
      </c>
    </row>
    <row r="19" spans="1:3" ht="17.25" customHeight="1" thickBot="1">
      <c r="A19" s="823">
        <v>14</v>
      </c>
      <c r="B19" s="824" t="s">
        <v>1020</v>
      </c>
      <c r="C19" s="824" t="s">
        <v>1021</v>
      </c>
    </row>
    <row r="20" spans="1:3" ht="17.25" customHeight="1" thickBot="1">
      <c r="A20" s="821">
        <v>15</v>
      </c>
      <c r="B20" s="822" t="s">
        <v>1022</v>
      </c>
      <c r="C20" s="822" t="s">
        <v>1023</v>
      </c>
    </row>
    <row r="21" spans="1:3" ht="17.25" customHeight="1" thickBot="1">
      <c r="A21" s="821">
        <v>16</v>
      </c>
      <c r="B21" s="822" t="s">
        <v>1024</v>
      </c>
      <c r="C21" s="822" t="s">
        <v>559</v>
      </c>
    </row>
    <row r="22" spans="1:3" ht="17.25" customHeight="1">
      <c r="A22" s="1143">
        <v>17</v>
      </c>
      <c r="B22" s="1143" t="s">
        <v>1025</v>
      </c>
      <c r="C22" s="825" t="s">
        <v>1026</v>
      </c>
    </row>
    <row r="23" spans="1:3" ht="17.25" customHeight="1" thickBot="1">
      <c r="A23" s="1144"/>
      <c r="B23" s="1144"/>
      <c r="C23" s="824" t="s">
        <v>1027</v>
      </c>
    </row>
    <row r="24" spans="1:3" ht="17.25" customHeight="1">
      <c r="A24" s="1145">
        <v>18</v>
      </c>
      <c r="B24" s="1145" t="s">
        <v>1028</v>
      </c>
      <c r="C24" s="826" t="s">
        <v>559</v>
      </c>
    </row>
    <row r="25" spans="1:3" ht="17.25" customHeight="1" thickBot="1">
      <c r="A25" s="1146"/>
      <c r="B25" s="1146"/>
      <c r="C25" s="822" t="s">
        <v>1029</v>
      </c>
    </row>
    <row r="26" spans="1:3" ht="17.25" customHeight="1">
      <c r="A26" s="1145">
        <v>19</v>
      </c>
      <c r="B26" s="1145" t="s">
        <v>1030</v>
      </c>
      <c r="C26" s="826" t="s">
        <v>559</v>
      </c>
    </row>
    <row r="27" spans="1:3" ht="17.25" customHeight="1" thickBot="1">
      <c r="A27" s="1146"/>
      <c r="B27" s="1146"/>
      <c r="C27" s="822" t="s">
        <v>1031</v>
      </c>
    </row>
    <row r="28" spans="1:3" ht="17.25" customHeight="1" thickBot="1">
      <c r="A28" s="823">
        <v>20</v>
      </c>
      <c r="B28" s="824" t="s">
        <v>1032</v>
      </c>
      <c r="C28" s="824" t="s">
        <v>12</v>
      </c>
    </row>
    <row r="29" spans="1:3" ht="17.25" customHeight="1">
      <c r="A29" s="1145">
        <v>21</v>
      </c>
      <c r="B29" s="1145" t="s">
        <v>1033</v>
      </c>
      <c r="C29" s="826" t="s">
        <v>559</v>
      </c>
    </row>
    <row r="30" spans="1:3" ht="17.25" customHeight="1" thickBot="1">
      <c r="A30" s="1146"/>
      <c r="B30" s="1146"/>
      <c r="C30" s="822" t="s">
        <v>1034</v>
      </c>
    </row>
    <row r="31" spans="1:3" ht="17.25" customHeight="1">
      <c r="A31" s="1145">
        <v>22</v>
      </c>
      <c r="B31" s="1145" t="s">
        <v>1035</v>
      </c>
      <c r="C31" s="826" t="s">
        <v>559</v>
      </c>
    </row>
    <row r="32" spans="1:3" ht="17.25" customHeight="1" thickBot="1">
      <c r="A32" s="1146"/>
      <c r="B32" s="1146"/>
      <c r="C32" s="822" t="s">
        <v>1036</v>
      </c>
    </row>
    <row r="33" spans="1:3" ht="17.25" customHeight="1">
      <c r="A33" s="1145">
        <v>23</v>
      </c>
      <c r="B33" s="1145" t="s">
        <v>1037</v>
      </c>
      <c r="C33" s="826" t="s">
        <v>559</v>
      </c>
    </row>
    <row r="34" spans="1:3" ht="17.25" customHeight="1" thickBot="1">
      <c r="A34" s="1146"/>
      <c r="B34" s="1146"/>
      <c r="C34" s="822" t="s">
        <v>744</v>
      </c>
    </row>
    <row r="35" spans="1:3" ht="17.25" customHeight="1">
      <c r="A35" s="1143">
        <v>24</v>
      </c>
      <c r="B35" s="1143" t="s">
        <v>1038</v>
      </c>
      <c r="C35" s="825" t="s">
        <v>1039</v>
      </c>
    </row>
    <row r="36" spans="1:3" ht="17.25" customHeight="1" thickBot="1">
      <c r="A36" s="1144"/>
      <c r="B36" s="1144"/>
      <c r="C36" s="824" t="s">
        <v>744</v>
      </c>
    </row>
    <row r="37" spans="1:3" ht="17.25" customHeight="1">
      <c r="A37" s="1145">
        <v>25</v>
      </c>
      <c r="B37" s="1145" t="s">
        <v>1040</v>
      </c>
      <c r="C37" s="826" t="s">
        <v>559</v>
      </c>
    </row>
    <row r="38" spans="1:3" ht="17.25" customHeight="1" thickBot="1">
      <c r="A38" s="1146"/>
      <c r="B38" s="1146"/>
      <c r="C38" s="822" t="s">
        <v>810</v>
      </c>
    </row>
    <row r="39" spans="1:3" ht="17.25" customHeight="1">
      <c r="A39" s="1143">
        <v>26</v>
      </c>
      <c r="B39" s="1143" t="s">
        <v>1041</v>
      </c>
      <c r="C39" s="825" t="s">
        <v>1042</v>
      </c>
    </row>
    <row r="40" spans="1:3" ht="17.25" customHeight="1" thickBot="1">
      <c r="A40" s="1144"/>
      <c r="B40" s="1144"/>
      <c r="C40" s="824" t="s">
        <v>837</v>
      </c>
    </row>
    <row r="41" spans="1:3" ht="17.25" customHeight="1" thickBot="1">
      <c r="A41" s="821">
        <v>27</v>
      </c>
      <c r="B41" s="822" t="s">
        <v>1043</v>
      </c>
      <c r="C41" s="822" t="s">
        <v>1044</v>
      </c>
    </row>
    <row r="42" spans="1:3" ht="17.25" customHeight="1" thickBot="1">
      <c r="A42" s="821">
        <v>28</v>
      </c>
      <c r="B42" s="822" t="s">
        <v>1045</v>
      </c>
      <c r="C42" s="822" t="s">
        <v>14</v>
      </c>
    </row>
    <row r="43" spans="1:3" ht="17.25" customHeight="1" thickBot="1">
      <c r="A43" s="821">
        <v>29</v>
      </c>
      <c r="B43" s="822" t="s">
        <v>1046</v>
      </c>
      <c r="C43" s="822" t="s">
        <v>1047</v>
      </c>
    </row>
    <row r="44" spans="1:3" ht="17.25" customHeight="1" thickBot="1">
      <c r="A44" s="1140" t="s">
        <v>15</v>
      </c>
      <c r="B44" s="1141"/>
      <c r="C44" s="1142"/>
    </row>
    <row r="45" spans="1:3" ht="17.25" customHeight="1" thickBot="1">
      <c r="A45" s="821">
        <v>30</v>
      </c>
      <c r="B45" s="822" t="s">
        <v>1048</v>
      </c>
      <c r="C45" s="822" t="s">
        <v>16</v>
      </c>
    </row>
    <row r="46" spans="1:3" ht="17.25" customHeight="1" thickBot="1">
      <c r="A46" s="821">
        <v>31</v>
      </c>
      <c r="B46" s="822" t="s">
        <v>1049</v>
      </c>
      <c r="C46" s="822" t="s">
        <v>1076</v>
      </c>
    </row>
    <row r="47" spans="1:3" ht="17.25" customHeight="1" thickBot="1">
      <c r="A47" s="821">
        <v>32</v>
      </c>
      <c r="B47" s="822" t="s">
        <v>1050</v>
      </c>
      <c r="C47" s="822" t="s">
        <v>17</v>
      </c>
    </row>
    <row r="48" spans="1:3" ht="17.25" customHeight="1" thickBot="1">
      <c r="A48" s="821">
        <v>33</v>
      </c>
      <c r="B48" s="822" t="s">
        <v>1051</v>
      </c>
      <c r="C48" s="822" t="s">
        <v>1052</v>
      </c>
    </row>
    <row r="49" spans="1:3" ht="17.25" customHeight="1" thickBot="1">
      <c r="A49" s="823">
        <v>34</v>
      </c>
      <c r="B49" s="824" t="s">
        <v>1053</v>
      </c>
      <c r="C49" s="824" t="s">
        <v>1003</v>
      </c>
    </row>
    <row r="50" spans="1:3" ht="17.25" customHeight="1" thickBot="1">
      <c r="A50" s="1140" t="s">
        <v>1054</v>
      </c>
      <c r="B50" s="1141"/>
      <c r="C50" s="1142"/>
    </row>
    <row r="51" spans="1:3" ht="17.25" customHeight="1" thickBot="1">
      <c r="A51" s="821">
        <v>35</v>
      </c>
      <c r="B51" s="822" t="s">
        <v>1055</v>
      </c>
      <c r="C51" s="822" t="s">
        <v>18</v>
      </c>
    </row>
    <row r="52" spans="1:3" ht="17.25" customHeight="1" thickBot="1">
      <c r="A52" s="823">
        <v>36</v>
      </c>
      <c r="B52" s="824" t="s">
        <v>1056</v>
      </c>
      <c r="C52" s="824" t="s">
        <v>19</v>
      </c>
    </row>
    <row r="53" spans="1:3" ht="17.25" customHeight="1" thickBot="1">
      <c r="A53" s="821">
        <v>37</v>
      </c>
      <c r="B53" s="822" t="s">
        <v>1057</v>
      </c>
      <c r="C53" s="822" t="s">
        <v>20</v>
      </c>
    </row>
    <row r="54" spans="1:3" ht="17.25" customHeight="1" thickBot="1">
      <c r="A54" s="821">
        <v>38</v>
      </c>
      <c r="B54" s="822" t="s">
        <v>1058</v>
      </c>
      <c r="C54" s="822" t="s">
        <v>1078</v>
      </c>
    </row>
    <row r="55" spans="1:3" ht="17.25" customHeight="1" thickBot="1">
      <c r="A55" s="821">
        <v>39</v>
      </c>
      <c r="B55" s="822" t="s">
        <v>1059</v>
      </c>
      <c r="C55" s="822" t="s">
        <v>1077</v>
      </c>
    </row>
    <row r="56" spans="1:3" ht="17.25" customHeight="1" thickBot="1">
      <c r="A56" s="821">
        <v>40</v>
      </c>
      <c r="B56" s="822" t="s">
        <v>21</v>
      </c>
      <c r="C56" s="822" t="s">
        <v>22</v>
      </c>
    </row>
  </sheetData>
  <mergeCells count="22">
    <mergeCell ref="A39:A40"/>
    <mergeCell ref="B39:B40"/>
    <mergeCell ref="A44:C44"/>
    <mergeCell ref="A50:C50"/>
    <mergeCell ref="A33:A34"/>
    <mergeCell ref="B33:B34"/>
    <mergeCell ref="A35:A36"/>
    <mergeCell ref="B35:B36"/>
    <mergeCell ref="A37:A38"/>
    <mergeCell ref="B37:B38"/>
    <mergeCell ref="A26:A27"/>
    <mergeCell ref="B26:B27"/>
    <mergeCell ref="A29:A30"/>
    <mergeCell ref="B29:B30"/>
    <mergeCell ref="A31:A32"/>
    <mergeCell ref="B31:B32"/>
    <mergeCell ref="A4:C4"/>
    <mergeCell ref="A17:C17"/>
    <mergeCell ref="A22:A23"/>
    <mergeCell ref="B22:B23"/>
    <mergeCell ref="A24:A25"/>
    <mergeCell ref="B24:B25"/>
  </mergeCells>
  <printOptions horizontalCentered="1"/>
  <pageMargins left="0.51181102362204722" right="0.51181102362204722" top="0.74803149606299213" bottom="0.74803149606299213" header="0.31496062992125984" footer="0.31496062992125984"/>
  <pageSetup orientation="portrait" r:id="rId1"/>
</worksheet>
</file>

<file path=xl/worksheets/sheet10.xml><?xml version="1.0" encoding="utf-8"?>
<worksheet xmlns="http://schemas.openxmlformats.org/spreadsheetml/2006/main" xmlns:r="http://schemas.openxmlformats.org/officeDocument/2006/relationships">
  <dimension ref="A1:J39"/>
  <sheetViews>
    <sheetView view="pageBreakPreview" topLeftCell="A13" zoomScale="120" zoomScaleSheetLayoutView="120" workbookViewId="0">
      <selection activeCell="G19" sqref="G19"/>
    </sheetView>
  </sheetViews>
  <sheetFormatPr baseColWidth="10" defaultColWidth="11.42578125" defaultRowHeight="15"/>
  <cols>
    <col min="1" max="1" width="4.7109375" customWidth="1"/>
    <col min="2" max="2" width="30.28515625" customWidth="1"/>
    <col min="3" max="3" width="13.85546875" bestFit="1" customWidth="1"/>
    <col min="4" max="4" width="12.42578125" customWidth="1"/>
    <col min="5" max="5" width="13.85546875" bestFit="1" customWidth="1"/>
    <col min="6" max="6" width="13.42578125" customWidth="1"/>
    <col min="7" max="7" width="13.85546875" bestFit="1" customWidth="1"/>
    <col min="8" max="9" width="12.42578125" customWidth="1"/>
  </cols>
  <sheetData>
    <row r="1" spans="1:10" ht="15.75">
      <c r="A1" s="1150" t="s">
        <v>23</v>
      </c>
      <c r="B1" s="1150"/>
      <c r="C1" s="1150"/>
      <c r="D1" s="1150"/>
      <c r="E1" s="1150"/>
      <c r="F1" s="1150"/>
      <c r="G1" s="1150"/>
      <c r="H1" s="1150"/>
      <c r="I1" s="1150"/>
    </row>
    <row r="2" spans="1:10" ht="15.75" customHeight="1">
      <c r="A2" s="1151" t="s">
        <v>320</v>
      </c>
      <c r="B2" s="1151"/>
      <c r="C2" s="1151"/>
      <c r="D2" s="1151"/>
      <c r="E2" s="1151"/>
      <c r="F2" s="1151"/>
      <c r="G2" s="1151"/>
      <c r="H2" s="1151"/>
      <c r="I2" s="1151"/>
    </row>
    <row r="3" spans="1:10" s="51" customFormat="1" ht="16.5">
      <c r="A3" s="1151" t="str">
        <f>'ETCA-I-01'!A3:G3</f>
        <v>TELEVISORA DE HERMOSILLO, S.A. DE C.V.</v>
      </c>
      <c r="B3" s="1151"/>
      <c r="C3" s="1151"/>
      <c r="D3" s="1151"/>
      <c r="E3" s="1151"/>
      <c r="F3" s="1151"/>
      <c r="G3" s="1151"/>
      <c r="H3" s="1151"/>
      <c r="I3" s="1151"/>
    </row>
    <row r="4" spans="1:10" ht="15" customHeight="1">
      <c r="A4" s="1204" t="str">
        <f>'ETCA-I-03'!A4:D4</f>
        <v>Del 01 de Enero al 31 de Diciembre de 2018</v>
      </c>
      <c r="B4" s="1204"/>
      <c r="C4" s="1204"/>
      <c r="D4" s="1204"/>
      <c r="E4" s="1204"/>
      <c r="F4" s="1204"/>
      <c r="G4" s="1204"/>
      <c r="H4" s="1204"/>
      <c r="I4" s="1204"/>
    </row>
    <row r="5" spans="1:10" ht="15.75" customHeight="1" thickBot="1">
      <c r="A5" s="1205" t="s">
        <v>87</v>
      </c>
      <c r="B5" s="1205"/>
      <c r="C5" s="1205"/>
      <c r="D5" s="1205"/>
      <c r="E5" s="1205"/>
      <c r="F5" s="1205"/>
      <c r="G5" s="1205"/>
      <c r="H5" s="1205"/>
      <c r="I5" s="1205"/>
    </row>
    <row r="6" spans="1:10" ht="24" customHeight="1">
      <c r="A6" s="1206" t="s">
        <v>321</v>
      </c>
      <c r="B6" s="1207"/>
      <c r="C6" s="619" t="s">
        <v>322</v>
      </c>
      <c r="D6" s="1210" t="s">
        <v>323</v>
      </c>
      <c r="E6" s="1210" t="s">
        <v>324</v>
      </c>
      <c r="F6" s="1210" t="s">
        <v>325</v>
      </c>
      <c r="G6" s="619" t="s">
        <v>326</v>
      </c>
      <c r="H6" s="1210" t="s">
        <v>327</v>
      </c>
      <c r="I6" s="1210" t="s">
        <v>328</v>
      </c>
    </row>
    <row r="7" spans="1:10" ht="34.5" customHeight="1" thickBot="1">
      <c r="A7" s="1208"/>
      <c r="B7" s="1209"/>
      <c r="C7" s="785" t="s">
        <v>1079</v>
      </c>
      <c r="D7" s="1211"/>
      <c r="E7" s="1211"/>
      <c r="F7" s="1211"/>
      <c r="G7" s="785" t="s">
        <v>329</v>
      </c>
      <c r="H7" s="1211"/>
      <c r="I7" s="1211"/>
    </row>
    <row r="8" spans="1:10" ht="5.25" customHeight="1">
      <c r="A8" s="1212"/>
      <c r="B8" s="1213"/>
      <c r="C8" s="784"/>
      <c r="D8" s="784"/>
      <c r="E8" s="784"/>
      <c r="F8" s="784"/>
      <c r="G8" s="784"/>
      <c r="H8" s="784"/>
      <c r="I8" s="784"/>
    </row>
    <row r="9" spans="1:10">
      <c r="A9" s="1191" t="s">
        <v>330</v>
      </c>
      <c r="B9" s="1192"/>
      <c r="C9" s="665">
        <f>C10+C14</f>
        <v>72500028</v>
      </c>
      <c r="D9" s="665">
        <f t="shared" ref="D9:I9" si="0">D10+D14</f>
        <v>0</v>
      </c>
      <c r="E9" s="665">
        <f t="shared" si="0"/>
        <v>9999984</v>
      </c>
      <c r="F9" s="665">
        <f t="shared" si="0"/>
        <v>0</v>
      </c>
      <c r="G9" s="665">
        <f>+C9+D9-E9+F9</f>
        <v>62500044</v>
      </c>
      <c r="H9" s="665">
        <f t="shared" si="0"/>
        <v>0</v>
      </c>
      <c r="I9" s="665">
        <f t="shared" si="0"/>
        <v>0</v>
      </c>
    </row>
    <row r="10" spans="1:10" ht="16.5">
      <c r="A10" s="1191" t="s">
        <v>331</v>
      </c>
      <c r="B10" s="1192"/>
      <c r="C10" s="665">
        <f>SUM(C11:C13)</f>
        <v>0</v>
      </c>
      <c r="D10" s="665">
        <f t="shared" ref="D10:I10" si="1">SUM(D11:D13)</f>
        <v>0</v>
      </c>
      <c r="E10" s="665">
        <f t="shared" si="1"/>
        <v>0</v>
      </c>
      <c r="F10" s="665">
        <f t="shared" si="1"/>
        <v>0</v>
      </c>
      <c r="G10" s="665">
        <f t="shared" si="1"/>
        <v>9999984</v>
      </c>
      <c r="H10" s="665">
        <f t="shared" si="1"/>
        <v>0</v>
      </c>
      <c r="I10" s="665">
        <f t="shared" si="1"/>
        <v>0</v>
      </c>
      <c r="J10" s="428" t="str">
        <f>IF(C10&lt;&gt;'ETCA-I-08'!E21,"ERROR!!!!! NO CONCUERDA CON LO REPORTADO EN EL ESTADO ANALITICO  DE LA DEUDA Y OTROS PASIVOS","")</f>
        <v/>
      </c>
    </row>
    <row r="11" spans="1:10" ht="16.5">
      <c r="A11" s="783"/>
      <c r="B11" s="787" t="s">
        <v>332</v>
      </c>
      <c r="C11" s="689">
        <v>0</v>
      </c>
      <c r="D11" s="689">
        <v>0</v>
      </c>
      <c r="E11" s="689">
        <v>0</v>
      </c>
      <c r="F11" s="689">
        <v>0</v>
      </c>
      <c r="G11" s="665">
        <v>9999984</v>
      </c>
      <c r="H11" s="689">
        <v>0</v>
      </c>
      <c r="I11" s="689">
        <v>0</v>
      </c>
      <c r="J11" s="428" t="str">
        <f>IF(G10&lt;&gt;'ETCA-I-08'!F21,"ERROR!!!!! NO CONCUERDA CON LO REPORTADO EN EL ESTADO ANALITICO  DE LA DEUDA Y OTROS PASIVOS","")</f>
        <v/>
      </c>
    </row>
    <row r="12" spans="1:10">
      <c r="A12" s="786"/>
      <c r="B12" s="787" t="s">
        <v>333</v>
      </c>
      <c r="C12" s="689">
        <v>0</v>
      </c>
      <c r="D12" s="689">
        <v>0</v>
      </c>
      <c r="E12" s="689">
        <v>0</v>
      </c>
      <c r="F12" s="689">
        <v>0</v>
      </c>
      <c r="G12" s="665">
        <f>+C12+D12-E12+F12</f>
        <v>0</v>
      </c>
      <c r="H12" s="689">
        <v>0</v>
      </c>
      <c r="I12" s="689">
        <v>0</v>
      </c>
    </row>
    <row r="13" spans="1:10">
      <c r="A13" s="786"/>
      <c r="B13" s="787" t="s">
        <v>334</v>
      </c>
      <c r="C13" s="689">
        <v>0</v>
      </c>
      <c r="D13" s="689">
        <v>0</v>
      </c>
      <c r="E13" s="689">
        <v>0</v>
      </c>
      <c r="F13" s="689">
        <v>0</v>
      </c>
      <c r="G13" s="665">
        <f>+C13+D13-E13+F13</f>
        <v>0</v>
      </c>
      <c r="H13" s="689">
        <v>0</v>
      </c>
      <c r="I13" s="689">
        <v>0</v>
      </c>
    </row>
    <row r="14" spans="1:10" ht="16.5">
      <c r="A14" s="1191" t="s">
        <v>335</v>
      </c>
      <c r="B14" s="1192"/>
      <c r="C14" s="665">
        <f t="shared" ref="C14:I14" si="2">SUM(C15:C17)</f>
        <v>72500028</v>
      </c>
      <c r="D14" s="665">
        <f t="shared" si="2"/>
        <v>0</v>
      </c>
      <c r="E14" s="665">
        <f t="shared" si="2"/>
        <v>9999984</v>
      </c>
      <c r="F14" s="665">
        <f t="shared" si="2"/>
        <v>0</v>
      </c>
      <c r="G14" s="665">
        <f t="shared" si="2"/>
        <v>52500060</v>
      </c>
      <c r="H14" s="665">
        <f t="shared" si="2"/>
        <v>0</v>
      </c>
      <c r="I14" s="665">
        <f t="shared" si="2"/>
        <v>0</v>
      </c>
      <c r="J14" s="428" t="str">
        <f>IF(C14&lt;&gt;'ETCA-I-08'!E35,"ERROR!!!!! NO CONCUERDA CON LO REPORTADO EN EL ESTADO ANALITICO DE LA DEUDA Y OTROS PASIVOS","")</f>
        <v/>
      </c>
    </row>
    <row r="15" spans="1:10" ht="16.5">
      <c r="A15" s="783"/>
      <c r="B15" s="787" t="s">
        <v>336</v>
      </c>
      <c r="C15" s="689">
        <v>72500028</v>
      </c>
      <c r="D15" s="689">
        <v>0</v>
      </c>
      <c r="E15" s="689">
        <v>9999984</v>
      </c>
      <c r="F15" s="689">
        <v>0</v>
      </c>
      <c r="G15" s="665">
        <v>52500060</v>
      </c>
      <c r="H15" s="689">
        <v>0</v>
      </c>
      <c r="I15" s="689">
        <v>0</v>
      </c>
      <c r="J15" s="428" t="str">
        <f>IF(G14&lt;&gt;'ETCA-I-08'!F35,"ERROR!!!!! NO CONCUERDA CON LO REPORTADO EN EL ESTADO ANALITICO DE LA DEUDA Y OTROS PASIVOS","")</f>
        <v/>
      </c>
    </row>
    <row r="16" spans="1:10">
      <c r="A16" s="786"/>
      <c r="B16" s="787" t="s">
        <v>337</v>
      </c>
      <c r="C16" s="689">
        <v>0</v>
      </c>
      <c r="D16" s="689">
        <v>0</v>
      </c>
      <c r="E16" s="689">
        <v>0</v>
      </c>
      <c r="F16" s="689">
        <v>0</v>
      </c>
      <c r="G16" s="665">
        <f>+C16+D16-E16+F16</f>
        <v>0</v>
      </c>
      <c r="H16" s="689">
        <v>0</v>
      </c>
      <c r="I16" s="689">
        <v>0</v>
      </c>
    </row>
    <row r="17" spans="1:10">
      <c r="A17" s="786"/>
      <c r="B17" s="787" t="s">
        <v>338</v>
      </c>
      <c r="C17" s="689">
        <v>0</v>
      </c>
      <c r="D17" s="689">
        <v>0</v>
      </c>
      <c r="E17" s="689">
        <v>0</v>
      </c>
      <c r="F17" s="689">
        <v>0</v>
      </c>
      <c r="G17" s="665">
        <f>+C17+D17-E17+F17</f>
        <v>0</v>
      </c>
      <c r="H17" s="689">
        <v>0</v>
      </c>
      <c r="I17" s="689">
        <v>0</v>
      </c>
    </row>
    <row r="18" spans="1:10" s="661" customFormat="1" ht="16.5">
      <c r="A18" s="1191" t="s">
        <v>339</v>
      </c>
      <c r="B18" s="1192"/>
      <c r="C18" s="768">
        <v>29337821</v>
      </c>
      <c r="D18" s="708"/>
      <c r="E18" s="708"/>
      <c r="F18" s="708"/>
      <c r="G18" s="768">
        <v>31581981</v>
      </c>
      <c r="H18" s="708"/>
      <c r="I18" s="708"/>
      <c r="J18" s="428" t="str">
        <f>IF(C18&lt;&gt;'ETCA-I-08'!E37,"ERROR!!! NO CONCUERDA CON LO REPORTADO EN EL ESTADO ANALITICO DE LA DEUDA Y OTROS PASIVOS","")</f>
        <v/>
      </c>
    </row>
    <row r="19" spans="1:10" ht="16.5" customHeight="1">
      <c r="A19" s="1191" t="s">
        <v>340</v>
      </c>
      <c r="B19" s="1192"/>
      <c r="C19" s="665">
        <f t="shared" ref="C19:I19" si="3">C9+C18</f>
        <v>101837849</v>
      </c>
      <c r="D19" s="665">
        <f t="shared" si="3"/>
        <v>0</v>
      </c>
      <c r="E19" s="665">
        <f t="shared" si="3"/>
        <v>9999984</v>
      </c>
      <c r="F19" s="665">
        <f t="shared" si="3"/>
        <v>0</v>
      </c>
      <c r="G19" s="665">
        <f t="shared" si="3"/>
        <v>94082025</v>
      </c>
      <c r="H19" s="665">
        <f t="shared" si="3"/>
        <v>0</v>
      </c>
      <c r="I19" s="665">
        <f t="shared" si="3"/>
        <v>0</v>
      </c>
      <c r="J19" s="428" t="str">
        <f>IF(G18&lt;&gt;'ETCA-I-08'!F37,"ERROR!!! NO CONCUERDA CON LO REPORTADO EN EL ESTADO ANALITICO DE LA DEUDA Y OTROS PASIVOS","")</f>
        <v/>
      </c>
    </row>
    <row r="20" spans="1:10" ht="16.5" customHeight="1">
      <c r="A20" s="1191" t="s">
        <v>341</v>
      </c>
      <c r="B20" s="1192"/>
      <c r="C20" s="753">
        <f>SUM(C21:C23)</f>
        <v>0</v>
      </c>
      <c r="D20" s="665">
        <f t="shared" ref="D20:I20" si="4">SUM(D21:D23)</f>
        <v>0</v>
      </c>
      <c r="E20" s="665">
        <f t="shared" si="4"/>
        <v>0</v>
      </c>
      <c r="F20" s="665">
        <f t="shared" si="4"/>
        <v>0</v>
      </c>
      <c r="G20" s="665">
        <f>+C20+D20-E20+F20</f>
        <v>0</v>
      </c>
      <c r="H20" s="665">
        <f t="shared" si="4"/>
        <v>0</v>
      </c>
      <c r="I20" s="665">
        <f t="shared" si="4"/>
        <v>0</v>
      </c>
      <c r="J20" s="428" t="str">
        <f>IF(G19&lt;&gt;'ETCA-I-08'!F39,"ERROR!!!! NO CONCUERDA CON LO REPORTADO EN EL ESTADO ANALITICO DE LA DEUDA Y OTROS PASIVOS","")</f>
        <v/>
      </c>
    </row>
    <row r="21" spans="1:10">
      <c r="A21" s="1193" t="s">
        <v>342</v>
      </c>
      <c r="B21" s="1194"/>
      <c r="C21" s="689">
        <v>0</v>
      </c>
      <c r="D21" s="689">
        <v>0</v>
      </c>
      <c r="E21" s="689">
        <v>0</v>
      </c>
      <c r="F21" s="689">
        <v>0</v>
      </c>
      <c r="G21" s="665">
        <f>+C21+D21-E21+F21</f>
        <v>0</v>
      </c>
      <c r="H21" s="689">
        <v>0</v>
      </c>
      <c r="I21" s="689">
        <v>0</v>
      </c>
      <c r="J21" t="str">
        <f>IF(C19&lt;&gt;'ETCA-I-08'!E39,"ERROR!!!!! , NO CONCUERDA CON LO REPORTADO EN EL ESTADO ANALITICO DE LA DEUDA Y OTROS PASIVOS","")</f>
        <v/>
      </c>
    </row>
    <row r="22" spans="1:10">
      <c r="A22" s="1193" t="s">
        <v>343</v>
      </c>
      <c r="B22" s="1194"/>
      <c r="C22" s="689">
        <v>0</v>
      </c>
      <c r="D22" s="689">
        <v>0</v>
      </c>
      <c r="E22" s="689">
        <v>0</v>
      </c>
      <c r="F22" s="689">
        <v>0</v>
      </c>
      <c r="G22" s="665">
        <f>+C22+D22-E22+F22</f>
        <v>0</v>
      </c>
      <c r="H22" s="689">
        <v>0</v>
      </c>
      <c r="I22" s="689">
        <v>0</v>
      </c>
    </row>
    <row r="23" spans="1:10">
      <c r="A23" s="1193" t="s">
        <v>344</v>
      </c>
      <c r="B23" s="1194"/>
      <c r="C23" s="689"/>
      <c r="D23" s="689"/>
      <c r="E23" s="689"/>
      <c r="F23" s="689"/>
      <c r="G23" s="665">
        <f>+C23+D23-E23+F23</f>
        <v>0</v>
      </c>
      <c r="H23" s="689"/>
      <c r="I23" s="689"/>
    </row>
    <row r="24" spans="1:10" ht="16.5" customHeight="1">
      <c r="A24" s="1191" t="s">
        <v>345</v>
      </c>
      <c r="B24" s="1192"/>
      <c r="C24" s="665">
        <f>SUM(C25:C27)</f>
        <v>0</v>
      </c>
      <c r="D24" s="665">
        <f t="shared" ref="D24:I24" si="5">SUM(D25:D27)</f>
        <v>0</v>
      </c>
      <c r="E24" s="665">
        <f t="shared" si="5"/>
        <v>0</v>
      </c>
      <c r="F24" s="665">
        <f t="shared" si="5"/>
        <v>0</v>
      </c>
      <c r="G24" s="665">
        <f t="shared" si="5"/>
        <v>0</v>
      </c>
      <c r="H24" s="665">
        <f t="shared" si="5"/>
        <v>0</v>
      </c>
      <c r="I24" s="665">
        <f t="shared" si="5"/>
        <v>0</v>
      </c>
    </row>
    <row r="25" spans="1:10">
      <c r="A25" s="1193" t="s">
        <v>346</v>
      </c>
      <c r="B25" s="1194"/>
      <c r="C25" s="689">
        <v>0</v>
      </c>
      <c r="D25" s="689">
        <v>0</v>
      </c>
      <c r="E25" s="689">
        <v>0</v>
      </c>
      <c r="F25" s="689">
        <v>0</v>
      </c>
      <c r="G25" s="665">
        <f>+C25+D25-E25+F25</f>
        <v>0</v>
      </c>
      <c r="H25" s="689">
        <v>0</v>
      </c>
      <c r="I25" s="689">
        <v>0</v>
      </c>
    </row>
    <row r="26" spans="1:10">
      <c r="A26" s="1193" t="s">
        <v>347</v>
      </c>
      <c r="B26" s="1194"/>
      <c r="C26" s="689">
        <v>0</v>
      </c>
      <c r="D26" s="689">
        <v>0</v>
      </c>
      <c r="E26" s="689">
        <v>0</v>
      </c>
      <c r="F26" s="689">
        <v>0</v>
      </c>
      <c r="G26" s="665">
        <f>+C26+D26-E26+F26</f>
        <v>0</v>
      </c>
      <c r="H26" s="689">
        <v>0</v>
      </c>
      <c r="I26" s="689">
        <v>0</v>
      </c>
    </row>
    <row r="27" spans="1:10">
      <c r="A27" s="1193" t="s">
        <v>348</v>
      </c>
      <c r="B27" s="1194"/>
      <c r="C27" s="689">
        <v>0</v>
      </c>
      <c r="D27" s="689">
        <v>0</v>
      </c>
      <c r="E27" s="689">
        <v>0</v>
      </c>
      <c r="F27" s="689">
        <v>0</v>
      </c>
      <c r="G27" s="665">
        <f>+C27+D27-E27+F27</f>
        <v>0</v>
      </c>
      <c r="H27" s="689">
        <v>0</v>
      </c>
      <c r="I27" s="689">
        <v>0</v>
      </c>
    </row>
    <row r="28" spans="1:10" ht="7.5" customHeight="1" thickBot="1">
      <c r="A28" s="1202"/>
      <c r="B28" s="1203"/>
      <c r="C28" s="668"/>
      <c r="D28" s="668"/>
      <c r="E28" s="668"/>
      <c r="F28" s="668"/>
      <c r="G28" s="668"/>
      <c r="H28" s="668"/>
      <c r="I28" s="668"/>
    </row>
    <row r="29" spans="1:10" ht="3.75" customHeight="1"/>
    <row r="30" spans="1:10" ht="33" customHeight="1">
      <c r="B30" s="631">
        <v>1</v>
      </c>
      <c r="C30" s="1195" t="s">
        <v>349</v>
      </c>
      <c r="D30" s="1195"/>
      <c r="E30" s="1195"/>
      <c r="F30" s="1195"/>
      <c r="G30" s="1195"/>
      <c r="H30" s="1195"/>
      <c r="I30" s="1195"/>
    </row>
    <row r="31" spans="1:10" ht="18.75" customHeight="1">
      <c r="B31" s="631">
        <v>2</v>
      </c>
      <c r="C31" s="1195" t="s">
        <v>350</v>
      </c>
      <c r="D31" s="1195"/>
      <c r="E31" s="1195"/>
      <c r="F31" s="1195"/>
      <c r="G31" s="1195"/>
      <c r="H31" s="1195"/>
      <c r="I31" s="1195"/>
    </row>
    <row r="32" spans="1:10" ht="3.75" customHeight="1" thickBot="1"/>
    <row r="33" spans="2:7">
      <c r="B33" s="1196" t="s">
        <v>351</v>
      </c>
      <c r="C33" s="626" t="s">
        <v>352</v>
      </c>
      <c r="D33" s="626" t="s">
        <v>353</v>
      </c>
      <c r="E33" s="626" t="s">
        <v>354</v>
      </c>
      <c r="F33" s="1199" t="s">
        <v>355</v>
      </c>
      <c r="G33" s="626" t="s">
        <v>356</v>
      </c>
    </row>
    <row r="34" spans="2:7">
      <c r="B34" s="1197"/>
      <c r="C34" s="616" t="s">
        <v>357</v>
      </c>
      <c r="D34" s="616" t="s">
        <v>358</v>
      </c>
      <c r="E34" s="616" t="s">
        <v>359</v>
      </c>
      <c r="F34" s="1200"/>
      <c r="G34" s="616" t="s">
        <v>360</v>
      </c>
    </row>
    <row r="35" spans="2:7" ht="15.75" thickBot="1">
      <c r="B35" s="1198"/>
      <c r="C35" s="627"/>
      <c r="D35" s="617" t="s">
        <v>361</v>
      </c>
      <c r="E35" s="627"/>
      <c r="F35" s="1201"/>
      <c r="G35" s="627"/>
    </row>
    <row r="36" spans="2:7" ht="18">
      <c r="B36" s="628" t="s">
        <v>362</v>
      </c>
      <c r="C36" s="618"/>
      <c r="D36" s="618"/>
      <c r="E36" s="618"/>
      <c r="F36" s="618"/>
      <c r="G36" s="618"/>
    </row>
    <row r="37" spans="2:7">
      <c r="B37" s="629" t="s">
        <v>363</v>
      </c>
      <c r="C37" s="666">
        <v>45000000</v>
      </c>
      <c r="D37" s="666">
        <v>120</v>
      </c>
      <c r="E37" s="666" t="s">
        <v>1090</v>
      </c>
      <c r="F37" s="666">
        <v>1610200</v>
      </c>
      <c r="G37" s="892">
        <v>7.9603000000000002</v>
      </c>
    </row>
    <row r="38" spans="2:7">
      <c r="B38" s="629" t="s">
        <v>364</v>
      </c>
      <c r="C38" s="666">
        <v>45000000</v>
      </c>
      <c r="D38" s="666">
        <v>120</v>
      </c>
      <c r="E38" s="666" t="s">
        <v>1090</v>
      </c>
      <c r="F38" s="666">
        <v>1610200</v>
      </c>
      <c r="G38" s="892">
        <v>7.9603000000000002</v>
      </c>
    </row>
    <row r="39" spans="2:7" ht="15.75" thickBot="1">
      <c r="B39" s="630" t="s">
        <v>365</v>
      </c>
      <c r="C39" s="667"/>
      <c r="D39" s="667"/>
      <c r="E39" s="667"/>
      <c r="F39" s="667"/>
      <c r="G39" s="667"/>
    </row>
  </sheetData>
  <sheetProtection formatColumns="0" formatRows="0" insertHyperlinks="0"/>
  <mergeCells count="30">
    <mergeCell ref="A9:B9"/>
    <mergeCell ref="A10:B10"/>
    <mergeCell ref="A14:B14"/>
    <mergeCell ref="A18:B18"/>
    <mergeCell ref="A1:I1"/>
    <mergeCell ref="A2:I2"/>
    <mergeCell ref="A4:I4"/>
    <mergeCell ref="A5:I5"/>
    <mergeCell ref="A6:B7"/>
    <mergeCell ref="D6:D7"/>
    <mergeCell ref="E6:E7"/>
    <mergeCell ref="F6:F7"/>
    <mergeCell ref="H6:H7"/>
    <mergeCell ref="I6:I7"/>
    <mergeCell ref="A3:I3"/>
    <mergeCell ref="A8:B8"/>
    <mergeCell ref="C31:I31"/>
    <mergeCell ref="C30:I30"/>
    <mergeCell ref="B33:B35"/>
    <mergeCell ref="F33:F35"/>
    <mergeCell ref="A24:B24"/>
    <mergeCell ref="A25:B25"/>
    <mergeCell ref="A26:B26"/>
    <mergeCell ref="A27:B27"/>
    <mergeCell ref="A28:B28"/>
    <mergeCell ref="A20:B20"/>
    <mergeCell ref="A21:B21"/>
    <mergeCell ref="A22:B22"/>
    <mergeCell ref="A23:B23"/>
    <mergeCell ref="A19:B19"/>
  </mergeCells>
  <printOptions horizontalCentered="1"/>
  <pageMargins left="0.23622047244094491" right="0.23622047244094491" top="0.35433070866141736" bottom="0.35433070866141736" header="0.31496062992125984" footer="0.31496062992125984"/>
  <pageSetup scale="80" orientation="landscape" r:id="rId1"/>
  <drawing r:id="rId2"/>
</worksheet>
</file>

<file path=xl/worksheets/sheet11.xml><?xml version="1.0" encoding="utf-8"?>
<worksheet xmlns="http://schemas.openxmlformats.org/spreadsheetml/2006/main" xmlns:r="http://schemas.openxmlformats.org/officeDocument/2006/relationships">
  <dimension ref="A1:K21"/>
  <sheetViews>
    <sheetView view="pageBreakPreview" zoomScaleSheetLayoutView="100" workbookViewId="0">
      <selection activeCell="A3" sqref="A3:K3"/>
    </sheetView>
  </sheetViews>
  <sheetFormatPr baseColWidth="10" defaultColWidth="11.42578125" defaultRowHeight="15"/>
  <cols>
    <col min="1" max="1" width="23.5703125" customWidth="1"/>
  </cols>
  <sheetData>
    <row r="1" spans="1:11" ht="15.75">
      <c r="A1" s="1150" t="s">
        <v>23</v>
      </c>
      <c r="B1" s="1150"/>
      <c r="C1" s="1150"/>
      <c r="D1" s="1150"/>
      <c r="E1" s="1150"/>
      <c r="F1" s="1150"/>
      <c r="G1" s="1150"/>
      <c r="H1" s="1150"/>
      <c r="I1" s="1150"/>
      <c r="J1" s="1150"/>
      <c r="K1" s="1150"/>
    </row>
    <row r="2" spans="1:11" ht="15.75" customHeight="1">
      <c r="A2" s="1151" t="s">
        <v>366</v>
      </c>
      <c r="B2" s="1151"/>
      <c r="C2" s="1151"/>
      <c r="D2" s="1151"/>
      <c r="E2" s="1151"/>
      <c r="F2" s="1151"/>
      <c r="G2" s="1151"/>
      <c r="H2" s="1151"/>
      <c r="I2" s="1151"/>
      <c r="J2" s="1151"/>
      <c r="K2" s="1151"/>
    </row>
    <row r="3" spans="1:11" ht="16.5" customHeight="1">
      <c r="A3" s="1151" t="str">
        <f>'ETCA-I-01'!A3:G3</f>
        <v>TELEVISORA DE HERMOSILLO, S.A. DE C.V.</v>
      </c>
      <c r="B3" s="1151"/>
      <c r="C3" s="1151"/>
      <c r="D3" s="1151"/>
      <c r="E3" s="1151"/>
      <c r="F3" s="1151"/>
      <c r="G3" s="1151"/>
      <c r="H3" s="1151"/>
      <c r="I3" s="1151"/>
      <c r="J3" s="1151"/>
      <c r="K3" s="1151"/>
    </row>
    <row r="4" spans="1:11" ht="15.75" customHeight="1">
      <c r="A4" s="1204" t="str">
        <f>'ETCA-I-09'!A4:I4</f>
        <v>Del 01 de Enero al 31 de Diciembre de 2018</v>
      </c>
      <c r="B4" s="1204"/>
      <c r="C4" s="1204"/>
      <c r="D4" s="1204"/>
      <c r="E4" s="1204"/>
      <c r="F4" s="1204"/>
      <c r="G4" s="1204"/>
      <c r="H4" s="1204"/>
      <c r="I4" s="1204"/>
      <c r="J4" s="1204"/>
      <c r="K4" s="1204"/>
    </row>
    <row r="5" spans="1:11" ht="15.75" thickBot="1">
      <c r="A5" s="1205" t="s">
        <v>87</v>
      </c>
      <c r="B5" s="1205"/>
      <c r="C5" s="1205"/>
      <c r="D5" s="1205"/>
      <c r="E5" s="1205"/>
      <c r="F5" s="1205"/>
      <c r="G5" s="1205"/>
      <c r="H5" s="1205"/>
      <c r="I5" s="1205"/>
      <c r="J5" s="1205"/>
      <c r="K5" s="1205"/>
    </row>
    <row r="6" spans="1:11" ht="115.5" thickBot="1">
      <c r="A6" s="620" t="s">
        <v>367</v>
      </c>
      <c r="B6" s="621" t="s">
        <v>368</v>
      </c>
      <c r="C6" s="621" t="s">
        <v>369</v>
      </c>
      <c r="D6" s="621" t="s">
        <v>370</v>
      </c>
      <c r="E6" s="621" t="s">
        <v>371</v>
      </c>
      <c r="F6" s="621" t="s">
        <v>372</v>
      </c>
      <c r="G6" s="621" t="s">
        <v>373</v>
      </c>
      <c r="H6" s="621" t="s">
        <v>374</v>
      </c>
      <c r="I6" s="847" t="s">
        <v>1073</v>
      </c>
      <c r="J6" s="847" t="s">
        <v>1074</v>
      </c>
      <c r="K6" s="847" t="s">
        <v>1075</v>
      </c>
    </row>
    <row r="7" spans="1:11">
      <c r="A7" s="613"/>
      <c r="B7" s="615"/>
      <c r="C7" s="615"/>
      <c r="D7" s="615"/>
      <c r="E7" s="615"/>
      <c r="F7" s="615"/>
      <c r="G7" s="615"/>
      <c r="H7" s="615"/>
      <c r="I7" s="615"/>
      <c r="J7" s="615"/>
      <c r="K7" s="615"/>
    </row>
    <row r="8" spans="1:11" ht="25.5">
      <c r="A8" s="622" t="s">
        <v>375</v>
      </c>
      <c r="B8" s="669">
        <f t="shared" ref="B8:J8" si="0">B9+B10+B11+B12</f>
        <v>0</v>
      </c>
      <c r="C8" s="669">
        <f t="shared" si="0"/>
        <v>0</v>
      </c>
      <c r="D8" s="669">
        <f t="shared" si="0"/>
        <v>0</v>
      </c>
      <c r="E8" s="669">
        <f t="shared" si="0"/>
        <v>0</v>
      </c>
      <c r="F8" s="669">
        <f t="shared" si="0"/>
        <v>0</v>
      </c>
      <c r="G8" s="669">
        <f t="shared" si="0"/>
        <v>0</v>
      </c>
      <c r="H8" s="669">
        <f t="shared" si="0"/>
        <v>0</v>
      </c>
      <c r="I8" s="669">
        <f t="shared" si="0"/>
        <v>0</v>
      </c>
      <c r="J8" s="669">
        <f t="shared" si="0"/>
        <v>0</v>
      </c>
      <c r="K8" s="669">
        <f>E8-J8</f>
        <v>0</v>
      </c>
    </row>
    <row r="9" spans="1:11">
      <c r="A9" s="623" t="s">
        <v>376</v>
      </c>
      <c r="B9" s="680">
        <v>0</v>
      </c>
      <c r="C9" s="680">
        <v>0</v>
      </c>
      <c r="D9" s="680">
        <v>0</v>
      </c>
      <c r="E9" s="680">
        <v>0</v>
      </c>
      <c r="F9" s="680">
        <v>0</v>
      </c>
      <c r="G9" s="680">
        <v>0</v>
      </c>
      <c r="H9" s="680">
        <v>0</v>
      </c>
      <c r="I9" s="680">
        <v>0</v>
      </c>
      <c r="J9" s="680">
        <v>0</v>
      </c>
      <c r="K9" s="669">
        <f>E9-J9</f>
        <v>0</v>
      </c>
    </row>
    <row r="10" spans="1:11">
      <c r="A10" s="623" t="s">
        <v>377</v>
      </c>
      <c r="B10" s="680">
        <v>0</v>
      </c>
      <c r="C10" s="680"/>
      <c r="D10" s="680"/>
      <c r="E10" s="680">
        <v>0</v>
      </c>
      <c r="F10" s="680"/>
      <c r="G10" s="680"/>
      <c r="H10" s="680"/>
      <c r="I10" s="680"/>
      <c r="J10" s="680">
        <v>0</v>
      </c>
      <c r="K10" s="669">
        <f>E10-J10</f>
        <v>0</v>
      </c>
    </row>
    <row r="11" spans="1:11">
      <c r="A11" s="623" t="s">
        <v>378</v>
      </c>
      <c r="B11" s="680">
        <v>0</v>
      </c>
      <c r="C11" s="680">
        <v>0</v>
      </c>
      <c r="D11" s="680">
        <v>0</v>
      </c>
      <c r="E11" s="680">
        <v>0</v>
      </c>
      <c r="F11" s="680">
        <v>0</v>
      </c>
      <c r="G11" s="680">
        <v>0</v>
      </c>
      <c r="H11" s="680">
        <v>0</v>
      </c>
      <c r="I11" s="680">
        <v>0</v>
      </c>
      <c r="J11" s="680">
        <v>0</v>
      </c>
      <c r="K11" s="669">
        <f>E11-J11</f>
        <v>0</v>
      </c>
    </row>
    <row r="12" spans="1:11">
      <c r="A12" s="623" t="s">
        <v>379</v>
      </c>
      <c r="B12" s="680">
        <v>0</v>
      </c>
      <c r="C12" s="680"/>
      <c r="D12" s="680"/>
      <c r="E12" s="680">
        <v>0</v>
      </c>
      <c r="F12" s="680"/>
      <c r="G12" s="680"/>
      <c r="H12" s="680"/>
      <c r="I12" s="680"/>
      <c r="J12" s="680">
        <v>0</v>
      </c>
      <c r="K12" s="669">
        <f>E12-J12</f>
        <v>0</v>
      </c>
    </row>
    <row r="13" spans="1:11">
      <c r="A13" s="614"/>
      <c r="B13" s="669"/>
      <c r="C13" s="669"/>
      <c r="D13" s="669"/>
      <c r="E13" s="669"/>
      <c r="F13" s="669"/>
      <c r="G13" s="669"/>
      <c r="H13" s="669"/>
      <c r="I13" s="669"/>
      <c r="J13" s="669"/>
      <c r="K13" s="669"/>
    </row>
    <row r="14" spans="1:11" ht="25.5">
      <c r="A14" s="622" t="s">
        <v>380</v>
      </c>
      <c r="B14" s="669">
        <f t="shared" ref="B14:J14" si="1">B15+B16+B17+B18</f>
        <v>0</v>
      </c>
      <c r="C14" s="669">
        <f t="shared" si="1"/>
        <v>0</v>
      </c>
      <c r="D14" s="669">
        <f t="shared" si="1"/>
        <v>0</v>
      </c>
      <c r="E14" s="669">
        <f t="shared" si="1"/>
        <v>0</v>
      </c>
      <c r="F14" s="669">
        <f t="shared" si="1"/>
        <v>0</v>
      </c>
      <c r="G14" s="669">
        <f t="shared" si="1"/>
        <v>0</v>
      </c>
      <c r="H14" s="669">
        <f t="shared" si="1"/>
        <v>0</v>
      </c>
      <c r="I14" s="669">
        <f t="shared" si="1"/>
        <v>0</v>
      </c>
      <c r="J14" s="669">
        <f t="shared" si="1"/>
        <v>0</v>
      </c>
      <c r="K14" s="669">
        <f>E14-J14</f>
        <v>0</v>
      </c>
    </row>
    <row r="15" spans="1:11">
      <c r="A15" s="623" t="s">
        <v>381</v>
      </c>
      <c r="B15" s="680">
        <v>0</v>
      </c>
      <c r="C15" s="680"/>
      <c r="D15" s="680"/>
      <c r="E15" s="680">
        <v>0</v>
      </c>
      <c r="F15" s="680"/>
      <c r="G15" s="680"/>
      <c r="H15" s="680"/>
      <c r="I15" s="680"/>
      <c r="J15" s="680"/>
      <c r="K15" s="669">
        <f>E15-J15</f>
        <v>0</v>
      </c>
    </row>
    <row r="16" spans="1:11">
      <c r="A16" s="623" t="s">
        <v>382</v>
      </c>
      <c r="B16" s="680">
        <v>0</v>
      </c>
      <c r="C16" s="680"/>
      <c r="D16" s="680">
        <v>0</v>
      </c>
      <c r="E16" s="680">
        <v>0</v>
      </c>
      <c r="F16" s="680">
        <v>0</v>
      </c>
      <c r="G16" s="680">
        <v>0</v>
      </c>
      <c r="H16" s="680">
        <v>0</v>
      </c>
      <c r="I16" s="680">
        <v>0</v>
      </c>
      <c r="J16" s="680">
        <v>0</v>
      </c>
      <c r="K16" s="669">
        <f>E16-J16</f>
        <v>0</v>
      </c>
    </row>
    <row r="17" spans="1:11">
      <c r="A17" s="623" t="s">
        <v>383</v>
      </c>
      <c r="B17" s="680">
        <v>0</v>
      </c>
      <c r="C17" s="680">
        <v>0</v>
      </c>
      <c r="D17" s="680"/>
      <c r="E17" s="680">
        <v>0</v>
      </c>
      <c r="F17" s="680"/>
      <c r="G17" s="680"/>
      <c r="H17" s="680"/>
      <c r="I17" s="680"/>
      <c r="J17" s="680"/>
      <c r="K17" s="669">
        <f>E17-J17</f>
        <v>0</v>
      </c>
    </row>
    <row r="18" spans="1:11">
      <c r="A18" s="623" t="s">
        <v>384</v>
      </c>
      <c r="B18" s="680">
        <v>0</v>
      </c>
      <c r="C18" s="680"/>
      <c r="D18" s="680"/>
      <c r="E18" s="680">
        <v>0</v>
      </c>
      <c r="F18" s="680"/>
      <c r="G18" s="680"/>
      <c r="H18" s="680"/>
      <c r="I18" s="680"/>
      <c r="J18" s="680"/>
      <c r="K18" s="669">
        <f>E18-J18</f>
        <v>0</v>
      </c>
    </row>
    <row r="19" spans="1:11">
      <c r="A19" s="614"/>
      <c r="B19" s="669">
        <v>0</v>
      </c>
      <c r="C19" s="669"/>
      <c r="D19" s="669"/>
      <c r="E19" s="669"/>
      <c r="F19" s="669"/>
      <c r="G19" s="669"/>
      <c r="H19" s="669"/>
      <c r="I19" s="669"/>
      <c r="J19" s="669"/>
      <c r="K19" s="681"/>
    </row>
    <row r="20" spans="1:11" ht="38.25">
      <c r="A20" s="622" t="s">
        <v>385</v>
      </c>
      <c r="B20" s="669">
        <f>B8+B14</f>
        <v>0</v>
      </c>
      <c r="C20" s="669">
        <f t="shared" ref="C20:J20" si="2">C8+C14</f>
        <v>0</v>
      </c>
      <c r="D20" s="669">
        <f t="shared" si="2"/>
        <v>0</v>
      </c>
      <c r="E20" s="669">
        <f t="shared" si="2"/>
        <v>0</v>
      </c>
      <c r="F20" s="669">
        <f t="shared" si="2"/>
        <v>0</v>
      </c>
      <c r="G20" s="669">
        <f t="shared" si="2"/>
        <v>0</v>
      </c>
      <c r="H20" s="669">
        <f t="shared" si="2"/>
        <v>0</v>
      </c>
      <c r="I20" s="669">
        <f t="shared" si="2"/>
        <v>0</v>
      </c>
      <c r="J20" s="669">
        <f t="shared" si="2"/>
        <v>0</v>
      </c>
      <c r="K20" s="669">
        <f>E20-J20</f>
        <v>0</v>
      </c>
    </row>
    <row r="21" spans="1:11" ht="15.75" thickBot="1">
      <c r="A21" s="624"/>
      <c r="B21" s="625"/>
      <c r="C21" s="625"/>
      <c r="D21" s="625"/>
      <c r="E21" s="625"/>
      <c r="F21" s="625"/>
      <c r="G21" s="625"/>
      <c r="H21" s="625"/>
      <c r="I21" s="625"/>
      <c r="J21" s="625"/>
      <c r="K21" s="625"/>
    </row>
  </sheetData>
  <mergeCells count="5">
    <mergeCell ref="A3:K3"/>
    <mergeCell ref="A1:K1"/>
    <mergeCell ref="A2:K2"/>
    <mergeCell ref="A4:K4"/>
    <mergeCell ref="A5:K5"/>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sheetPr codeName="Hoja6"/>
  <dimension ref="A1:I52"/>
  <sheetViews>
    <sheetView view="pageBreakPreview" topLeftCell="A13" zoomScale="90" zoomScaleSheetLayoutView="90" workbookViewId="0">
      <selection activeCell="B32" sqref="B32:H32"/>
    </sheetView>
  </sheetViews>
  <sheetFormatPr baseColWidth="10" defaultColWidth="11.28515625" defaultRowHeight="16.5"/>
  <cols>
    <col min="1" max="1" width="18.85546875" style="3" customWidth="1"/>
    <col min="2" max="7" width="11.28515625" style="3"/>
    <col min="8" max="8" width="12.140625" style="3" customWidth="1"/>
    <col min="9" max="9" width="14.28515625" style="3" customWidth="1"/>
    <col min="10" max="16384" width="11.28515625" style="3"/>
  </cols>
  <sheetData>
    <row r="1" spans="1:9">
      <c r="A1" s="1222" t="s">
        <v>23</v>
      </c>
      <c r="B1" s="1222"/>
      <c r="C1" s="1222"/>
      <c r="D1" s="1222"/>
      <c r="E1" s="1222"/>
      <c r="F1" s="1222"/>
      <c r="G1" s="1222"/>
      <c r="H1" s="1222"/>
      <c r="I1" s="1222"/>
    </row>
    <row r="2" spans="1:9">
      <c r="A2" s="1224" t="s">
        <v>8</v>
      </c>
      <c r="B2" s="1224"/>
      <c r="C2" s="1224"/>
      <c r="D2" s="1224"/>
      <c r="E2" s="1224"/>
      <c r="F2" s="1224"/>
      <c r="G2" s="1224"/>
      <c r="H2" s="1224"/>
      <c r="I2" s="1224"/>
    </row>
    <row r="3" spans="1:9">
      <c r="A3" s="1223" t="str">
        <f>'ETCA-I-01'!A3:G3</f>
        <v>TELEVISORA DE HERMOSILLO, S.A. DE C.V.</v>
      </c>
      <c r="B3" s="1223"/>
      <c r="C3" s="1223"/>
      <c r="D3" s="1223"/>
      <c r="E3" s="1223"/>
      <c r="F3" s="1223"/>
      <c r="G3" s="1223"/>
      <c r="H3" s="1223"/>
      <c r="I3" s="1223"/>
    </row>
    <row r="4" spans="1:9">
      <c r="A4" s="1223" t="str">
        <f>'ETCA-I-01'!A4:G4</f>
        <v>Al 31 de Diciembre de 2018</v>
      </c>
      <c r="B4" s="1223"/>
      <c r="C4" s="1223"/>
      <c r="D4" s="1223"/>
      <c r="E4" s="1223"/>
      <c r="F4" s="1223"/>
      <c r="G4" s="1223"/>
      <c r="H4" s="1223"/>
      <c r="I4" s="1223"/>
    </row>
    <row r="5" spans="1:9" ht="18" customHeight="1" thickBot="1">
      <c r="A5" s="5"/>
      <c r="B5" s="1225" t="s">
        <v>386</v>
      </c>
      <c r="C5" s="1225"/>
      <c r="D5" s="1225"/>
      <c r="E5" s="1225"/>
      <c r="F5" s="1225"/>
      <c r="G5" s="1225"/>
      <c r="H5" s="325"/>
      <c r="I5" s="5"/>
    </row>
    <row r="6" spans="1:9">
      <c r="A6" s="8"/>
      <c r="B6" s="9"/>
      <c r="C6" s="9"/>
      <c r="D6" s="9"/>
      <c r="E6" s="9"/>
      <c r="F6" s="9"/>
      <c r="G6" s="9"/>
      <c r="H6" s="9"/>
      <c r="I6" s="10"/>
    </row>
    <row r="7" spans="1:9">
      <c r="A7" s="11"/>
      <c r="B7" s="12"/>
      <c r="C7" s="12"/>
      <c r="D7" s="12"/>
      <c r="E7" s="12"/>
      <c r="F7" s="12"/>
      <c r="G7" s="12"/>
      <c r="H7" s="12"/>
      <c r="I7" s="13"/>
    </row>
    <row r="8" spans="1:9">
      <c r="A8" s="14" t="s">
        <v>387</v>
      </c>
      <c r="B8" s="1215" t="s">
        <v>1091</v>
      </c>
      <c r="C8" s="1215"/>
      <c r="D8" s="1215"/>
      <c r="E8" s="1215"/>
      <c r="F8" s="1215"/>
      <c r="G8" s="1215"/>
      <c r="H8" s="1215"/>
      <c r="I8" s="13"/>
    </row>
    <row r="9" spans="1:9">
      <c r="A9" s="14"/>
      <c r="B9" s="12"/>
      <c r="C9" s="12"/>
      <c r="D9" s="12"/>
      <c r="E9" s="12"/>
      <c r="F9" s="12"/>
      <c r="G9" s="12"/>
      <c r="H9" s="12"/>
      <c r="I9" s="13"/>
    </row>
    <row r="10" spans="1:9">
      <c r="A10" s="14"/>
      <c r="B10" s="12"/>
      <c r="C10" s="12"/>
      <c r="D10" s="12"/>
      <c r="E10" s="12"/>
      <c r="F10" s="12"/>
      <c r="G10" s="12"/>
      <c r="H10" s="12"/>
      <c r="I10" s="13"/>
    </row>
    <row r="11" spans="1:9">
      <c r="A11" s="14"/>
      <c r="B11" s="12"/>
      <c r="C11" s="12"/>
      <c r="D11" s="12"/>
      <c r="E11" s="12"/>
      <c r="F11" s="12"/>
      <c r="G11" s="12"/>
      <c r="H11" s="12"/>
      <c r="I11" s="13"/>
    </row>
    <row r="12" spans="1:9">
      <c r="A12" s="14"/>
      <c r="B12" s="12"/>
      <c r="C12" s="12"/>
      <c r="D12" s="12"/>
      <c r="E12" s="12"/>
      <c r="F12" s="12"/>
      <c r="G12" s="12"/>
      <c r="H12" s="12"/>
      <c r="I12" s="13"/>
    </row>
    <row r="13" spans="1:9" ht="15.75" customHeight="1">
      <c r="A13" s="11"/>
      <c r="B13" s="12"/>
      <c r="C13" s="15"/>
      <c r="D13" s="15"/>
      <c r="E13" s="15"/>
      <c r="F13" s="15"/>
      <c r="G13" s="15"/>
      <c r="H13" s="15"/>
      <c r="I13" s="13"/>
    </row>
    <row r="14" spans="1:9" ht="15" customHeight="1" thickBot="1">
      <c r="A14" s="16"/>
      <c r="B14" s="1"/>
      <c r="C14" s="17"/>
      <c r="D14" s="17"/>
      <c r="E14" s="17"/>
      <c r="F14" s="17"/>
      <c r="G14" s="17"/>
      <c r="H14" s="17"/>
      <c r="I14" s="2"/>
    </row>
    <row r="15" spans="1:9" ht="15" customHeight="1" thickBot="1">
      <c r="A15" s="11"/>
      <c r="B15" s="12"/>
      <c r="C15" s="15"/>
      <c r="D15" s="15"/>
      <c r="E15" s="15"/>
      <c r="F15" s="15"/>
      <c r="G15" s="15"/>
      <c r="H15" s="15"/>
      <c r="I15" s="13"/>
    </row>
    <row r="16" spans="1:9" ht="15" customHeight="1">
      <c r="A16" s="11"/>
      <c r="B16" s="12"/>
      <c r="C16" s="1216"/>
      <c r="D16" s="1217"/>
      <c r="E16" s="1217"/>
      <c r="F16" s="1217"/>
      <c r="G16" s="1217"/>
      <c r="H16" s="1218"/>
      <c r="I16" s="13"/>
    </row>
    <row r="17" spans="1:9" ht="15" customHeight="1">
      <c r="A17" s="11"/>
      <c r="B17" s="12"/>
      <c r="C17" s="1219"/>
      <c r="D17" s="1220"/>
      <c r="E17" s="1220"/>
      <c r="F17" s="1220"/>
      <c r="G17" s="1220"/>
      <c r="H17" s="1221"/>
      <c r="I17" s="13"/>
    </row>
    <row r="18" spans="1:9" ht="15" customHeight="1">
      <c r="A18" s="11"/>
      <c r="B18" s="12"/>
      <c r="C18" s="1219"/>
      <c r="D18" s="1220"/>
      <c r="E18" s="1220"/>
      <c r="F18" s="1220"/>
      <c r="G18" s="1220"/>
      <c r="H18" s="1221"/>
      <c r="I18" s="13"/>
    </row>
    <row r="19" spans="1:9" ht="15" customHeight="1">
      <c r="A19" s="14" t="s">
        <v>388</v>
      </c>
      <c r="B19" s="12"/>
      <c r="C19" s="1219"/>
      <c r="D19" s="1220"/>
      <c r="E19" s="1220"/>
      <c r="F19" s="1220"/>
      <c r="G19" s="1220"/>
      <c r="H19" s="1221"/>
      <c r="I19" s="13"/>
    </row>
    <row r="20" spans="1:9" ht="15" customHeight="1">
      <c r="A20" s="11"/>
      <c r="B20" s="12"/>
      <c r="C20" s="1219"/>
      <c r="D20" s="1220"/>
      <c r="E20" s="1220"/>
      <c r="F20" s="1220"/>
      <c r="G20" s="1220"/>
      <c r="H20" s="1221"/>
      <c r="I20" s="13"/>
    </row>
    <row r="21" spans="1:9" ht="15" customHeight="1">
      <c r="A21" s="11"/>
      <c r="B21" s="12"/>
      <c r="C21" s="1219"/>
      <c r="D21" s="1220"/>
      <c r="E21" s="1220"/>
      <c r="F21" s="1220"/>
      <c r="G21" s="1220"/>
      <c r="H21" s="1221"/>
      <c r="I21" s="13"/>
    </row>
    <row r="22" spans="1:9" ht="15" customHeight="1">
      <c r="A22" s="11"/>
      <c r="B22" s="12"/>
      <c r="C22" s="1219"/>
      <c r="D22" s="1220"/>
      <c r="E22" s="1220"/>
      <c r="F22" s="1220"/>
      <c r="G22" s="1220"/>
      <c r="H22" s="1221"/>
      <c r="I22" s="13"/>
    </row>
    <row r="23" spans="1:9" ht="15" customHeight="1">
      <c r="A23" s="11"/>
      <c r="B23" s="12"/>
      <c r="C23" s="1219"/>
      <c r="D23" s="1220"/>
      <c r="E23" s="1220"/>
      <c r="F23" s="1220"/>
      <c r="G23" s="1220"/>
      <c r="H23" s="1221"/>
      <c r="I23" s="13"/>
    </row>
    <row r="24" spans="1:9" ht="15" customHeight="1">
      <c r="A24" s="11"/>
      <c r="B24" s="12"/>
      <c r="C24" s="1219"/>
      <c r="D24" s="1220"/>
      <c r="E24" s="1220"/>
      <c r="F24" s="1220"/>
      <c r="G24" s="1220"/>
      <c r="H24" s="1221"/>
      <c r="I24" s="13"/>
    </row>
    <row r="25" spans="1:9" ht="15" customHeight="1">
      <c r="A25" s="11"/>
      <c r="B25" s="12"/>
      <c r="C25" s="1219"/>
      <c r="D25" s="1220"/>
      <c r="E25" s="1220"/>
      <c r="F25" s="1220"/>
      <c r="G25" s="1220"/>
      <c r="H25" s="1221"/>
      <c r="I25" s="13"/>
    </row>
    <row r="26" spans="1:9" ht="15" customHeight="1">
      <c r="A26" s="11"/>
      <c r="B26" s="12"/>
      <c r="C26" s="1219"/>
      <c r="D26" s="1220"/>
      <c r="E26" s="1220"/>
      <c r="F26" s="1220"/>
      <c r="G26" s="1220"/>
      <c r="H26" s="1221"/>
      <c r="I26" s="13"/>
    </row>
    <row r="27" spans="1:9" ht="14.25" customHeight="1">
      <c r="A27" s="11"/>
      <c r="B27" s="12"/>
      <c r="C27" s="1219"/>
      <c r="D27" s="1220"/>
      <c r="E27" s="1220"/>
      <c r="F27" s="1220"/>
      <c r="G27" s="1220"/>
      <c r="H27" s="1221"/>
      <c r="I27" s="13"/>
    </row>
    <row r="28" spans="1:9" ht="15.75" customHeight="1">
      <c r="A28" s="11"/>
      <c r="B28" s="12"/>
      <c r="C28" s="1219"/>
      <c r="D28" s="1220"/>
      <c r="E28" s="1220"/>
      <c r="F28" s="1220"/>
      <c r="G28" s="1220"/>
      <c r="H28" s="1221"/>
      <c r="I28" s="13"/>
    </row>
    <row r="29" spans="1:9">
      <c r="A29" s="11"/>
      <c r="B29" s="12"/>
      <c r="C29" s="1219"/>
      <c r="D29" s="1220"/>
      <c r="E29" s="1220"/>
      <c r="F29" s="1220"/>
      <c r="G29" s="1220"/>
      <c r="H29" s="1221"/>
      <c r="I29" s="13"/>
    </row>
    <row r="30" spans="1:9">
      <c r="A30" s="11"/>
      <c r="B30" s="12"/>
      <c r="C30" s="1219"/>
      <c r="D30" s="1220"/>
      <c r="E30" s="1220"/>
      <c r="F30" s="1220"/>
      <c r="G30" s="1220"/>
      <c r="H30" s="1221"/>
      <c r="I30" s="13"/>
    </row>
    <row r="31" spans="1:9">
      <c r="A31" s="11"/>
      <c r="B31" s="12"/>
      <c r="C31" s="891"/>
      <c r="D31" s="891"/>
      <c r="E31" s="891"/>
      <c r="F31" s="891"/>
      <c r="G31" s="891"/>
      <c r="H31" s="891"/>
      <c r="I31" s="13"/>
    </row>
    <row r="32" spans="1:9">
      <c r="A32" s="11"/>
      <c r="B32" s="1214" t="s">
        <v>1402</v>
      </c>
      <c r="C32" s="1214"/>
      <c r="D32" s="1214"/>
      <c r="E32" s="1214"/>
      <c r="F32" s="1214"/>
      <c r="G32" s="1214"/>
      <c r="H32" s="1214"/>
      <c r="I32" s="13"/>
    </row>
    <row r="33" spans="1:9" ht="17.25" thickBot="1">
      <c r="A33" s="16"/>
      <c r="B33" s="1"/>
      <c r="C33" s="1"/>
      <c r="D33" s="1"/>
      <c r="E33" s="1"/>
      <c r="F33" s="1"/>
      <c r="G33" s="1"/>
      <c r="H33" s="1"/>
      <c r="I33" s="2"/>
    </row>
    <row r="34" spans="1:9">
      <c r="A34" s="11"/>
      <c r="B34" s="12"/>
      <c r="C34" s="12"/>
      <c r="D34" s="12"/>
      <c r="E34" s="12"/>
      <c r="F34" s="12"/>
      <c r="G34" s="12"/>
      <c r="H34" s="12"/>
      <c r="I34" s="13"/>
    </row>
    <row r="35" spans="1:9">
      <c r="A35" s="14" t="s">
        <v>389</v>
      </c>
      <c r="B35" s="12"/>
      <c r="C35" s="12"/>
      <c r="D35" s="12"/>
      <c r="E35" s="12"/>
      <c r="F35" s="12"/>
      <c r="G35" s="12"/>
      <c r="H35" s="12"/>
      <c r="I35" s="13"/>
    </row>
    <row r="36" spans="1:9">
      <c r="A36" s="11"/>
      <c r="B36" s="1215" t="s">
        <v>1092</v>
      </c>
      <c r="C36" s="1215"/>
      <c r="D36" s="1215"/>
      <c r="E36" s="1215"/>
      <c r="F36" s="1215"/>
      <c r="G36" s="1215"/>
      <c r="H36" s="1215"/>
      <c r="I36" s="13"/>
    </row>
    <row r="37" spans="1:9">
      <c r="A37" s="11"/>
      <c r="B37" s="12"/>
      <c r="C37" s="12"/>
      <c r="D37" s="12"/>
      <c r="E37" s="12"/>
      <c r="F37" s="12"/>
      <c r="G37" s="12"/>
      <c r="H37" s="12"/>
      <c r="I37" s="13"/>
    </row>
    <row r="38" spans="1:9">
      <c r="A38" s="11"/>
      <c r="B38" s="12"/>
      <c r="C38" s="12"/>
      <c r="D38" s="12"/>
      <c r="E38" s="12"/>
      <c r="F38" s="12"/>
      <c r="G38" s="12"/>
      <c r="H38" s="12"/>
      <c r="I38" s="13"/>
    </row>
    <row r="39" spans="1:9">
      <c r="A39" s="11"/>
      <c r="B39" s="12"/>
      <c r="C39" s="12"/>
      <c r="D39" s="12"/>
      <c r="E39" s="12"/>
      <c r="F39" s="12"/>
      <c r="G39" s="12"/>
      <c r="H39" s="12"/>
      <c r="I39" s="13"/>
    </row>
    <row r="40" spans="1:9">
      <c r="A40" s="11"/>
      <c r="B40" s="12"/>
      <c r="C40" s="12"/>
      <c r="D40" s="12"/>
      <c r="E40" s="12"/>
      <c r="F40" s="12"/>
      <c r="G40" s="12"/>
      <c r="H40" s="12"/>
      <c r="I40" s="13"/>
    </row>
    <row r="41" spans="1:9">
      <c r="A41" s="11"/>
      <c r="B41" s="12"/>
      <c r="C41" s="12"/>
      <c r="D41" s="12"/>
      <c r="E41" s="12"/>
      <c r="F41" s="12"/>
      <c r="G41" s="12"/>
      <c r="H41" s="12"/>
      <c r="I41" s="13"/>
    </row>
    <row r="42" spans="1:9">
      <c r="A42" s="11"/>
      <c r="B42" s="12"/>
      <c r="C42" s="12"/>
      <c r="D42" s="12"/>
      <c r="E42" s="12"/>
      <c r="F42" s="12"/>
      <c r="G42" s="12"/>
      <c r="H42" s="12"/>
      <c r="I42" s="13"/>
    </row>
    <row r="43" spans="1:9" ht="17.25" thickBot="1">
      <c r="A43" s="16"/>
      <c r="B43" s="1"/>
      <c r="C43" s="1"/>
      <c r="D43" s="1"/>
      <c r="E43" s="1"/>
      <c r="F43" s="1"/>
      <c r="G43" s="1"/>
      <c r="H43" s="1"/>
      <c r="I43" s="2"/>
    </row>
    <row r="44" spans="1:9">
      <c r="A44" s="3" t="s">
        <v>254</v>
      </c>
    </row>
    <row r="50" spans="1:9">
      <c r="A50" s="12"/>
      <c r="B50" s="12"/>
      <c r="C50" s="12"/>
      <c r="D50" s="12"/>
      <c r="E50" s="12"/>
      <c r="F50" s="12"/>
      <c r="G50" s="12"/>
      <c r="H50" s="12"/>
      <c r="I50" s="12"/>
    </row>
    <row r="51" spans="1:9">
      <c r="A51" s="12"/>
      <c r="B51" s="12"/>
      <c r="C51" s="12"/>
      <c r="D51" s="12"/>
      <c r="E51" s="12"/>
      <c r="F51" s="12"/>
      <c r="G51" s="12"/>
      <c r="H51" s="12"/>
      <c r="I51" s="12"/>
    </row>
    <row r="52" spans="1:9">
      <c r="A52" s="12"/>
      <c r="B52" s="12"/>
      <c r="C52" s="12"/>
      <c r="D52" s="12"/>
      <c r="E52" s="12"/>
      <c r="F52" s="12"/>
      <c r="G52" s="12"/>
      <c r="H52" s="12"/>
      <c r="I52" s="12"/>
    </row>
  </sheetData>
  <mergeCells count="9">
    <mergeCell ref="B32:H32"/>
    <mergeCell ref="B8:H8"/>
    <mergeCell ref="B36:H36"/>
    <mergeCell ref="C16:H30"/>
    <mergeCell ref="A1:I1"/>
    <mergeCell ref="A3:I3"/>
    <mergeCell ref="A2:I2"/>
    <mergeCell ref="A4:I4"/>
    <mergeCell ref="B5:G5"/>
  </mergeCells>
  <pageMargins left="0.43307086614173229" right="0.31496062992125984" top="0.55118110236220474" bottom="0.74803149606299213" header="0.31496062992125984" footer="0.31496062992125984"/>
  <pageSetup scale="84" orientation="portrait" r:id="rId1"/>
  <drawing r:id="rId2"/>
</worksheet>
</file>

<file path=xl/worksheets/sheet13.xml><?xml version="1.0" encoding="utf-8"?>
<worksheet xmlns="http://schemas.openxmlformats.org/spreadsheetml/2006/main" xmlns:r="http://schemas.openxmlformats.org/officeDocument/2006/relationships">
  <sheetPr codeName="Hoja7"/>
  <dimension ref="A1:J50"/>
  <sheetViews>
    <sheetView view="pageBreakPreview" topLeftCell="A4" zoomScaleSheetLayoutView="100" workbookViewId="0">
      <selection activeCell="A3" sqref="A3:J3"/>
    </sheetView>
  </sheetViews>
  <sheetFormatPr baseColWidth="10" defaultColWidth="11.28515625" defaultRowHeight="16.5"/>
  <cols>
    <col min="1" max="1" width="3.7109375" style="3" customWidth="1"/>
    <col min="2" max="8" width="11.28515625" style="3"/>
    <col min="9" max="9" width="12.28515625" style="3" customWidth="1"/>
    <col min="10" max="16384" width="11.28515625" style="3"/>
  </cols>
  <sheetData>
    <row r="1" spans="1:10">
      <c r="A1" s="1222" t="s">
        <v>23</v>
      </c>
      <c r="B1" s="1222"/>
      <c r="C1" s="1222"/>
      <c r="D1" s="1222"/>
      <c r="E1" s="1222"/>
      <c r="F1" s="1222"/>
      <c r="G1" s="1222"/>
      <c r="H1" s="1222"/>
      <c r="I1" s="1222"/>
      <c r="J1" s="1222"/>
    </row>
    <row r="2" spans="1:10">
      <c r="A2" s="1224" t="s">
        <v>9</v>
      </c>
      <c r="B2" s="1224"/>
      <c r="C2" s="1224"/>
      <c r="D2" s="1224"/>
      <c r="E2" s="1224"/>
      <c r="F2" s="1224"/>
      <c r="G2" s="1224"/>
      <c r="H2" s="1224"/>
      <c r="I2" s="1224"/>
      <c r="J2" s="1224"/>
    </row>
    <row r="3" spans="1:10">
      <c r="A3" s="1223" t="str">
        <f>'ETCA-I-01'!A3:G3</f>
        <v>TELEVISORA DE HERMOSILLO, S.A. DE C.V.</v>
      </c>
      <c r="B3" s="1223"/>
      <c r="C3" s="1223"/>
      <c r="D3" s="1223"/>
      <c r="E3" s="1223"/>
      <c r="F3" s="1223"/>
      <c r="G3" s="1223"/>
      <c r="H3" s="1223"/>
      <c r="I3" s="1223"/>
      <c r="J3" s="1223"/>
    </row>
    <row r="4" spans="1:10">
      <c r="A4" s="1223" t="str">
        <f>'ETCA-I-01'!A4:G4</f>
        <v>Al 31 de Diciembre de 2018</v>
      </c>
      <c r="B4" s="1223"/>
      <c r="C4" s="1223"/>
      <c r="D4" s="1223"/>
      <c r="E4" s="1223"/>
      <c r="F4" s="1223"/>
      <c r="G4" s="1223"/>
      <c r="H4" s="1223"/>
      <c r="I4" s="1223"/>
      <c r="J4" s="1223"/>
    </row>
    <row r="5" spans="1:10" ht="18" customHeight="1" thickBot="1">
      <c r="A5" s="1235" t="s">
        <v>390</v>
      </c>
      <c r="B5" s="1235"/>
      <c r="C5" s="1235"/>
      <c r="D5" s="1235"/>
      <c r="E5" s="1235"/>
      <c r="F5" s="1235"/>
      <c r="G5" s="1235"/>
      <c r="H5" s="1235"/>
      <c r="I5" s="4"/>
    </row>
    <row r="6" spans="1:10">
      <c r="A6" s="8"/>
      <c r="B6" s="9"/>
      <c r="C6" s="9"/>
      <c r="D6" s="9"/>
      <c r="E6" s="9"/>
      <c r="F6" s="9"/>
      <c r="G6" s="9"/>
      <c r="H6" s="9"/>
      <c r="I6" s="9"/>
      <c r="J6" s="10"/>
    </row>
    <row r="7" spans="1:10">
      <c r="A7" s="11"/>
      <c r="B7" s="12"/>
      <c r="C7" s="12"/>
      <c r="D7" s="12"/>
      <c r="E7" s="12"/>
      <c r="F7" s="12"/>
      <c r="G7" s="12"/>
      <c r="H7" s="12"/>
      <c r="I7" s="12"/>
      <c r="J7" s="13"/>
    </row>
    <row r="8" spans="1:10">
      <c r="A8" s="11"/>
      <c r="B8" s="12"/>
      <c r="C8" s="12"/>
      <c r="D8" s="12"/>
      <c r="E8" s="12"/>
      <c r="F8" s="12"/>
      <c r="G8" s="12"/>
      <c r="H8" s="12"/>
      <c r="I8" s="12"/>
      <c r="J8" s="13"/>
    </row>
    <row r="9" spans="1:10" ht="6" customHeight="1">
      <c r="A9" s="11"/>
      <c r="B9" s="12"/>
      <c r="C9" s="12"/>
      <c r="D9" s="12"/>
      <c r="E9" s="12"/>
      <c r="F9" s="12"/>
      <c r="G9" s="12"/>
      <c r="H9" s="12"/>
      <c r="I9" s="12"/>
      <c r="J9" s="13"/>
    </row>
    <row r="10" spans="1:10" ht="9" customHeight="1" thickBot="1">
      <c r="A10" s="11"/>
      <c r="B10" s="12"/>
      <c r="C10" s="12"/>
      <c r="D10" s="12"/>
      <c r="E10" s="12"/>
      <c r="F10" s="12"/>
      <c r="G10" s="12"/>
      <c r="H10" s="12"/>
      <c r="I10" s="12"/>
      <c r="J10" s="13"/>
    </row>
    <row r="11" spans="1:10">
      <c r="A11" s="11"/>
      <c r="B11" s="12"/>
      <c r="C11" s="1226" t="s">
        <v>391</v>
      </c>
      <c r="D11" s="1227"/>
      <c r="E11" s="1227"/>
      <c r="F11" s="1227"/>
      <c r="G11" s="1227"/>
      <c r="H11" s="1228"/>
      <c r="I11" s="12"/>
      <c r="J11" s="13"/>
    </row>
    <row r="12" spans="1:10">
      <c r="A12" s="11"/>
      <c r="B12" s="12"/>
      <c r="C12" s="1229"/>
      <c r="D12" s="1230"/>
      <c r="E12" s="1230"/>
      <c r="F12" s="1230"/>
      <c r="G12" s="1230"/>
      <c r="H12" s="1231"/>
      <c r="I12" s="12"/>
      <c r="J12" s="13"/>
    </row>
    <row r="13" spans="1:10">
      <c r="A13" s="11"/>
      <c r="B13" s="12"/>
      <c r="C13" s="1229"/>
      <c r="D13" s="1230"/>
      <c r="E13" s="1230"/>
      <c r="F13" s="1230"/>
      <c r="G13" s="1230"/>
      <c r="H13" s="1231"/>
      <c r="I13" s="12"/>
      <c r="J13" s="13"/>
    </row>
    <row r="14" spans="1:10">
      <c r="A14" s="11"/>
      <c r="B14" s="12"/>
      <c r="C14" s="1229"/>
      <c r="D14" s="1230"/>
      <c r="E14" s="1230"/>
      <c r="F14" s="1230"/>
      <c r="G14" s="1230"/>
      <c r="H14" s="1231"/>
      <c r="I14" s="12"/>
      <c r="J14" s="13"/>
    </row>
    <row r="15" spans="1:10">
      <c r="A15" s="11"/>
      <c r="B15" s="12"/>
      <c r="C15" s="1229"/>
      <c r="D15" s="1230"/>
      <c r="E15" s="1230"/>
      <c r="F15" s="1230"/>
      <c r="G15" s="1230"/>
      <c r="H15" s="1231"/>
      <c r="I15" s="12"/>
      <c r="J15" s="13"/>
    </row>
    <row r="16" spans="1:10">
      <c r="A16" s="11"/>
      <c r="B16" s="12"/>
      <c r="C16" s="1229"/>
      <c r="D16" s="1230"/>
      <c r="E16" s="1230"/>
      <c r="F16" s="1230"/>
      <c r="G16" s="1230"/>
      <c r="H16" s="1231"/>
      <c r="I16" s="12"/>
      <c r="J16" s="13"/>
    </row>
    <row r="17" spans="1:10" ht="17.25" thickBot="1">
      <c r="A17" s="11"/>
      <c r="B17" s="12"/>
      <c r="C17" s="1232"/>
      <c r="D17" s="1233"/>
      <c r="E17" s="1233"/>
      <c r="F17" s="1233"/>
      <c r="G17" s="1233"/>
      <c r="H17" s="1234"/>
      <c r="I17" s="12"/>
      <c r="J17" s="13"/>
    </row>
    <row r="18" spans="1:10">
      <c r="A18" s="11"/>
      <c r="B18" s="12"/>
      <c r="C18" s="12"/>
      <c r="D18" s="12"/>
      <c r="E18" s="12"/>
      <c r="F18" s="12"/>
      <c r="G18" s="12"/>
      <c r="H18" s="12"/>
      <c r="I18" s="12"/>
      <c r="J18" s="13"/>
    </row>
    <row r="19" spans="1:10">
      <c r="A19" s="11"/>
      <c r="B19" s="12"/>
      <c r="C19" s="19" t="s">
        <v>392</v>
      </c>
      <c r="D19" s="12"/>
      <c r="E19" s="12"/>
      <c r="F19" s="12"/>
      <c r="G19" s="12"/>
      <c r="H19" s="12"/>
      <c r="I19" s="12"/>
      <c r="J19" s="13"/>
    </row>
    <row r="20" spans="1:10" ht="9.75" customHeight="1" thickBot="1">
      <c r="A20" s="11"/>
      <c r="B20" s="12"/>
      <c r="C20" s="19"/>
      <c r="D20" s="12"/>
      <c r="E20" s="12"/>
      <c r="F20" s="12"/>
      <c r="G20" s="12"/>
      <c r="H20" s="12"/>
      <c r="I20" s="12"/>
      <c r="J20" s="13"/>
    </row>
    <row r="21" spans="1:10">
      <c r="A21" s="11"/>
      <c r="B21" s="12"/>
      <c r="C21" s="20" t="s">
        <v>393</v>
      </c>
      <c r="D21" s="21"/>
      <c r="E21" s="21"/>
      <c r="F21" s="21"/>
      <c r="G21" s="21"/>
      <c r="H21" s="22"/>
      <c r="I21" s="12"/>
      <c r="J21" s="13"/>
    </row>
    <row r="22" spans="1:10">
      <c r="A22" s="11"/>
      <c r="B22" s="12"/>
      <c r="C22" s="23" t="s">
        <v>394</v>
      </c>
      <c r="D22" s="24"/>
      <c r="E22" s="24"/>
      <c r="F22" s="24"/>
      <c r="G22" s="24"/>
      <c r="H22" s="25"/>
      <c r="I22" s="12"/>
      <c r="J22" s="13"/>
    </row>
    <row r="23" spans="1:10">
      <c r="A23" s="11"/>
      <c r="B23" s="12"/>
      <c r="C23" s="23" t="s">
        <v>395</v>
      </c>
      <c r="D23" s="24"/>
      <c r="E23" s="24"/>
      <c r="F23" s="24"/>
      <c r="G23" s="24"/>
      <c r="H23" s="25"/>
      <c r="I23" s="12"/>
      <c r="J23" s="13"/>
    </row>
    <row r="24" spans="1:10" ht="17.25" thickBot="1">
      <c r="A24" s="11"/>
      <c r="B24" s="12"/>
      <c r="C24" s="26" t="s">
        <v>396</v>
      </c>
      <c r="D24" s="27"/>
      <c r="E24" s="27"/>
      <c r="F24" s="27"/>
      <c r="G24" s="27"/>
      <c r="H24" s="28"/>
      <c r="I24" s="12"/>
      <c r="J24" s="13"/>
    </row>
    <row r="25" spans="1:10">
      <c r="A25" s="11"/>
      <c r="B25" s="12"/>
      <c r="C25" s="12"/>
      <c r="D25" s="12"/>
      <c r="E25" s="12"/>
      <c r="F25" s="12"/>
      <c r="G25" s="12"/>
      <c r="H25" s="12"/>
      <c r="I25" s="12"/>
      <c r="J25" s="13"/>
    </row>
    <row r="26" spans="1:10">
      <c r="A26" s="29" t="s">
        <v>397</v>
      </c>
      <c r="B26" s="12" t="s">
        <v>398</v>
      </c>
      <c r="C26" s="12"/>
      <c r="D26" s="12"/>
      <c r="E26" s="12"/>
      <c r="F26" s="12"/>
      <c r="G26" s="12"/>
      <c r="H26" s="12"/>
      <c r="I26" s="12"/>
      <c r="J26" s="13"/>
    </row>
    <row r="27" spans="1:10">
      <c r="A27" s="29" t="s">
        <v>399</v>
      </c>
      <c r="B27" s="12" t="s">
        <v>400</v>
      </c>
      <c r="C27" s="12"/>
      <c r="D27" s="12"/>
      <c r="E27" s="12"/>
      <c r="F27" s="12"/>
      <c r="G27" s="12"/>
      <c r="H27" s="12"/>
      <c r="I27" s="12"/>
      <c r="J27" s="13"/>
    </row>
    <row r="28" spans="1:10">
      <c r="A28" s="29" t="s">
        <v>401</v>
      </c>
      <c r="B28" s="12" t="s">
        <v>402</v>
      </c>
      <c r="C28" s="12"/>
      <c r="D28" s="12"/>
      <c r="E28" s="12"/>
      <c r="F28" s="12"/>
      <c r="G28" s="12"/>
      <c r="H28" s="12"/>
      <c r="I28" s="12"/>
      <c r="J28" s="13"/>
    </row>
    <row r="29" spans="1:10">
      <c r="A29" s="29" t="s">
        <v>403</v>
      </c>
      <c r="B29" s="30" t="s">
        <v>404</v>
      </c>
      <c r="C29" s="12"/>
      <c r="D29" s="12"/>
      <c r="E29" s="12"/>
      <c r="F29" s="12"/>
      <c r="G29" s="12"/>
      <c r="H29" s="12"/>
      <c r="I29" s="12"/>
      <c r="J29" s="13"/>
    </row>
    <row r="30" spans="1:10">
      <c r="A30" s="29" t="s">
        <v>405</v>
      </c>
      <c r="B30" s="30" t="s">
        <v>406</v>
      </c>
      <c r="C30" s="12"/>
      <c r="D30" s="12"/>
      <c r="E30" s="12"/>
      <c r="F30" s="12"/>
      <c r="G30" s="12"/>
      <c r="H30" s="12"/>
      <c r="I30" s="12"/>
      <c r="J30" s="13"/>
    </row>
    <row r="31" spans="1:10">
      <c r="A31" s="29" t="s">
        <v>407</v>
      </c>
      <c r="B31" s="30" t="s">
        <v>408</v>
      </c>
      <c r="C31" s="12"/>
      <c r="D31" s="12"/>
      <c r="E31" s="12"/>
      <c r="F31" s="12"/>
      <c r="G31" s="12"/>
      <c r="H31" s="12"/>
      <c r="I31" s="12"/>
      <c r="J31" s="13"/>
    </row>
    <row r="32" spans="1:10">
      <c r="A32" s="29" t="s">
        <v>409</v>
      </c>
      <c r="B32" s="30" t="s">
        <v>410</v>
      </c>
      <c r="C32" s="12"/>
      <c r="D32" s="12"/>
      <c r="E32" s="12"/>
      <c r="F32" s="12"/>
      <c r="G32" s="12"/>
      <c r="H32" s="12"/>
      <c r="I32" s="12"/>
      <c r="J32" s="13"/>
    </row>
    <row r="33" spans="1:10">
      <c r="A33" s="29" t="s">
        <v>411</v>
      </c>
      <c r="B33" s="30" t="s">
        <v>412</v>
      </c>
      <c r="C33" s="12"/>
      <c r="D33" s="12"/>
      <c r="E33" s="12"/>
      <c r="F33" s="12"/>
      <c r="G33" s="12"/>
      <c r="H33" s="12"/>
      <c r="I33" s="12"/>
      <c r="J33" s="13"/>
    </row>
    <row r="34" spans="1:10">
      <c r="A34" s="29" t="s">
        <v>413</v>
      </c>
      <c r="B34" s="30" t="s">
        <v>414</v>
      </c>
      <c r="C34" s="12"/>
      <c r="D34" s="12"/>
      <c r="E34" s="12"/>
      <c r="F34" s="12"/>
      <c r="G34" s="12"/>
      <c r="H34" s="12"/>
      <c r="I34" s="12"/>
      <c r="J34" s="13"/>
    </row>
    <row r="35" spans="1:10">
      <c r="A35" s="29" t="s">
        <v>415</v>
      </c>
      <c r="B35" s="30" t="s">
        <v>416</v>
      </c>
      <c r="C35" s="12"/>
      <c r="D35" s="12"/>
      <c r="E35" s="12"/>
      <c r="F35" s="12"/>
      <c r="G35" s="12"/>
      <c r="H35" s="12"/>
      <c r="I35" s="12"/>
      <c r="J35" s="13"/>
    </row>
    <row r="36" spans="1:10">
      <c r="A36" s="29" t="s">
        <v>417</v>
      </c>
      <c r="B36" s="30" t="s">
        <v>418</v>
      </c>
      <c r="C36" s="12"/>
      <c r="D36" s="12"/>
      <c r="E36" s="12"/>
      <c r="F36" s="12"/>
      <c r="G36" s="12"/>
      <c r="H36" s="12"/>
      <c r="I36" s="12"/>
      <c r="J36" s="13"/>
    </row>
    <row r="37" spans="1:10">
      <c r="A37" s="29" t="s">
        <v>419</v>
      </c>
      <c r="B37" s="30" t="s">
        <v>420</v>
      </c>
      <c r="C37" s="12"/>
      <c r="D37" s="12"/>
      <c r="E37" s="12"/>
      <c r="F37" s="12"/>
      <c r="G37" s="12"/>
      <c r="H37" s="12"/>
      <c r="I37" s="12"/>
      <c r="J37" s="13"/>
    </row>
    <row r="38" spans="1:10">
      <c r="A38" s="29" t="s">
        <v>421</v>
      </c>
      <c r="B38" s="30" t="s">
        <v>422</v>
      </c>
      <c r="C38" s="12"/>
      <c r="D38" s="12"/>
      <c r="E38" s="12"/>
      <c r="F38" s="12"/>
      <c r="G38" s="12"/>
      <c r="H38" s="12"/>
      <c r="I38" s="12"/>
      <c r="J38" s="13"/>
    </row>
    <row r="39" spans="1:10">
      <c r="A39" s="29" t="s">
        <v>423</v>
      </c>
      <c r="B39" s="30" t="s">
        <v>424</v>
      </c>
      <c r="C39" s="12"/>
      <c r="D39" s="12"/>
      <c r="E39" s="12"/>
      <c r="F39" s="12"/>
      <c r="G39" s="12"/>
      <c r="H39" s="12"/>
      <c r="I39" s="12"/>
      <c r="J39" s="13"/>
    </row>
    <row r="40" spans="1:10">
      <c r="A40" s="29" t="s">
        <v>425</v>
      </c>
      <c r="B40" s="30" t="s">
        <v>426</v>
      </c>
      <c r="C40" s="12"/>
      <c r="D40" s="12"/>
      <c r="E40" s="12"/>
      <c r="F40" s="12"/>
      <c r="G40" s="12"/>
      <c r="H40" s="12"/>
      <c r="I40" s="12"/>
      <c r="J40" s="13"/>
    </row>
    <row r="41" spans="1:10">
      <c r="A41" s="29" t="s">
        <v>427</v>
      </c>
      <c r="B41" s="30" t="s">
        <v>428</v>
      </c>
      <c r="C41" s="12"/>
      <c r="D41" s="12"/>
      <c r="E41" s="12"/>
      <c r="F41" s="12"/>
      <c r="G41" s="12"/>
      <c r="H41" s="12"/>
      <c r="I41" s="12"/>
      <c r="J41" s="13"/>
    </row>
    <row r="42" spans="1:10">
      <c r="A42" s="29" t="s">
        <v>429</v>
      </c>
      <c r="B42" s="30" t="s">
        <v>430</v>
      </c>
      <c r="C42" s="12"/>
      <c r="D42" s="12"/>
      <c r="E42" s="12"/>
      <c r="F42" s="12"/>
      <c r="G42" s="12"/>
      <c r="H42" s="12"/>
      <c r="I42" s="12"/>
      <c r="J42" s="13"/>
    </row>
    <row r="43" spans="1:10">
      <c r="A43" s="11"/>
      <c r="B43" s="12"/>
      <c r="C43" s="12"/>
      <c r="D43" s="12"/>
      <c r="E43" s="12"/>
      <c r="F43" s="12"/>
      <c r="G43" s="12"/>
      <c r="H43" s="12"/>
      <c r="I43" s="12"/>
      <c r="J43" s="13"/>
    </row>
    <row r="44" spans="1:10">
      <c r="A44" s="11"/>
      <c r="B44" s="12"/>
      <c r="C44" s="12"/>
      <c r="D44" s="12"/>
      <c r="E44" s="12"/>
      <c r="F44" s="12"/>
      <c r="G44" s="12"/>
      <c r="H44" s="12"/>
      <c r="I44" s="12"/>
      <c r="J44" s="13"/>
    </row>
    <row r="45" spans="1:10">
      <c r="A45" s="11"/>
      <c r="B45" s="12"/>
      <c r="C45" s="12"/>
      <c r="D45" s="12"/>
      <c r="E45" s="12"/>
      <c r="F45" s="12"/>
      <c r="G45" s="12"/>
      <c r="H45" s="12"/>
      <c r="I45" s="12"/>
      <c r="J45" s="13"/>
    </row>
    <row r="46" spans="1:10">
      <c r="A46" s="11"/>
      <c r="B46" s="12"/>
      <c r="C46" s="12"/>
      <c r="D46" s="12"/>
      <c r="E46" s="12"/>
      <c r="F46" s="12"/>
      <c r="G46" s="12"/>
      <c r="H46" s="12"/>
      <c r="I46" s="12"/>
      <c r="J46" s="13"/>
    </row>
    <row r="47" spans="1:10">
      <c r="A47" s="11"/>
      <c r="B47" s="12"/>
      <c r="C47" s="12"/>
      <c r="D47" s="12"/>
      <c r="E47" s="12"/>
      <c r="F47" s="12"/>
      <c r="G47" s="12"/>
      <c r="H47" s="12"/>
      <c r="I47" s="12"/>
      <c r="J47" s="13"/>
    </row>
    <row r="48" spans="1:10">
      <c r="A48" s="11"/>
      <c r="B48" s="12"/>
      <c r="C48" s="12"/>
      <c r="D48" s="12"/>
      <c r="E48" s="12"/>
      <c r="F48" s="12"/>
      <c r="G48" s="12"/>
      <c r="H48" s="12"/>
      <c r="I48" s="12"/>
      <c r="J48" s="13"/>
    </row>
    <row r="49" spans="1:10">
      <c r="A49" s="11"/>
      <c r="B49" s="12"/>
      <c r="C49" s="12"/>
      <c r="D49" s="12"/>
      <c r="E49" s="12"/>
      <c r="F49" s="12"/>
      <c r="G49" s="12"/>
      <c r="H49" s="12"/>
      <c r="I49" s="19"/>
      <c r="J49" s="13"/>
    </row>
    <row r="50" spans="1:10" ht="17.25" thickBot="1">
      <c r="A50" s="16"/>
      <c r="B50" s="1"/>
      <c r="C50" s="1"/>
      <c r="D50" s="1"/>
      <c r="E50" s="1"/>
      <c r="F50" s="1"/>
      <c r="G50" s="1"/>
      <c r="H50" s="1"/>
      <c r="I50" s="1"/>
      <c r="J50" s="2"/>
    </row>
  </sheetData>
  <sheetProtection sheet="1" scenarios="1"/>
  <mergeCells count="6">
    <mergeCell ref="C11:H17"/>
    <mergeCell ref="A1:J1"/>
    <mergeCell ref="A2:J2"/>
    <mergeCell ref="A3:J3"/>
    <mergeCell ref="A4:J4"/>
    <mergeCell ref="A5:H5"/>
  </mergeCells>
  <pageMargins left="0.43307086614173229" right="0.35433070866141736" top="0.47244094488188981" bottom="0.62992125984251968" header="0.31496062992125984" footer="0.31496062992125984"/>
  <pageSetup scale="90" orientation="portrait" r:id="rId1"/>
  <drawing r:id="rId2"/>
</worksheet>
</file>

<file path=xl/worksheets/sheet14.xml><?xml version="1.0" encoding="utf-8"?>
<worksheet xmlns="http://schemas.openxmlformats.org/spreadsheetml/2006/main" xmlns:r="http://schemas.openxmlformats.org/officeDocument/2006/relationships">
  <dimension ref="A1:H60"/>
  <sheetViews>
    <sheetView view="pageBreakPreview" zoomScaleSheetLayoutView="100" workbookViewId="0">
      <selection activeCell="D45" sqref="D45"/>
    </sheetView>
  </sheetViews>
  <sheetFormatPr baseColWidth="10" defaultColWidth="11.28515625" defaultRowHeight="16.5"/>
  <cols>
    <col min="1" max="1" width="1.140625" style="243" customWidth="1"/>
    <col min="2" max="2" width="31.7109375" style="243" customWidth="1"/>
    <col min="3" max="4" width="14.28515625" style="124" customWidth="1"/>
    <col min="5" max="5" width="13.140625" style="124" customWidth="1"/>
    <col min="6" max="6" width="14" style="124" customWidth="1"/>
    <col min="7" max="7" width="15" style="124" customWidth="1"/>
    <col min="8" max="8" width="14.28515625" style="124" customWidth="1"/>
    <col min="9" max="16384" width="11.28515625" style="124"/>
  </cols>
  <sheetData>
    <row r="1" spans="1:8">
      <c r="A1" s="1175" t="s">
        <v>23</v>
      </c>
      <c r="B1" s="1175"/>
      <c r="C1" s="1175"/>
      <c r="D1" s="1175"/>
      <c r="E1" s="1175"/>
      <c r="F1" s="1175"/>
      <c r="G1" s="1175"/>
      <c r="H1" s="1175"/>
    </row>
    <row r="2" spans="1:8" s="166" customFormat="1" ht="15.75">
      <c r="A2" s="1175" t="s">
        <v>11</v>
      </c>
      <c r="B2" s="1175"/>
      <c r="C2" s="1175"/>
      <c r="D2" s="1175"/>
      <c r="E2" s="1175"/>
      <c r="F2" s="1175"/>
      <c r="G2" s="1175"/>
      <c r="H2" s="1175"/>
    </row>
    <row r="3" spans="1:8" s="166" customFormat="1" ht="15.75">
      <c r="A3" s="1176" t="str">
        <f>'ETCA-I-01'!A3:G3</f>
        <v>TELEVISORA DE HERMOSILLO, S.A. DE C.V.</v>
      </c>
      <c r="B3" s="1176"/>
      <c r="C3" s="1176"/>
      <c r="D3" s="1176"/>
      <c r="E3" s="1176"/>
      <c r="F3" s="1176"/>
      <c r="G3" s="1176"/>
      <c r="H3" s="1176"/>
    </row>
    <row r="4" spans="1:8" s="166" customFormat="1">
      <c r="A4" s="1177" t="str">
        <f>'ETCA-I-03'!A4:D4</f>
        <v>Del 01 de Enero al 31 de Diciembre de 2018</v>
      </c>
      <c r="B4" s="1177"/>
      <c r="C4" s="1177"/>
      <c r="D4" s="1177"/>
      <c r="E4" s="1177"/>
      <c r="F4" s="1177"/>
      <c r="G4" s="1177"/>
      <c r="H4" s="1177"/>
    </row>
    <row r="5" spans="1:8" s="168" customFormat="1" ht="17.25" thickBot="1">
      <c r="A5" s="167"/>
      <c r="B5" s="167"/>
      <c r="C5" s="1178" t="s">
        <v>87</v>
      </c>
      <c r="D5" s="1178"/>
      <c r="E5" s="1178"/>
      <c r="F5" s="1178"/>
      <c r="G5" s="543"/>
      <c r="H5" s="52"/>
    </row>
    <row r="6" spans="1:8" s="205" customFormat="1" ht="38.25">
      <c r="A6" s="1242" t="s">
        <v>431</v>
      </c>
      <c r="B6" s="1243"/>
      <c r="C6" s="832" t="s">
        <v>432</v>
      </c>
      <c r="D6" s="832" t="s">
        <v>433</v>
      </c>
      <c r="E6" s="832" t="s">
        <v>434</v>
      </c>
      <c r="F6" s="833" t="s">
        <v>435</v>
      </c>
      <c r="G6" s="833" t="s">
        <v>436</v>
      </c>
      <c r="H6" s="832" t="s">
        <v>437</v>
      </c>
    </row>
    <row r="7" spans="1:8" s="205" customFormat="1" ht="17.25" thickBot="1">
      <c r="A7" s="1244"/>
      <c r="B7" s="1245"/>
      <c r="C7" s="223" t="s">
        <v>438</v>
      </c>
      <c r="D7" s="223" t="s">
        <v>439</v>
      </c>
      <c r="E7" s="223" t="s">
        <v>440</v>
      </c>
      <c r="F7" s="834" t="s">
        <v>441</v>
      </c>
      <c r="G7" s="834" t="s">
        <v>442</v>
      </c>
      <c r="H7" s="223" t="s">
        <v>443</v>
      </c>
    </row>
    <row r="8" spans="1:8" s="205" customFormat="1" ht="8.25" customHeight="1">
      <c r="A8" s="209"/>
      <c r="B8" s="827"/>
      <c r="C8" s="835"/>
      <c r="D8" s="835"/>
      <c r="E8" s="836"/>
      <c r="F8" s="835"/>
      <c r="G8" s="835"/>
      <c r="H8" s="836"/>
    </row>
    <row r="9" spans="1:8" ht="17.100000000000001" customHeight="1">
      <c r="A9" s="210"/>
      <c r="B9" s="828" t="s">
        <v>203</v>
      </c>
      <c r="C9" s="837"/>
      <c r="D9" s="837"/>
      <c r="E9" s="838">
        <f>C9+D9</f>
        <v>0</v>
      </c>
      <c r="F9" s="837"/>
      <c r="G9" s="837"/>
      <c r="H9" s="838">
        <f>G9-C9</f>
        <v>0</v>
      </c>
    </row>
    <row r="10" spans="1:8" ht="17.100000000000001" customHeight="1">
      <c r="A10" s="210"/>
      <c r="B10" s="828" t="s">
        <v>204</v>
      </c>
      <c r="C10" s="837">
        <v>0</v>
      </c>
      <c r="D10" s="837">
        <v>0</v>
      </c>
      <c r="E10" s="838">
        <f t="shared" ref="E10:E23" si="0">C10+D10</f>
        <v>0</v>
      </c>
      <c r="F10" s="837">
        <v>0</v>
      </c>
      <c r="G10" s="837">
        <v>0</v>
      </c>
      <c r="H10" s="838">
        <f t="shared" ref="H10:H24" si="1">G10-C10</f>
        <v>0</v>
      </c>
    </row>
    <row r="11" spans="1:8" ht="17.100000000000001" customHeight="1">
      <c r="A11" s="210"/>
      <c r="B11" s="828" t="s">
        <v>444</v>
      </c>
      <c r="C11" s="837"/>
      <c r="D11" s="837"/>
      <c r="E11" s="838">
        <f t="shared" si="0"/>
        <v>0</v>
      </c>
      <c r="F11" s="837"/>
      <c r="G11" s="837"/>
      <c r="H11" s="838">
        <f t="shared" si="1"/>
        <v>0</v>
      </c>
    </row>
    <row r="12" spans="1:8" ht="17.100000000000001" customHeight="1">
      <c r="A12" s="210"/>
      <c r="B12" s="828" t="s">
        <v>206</v>
      </c>
      <c r="C12" s="837"/>
      <c r="D12" s="837"/>
      <c r="E12" s="838">
        <f t="shared" si="0"/>
        <v>0</v>
      </c>
      <c r="F12" s="837"/>
      <c r="G12" s="837"/>
      <c r="H12" s="838">
        <f t="shared" si="1"/>
        <v>0</v>
      </c>
    </row>
    <row r="13" spans="1:8" ht="17.100000000000001" customHeight="1">
      <c r="A13" s="210"/>
      <c r="B13" s="828" t="s">
        <v>445</v>
      </c>
      <c r="C13" s="838">
        <f>C14+C15</f>
        <v>0</v>
      </c>
      <c r="D13" s="838">
        <f>D14+D15</f>
        <v>0</v>
      </c>
      <c r="E13" s="838">
        <f t="shared" si="0"/>
        <v>0</v>
      </c>
      <c r="F13" s="838">
        <f>F14+F15</f>
        <v>0</v>
      </c>
      <c r="G13" s="838">
        <f>G14+G15</f>
        <v>0</v>
      </c>
      <c r="H13" s="838">
        <f t="shared" si="1"/>
        <v>0</v>
      </c>
    </row>
    <row r="14" spans="1:8" ht="17.100000000000001" customHeight="1">
      <c r="A14" s="210"/>
      <c r="B14" s="828" t="s">
        <v>446</v>
      </c>
      <c r="C14" s="837"/>
      <c r="D14" s="837"/>
      <c r="E14" s="838">
        <f t="shared" si="0"/>
        <v>0</v>
      </c>
      <c r="F14" s="837"/>
      <c r="G14" s="837"/>
      <c r="H14" s="838">
        <f t="shared" si="1"/>
        <v>0</v>
      </c>
    </row>
    <row r="15" spans="1:8" ht="17.100000000000001" customHeight="1">
      <c r="A15" s="210"/>
      <c r="B15" s="828" t="s">
        <v>447</v>
      </c>
      <c r="C15" s="837"/>
      <c r="D15" s="837"/>
      <c r="E15" s="838">
        <f t="shared" si="0"/>
        <v>0</v>
      </c>
      <c r="F15" s="837"/>
      <c r="G15" s="839"/>
      <c r="H15" s="838">
        <f t="shared" si="1"/>
        <v>0</v>
      </c>
    </row>
    <row r="16" spans="1:8" ht="17.100000000000001" customHeight="1">
      <c r="A16" s="210"/>
      <c r="B16" s="828" t="s">
        <v>448</v>
      </c>
      <c r="C16" s="838">
        <f>C17+C18</f>
        <v>0</v>
      </c>
      <c r="D16" s="838">
        <f>D17+D18</f>
        <v>0</v>
      </c>
      <c r="E16" s="838">
        <f t="shared" si="0"/>
        <v>0</v>
      </c>
      <c r="F16" s="838">
        <f>F17+F18</f>
        <v>0</v>
      </c>
      <c r="G16" s="838">
        <f>G17+G18</f>
        <v>0</v>
      </c>
      <c r="H16" s="838">
        <f t="shared" si="1"/>
        <v>0</v>
      </c>
    </row>
    <row r="17" spans="1:8" ht="17.100000000000001" customHeight="1">
      <c r="A17" s="210"/>
      <c r="B17" s="828" t="s">
        <v>446</v>
      </c>
      <c r="C17" s="837"/>
      <c r="D17" s="837"/>
      <c r="E17" s="838">
        <f t="shared" si="0"/>
        <v>0</v>
      </c>
      <c r="F17" s="837"/>
      <c r="G17" s="837"/>
      <c r="H17" s="838">
        <f t="shared" si="1"/>
        <v>0</v>
      </c>
    </row>
    <row r="18" spans="1:8" ht="17.100000000000001" customHeight="1">
      <c r="A18" s="210"/>
      <c r="B18" s="828" t="s">
        <v>447</v>
      </c>
      <c r="C18" s="837"/>
      <c r="D18" s="837"/>
      <c r="E18" s="838">
        <f t="shared" si="0"/>
        <v>0</v>
      </c>
      <c r="F18" s="837"/>
      <c r="G18" s="837"/>
      <c r="H18" s="838">
        <f t="shared" si="1"/>
        <v>0</v>
      </c>
    </row>
    <row r="19" spans="1:8" ht="17.100000000000001" customHeight="1">
      <c r="A19" s="210"/>
      <c r="B19" s="828" t="s">
        <v>449</v>
      </c>
      <c r="C19" s="837">
        <v>97136459.540000007</v>
      </c>
      <c r="D19" s="837">
        <v>10890.25</v>
      </c>
      <c r="E19" s="838">
        <f t="shared" si="0"/>
        <v>97147349.790000007</v>
      </c>
      <c r="F19" s="837">
        <v>83112665.769999996</v>
      </c>
      <c r="G19" s="837">
        <v>77902420.989999995</v>
      </c>
      <c r="H19" s="838">
        <f t="shared" si="1"/>
        <v>-19234038.550000012</v>
      </c>
    </row>
    <row r="20" spans="1:8" ht="17.100000000000001" customHeight="1">
      <c r="A20" s="210"/>
      <c r="B20" s="828" t="s">
        <v>211</v>
      </c>
      <c r="C20" s="837"/>
      <c r="D20" s="837"/>
      <c r="E20" s="838">
        <f t="shared" si="0"/>
        <v>0</v>
      </c>
      <c r="F20" s="837"/>
      <c r="G20" s="837"/>
      <c r="H20" s="838">
        <f t="shared" si="1"/>
        <v>0</v>
      </c>
    </row>
    <row r="21" spans="1:8" ht="25.5">
      <c r="A21" s="210"/>
      <c r="B21" s="828" t="s">
        <v>450</v>
      </c>
      <c r="C21" s="837">
        <v>0</v>
      </c>
      <c r="D21" s="837">
        <v>0</v>
      </c>
      <c r="E21" s="838">
        <f t="shared" si="0"/>
        <v>0</v>
      </c>
      <c r="F21" s="837">
        <v>0</v>
      </c>
      <c r="G21" s="837">
        <v>0</v>
      </c>
      <c r="H21" s="838">
        <f t="shared" si="1"/>
        <v>0</v>
      </c>
    </row>
    <row r="22" spans="1:8" ht="25.5">
      <c r="A22" s="210"/>
      <c r="B22" s="828" t="s">
        <v>451</v>
      </c>
      <c r="C22" s="837">
        <v>18000000</v>
      </c>
      <c r="D22" s="837">
        <v>0</v>
      </c>
      <c r="E22" s="838">
        <f t="shared" si="0"/>
        <v>18000000</v>
      </c>
      <c r="F22" s="837">
        <v>17245681.739999998</v>
      </c>
      <c r="G22" s="837">
        <v>17245681.739999998</v>
      </c>
      <c r="H22" s="838">
        <f t="shared" si="1"/>
        <v>-754318.26000000164</v>
      </c>
    </row>
    <row r="23" spans="1:8" ht="17.100000000000001" customHeight="1" thickBot="1">
      <c r="A23" s="211"/>
      <c r="B23" s="829" t="s">
        <v>452</v>
      </c>
      <c r="C23" s="840"/>
      <c r="D23" s="840"/>
      <c r="E23" s="841">
        <f t="shared" si="0"/>
        <v>0</v>
      </c>
      <c r="F23" s="840"/>
      <c r="G23" s="840"/>
      <c r="H23" s="841">
        <f t="shared" si="1"/>
        <v>0</v>
      </c>
    </row>
    <row r="24" spans="1:8" s="244" customFormat="1" ht="28.5" customHeight="1" thickBot="1">
      <c r="A24" s="1246" t="s">
        <v>260</v>
      </c>
      <c r="B24" s="1247"/>
      <c r="C24" s="842">
        <f>C9+C10+C11+C12+C13+C16+C19+C20+C21+C22+C23</f>
        <v>115136459.54000001</v>
      </c>
      <c r="D24" s="842">
        <f>D9+D10+D11+D12+D13+D16+D19+D20+D21+D22+D23</f>
        <v>10890.25</v>
      </c>
      <c r="E24" s="842">
        <f>C24+D24</f>
        <v>115147349.79000001</v>
      </c>
      <c r="F24" s="842">
        <f>F9+F10+F11+F12+F13+F16+F19+F20+F21+F22+F23</f>
        <v>100358347.50999999</v>
      </c>
      <c r="G24" s="842">
        <f>G9+G10+G11+G12+G13+G16+G19+G20+G21+G22+G23</f>
        <v>95148102.729999989</v>
      </c>
      <c r="H24" s="842">
        <f t="shared" si="1"/>
        <v>-19988356.810000017</v>
      </c>
    </row>
    <row r="25" spans="1:8" ht="22.5" customHeight="1" thickBot="1">
      <c r="A25" s="212"/>
      <c r="B25" s="212"/>
      <c r="C25" s="213"/>
      <c r="D25" s="213"/>
      <c r="E25" s="213"/>
      <c r="F25" s="214"/>
      <c r="G25" s="816" t="s">
        <v>453</v>
      </c>
      <c r="H25" s="817" t="str">
        <f>IF(($G$24-$C$24)&lt;=0,"",$G$24-$C$24)</f>
        <v/>
      </c>
    </row>
    <row r="26" spans="1:8" ht="10.5" customHeight="1" thickBot="1">
      <c r="A26" s="215"/>
      <c r="B26" s="215"/>
      <c r="C26" s="216"/>
      <c r="D26" s="216"/>
      <c r="E26" s="216"/>
      <c r="F26" s="217"/>
      <c r="G26" s="218"/>
      <c r="H26" s="214"/>
    </row>
    <row r="27" spans="1:8" s="205" customFormat="1" ht="38.25">
      <c r="A27" s="1236" t="s">
        <v>454</v>
      </c>
      <c r="B27" s="1237"/>
      <c r="C27" s="219" t="s">
        <v>432</v>
      </c>
      <c r="D27" s="830" t="s">
        <v>433</v>
      </c>
      <c r="E27" s="832" t="s">
        <v>434</v>
      </c>
      <c r="F27" s="833" t="s">
        <v>435</v>
      </c>
      <c r="G27" s="833" t="s">
        <v>436</v>
      </c>
      <c r="H27" s="832" t="s">
        <v>437</v>
      </c>
    </row>
    <row r="28" spans="1:8" s="205" customFormat="1" ht="17.25" thickBot="1">
      <c r="A28" s="220"/>
      <c r="B28" s="221" t="s">
        <v>455</v>
      </c>
      <c r="C28" s="222" t="s">
        <v>438</v>
      </c>
      <c r="D28" s="831" t="s">
        <v>439</v>
      </c>
      <c r="E28" s="223" t="s">
        <v>440</v>
      </c>
      <c r="F28" s="834" t="s">
        <v>441</v>
      </c>
      <c r="G28" s="834" t="s">
        <v>442</v>
      </c>
      <c r="H28" s="223" t="s">
        <v>443</v>
      </c>
    </row>
    <row r="29" spans="1:8" s="226" customFormat="1" ht="17.100000000000001" customHeight="1">
      <c r="A29" s="224" t="s">
        <v>456</v>
      </c>
      <c r="B29" s="225"/>
      <c r="C29" s="489">
        <f t="shared" ref="C29:H29" si="2">SUM(C30:C33,C36,C39:C40)</f>
        <v>0</v>
      </c>
      <c r="D29" s="489">
        <f t="shared" si="2"/>
        <v>0</v>
      </c>
      <c r="E29" s="489">
        <f t="shared" si="2"/>
        <v>0</v>
      </c>
      <c r="F29" s="489">
        <f t="shared" si="2"/>
        <v>0</v>
      </c>
      <c r="G29" s="489">
        <f t="shared" si="2"/>
        <v>0</v>
      </c>
      <c r="H29" s="489">
        <f t="shared" si="2"/>
        <v>0</v>
      </c>
    </row>
    <row r="30" spans="1:8" s="226" customFormat="1" ht="17.100000000000001" customHeight="1">
      <c r="A30" s="227" t="s">
        <v>457</v>
      </c>
      <c r="B30" s="228"/>
      <c r="C30" s="490">
        <v>0</v>
      </c>
      <c r="D30" s="490">
        <v>0</v>
      </c>
      <c r="E30" s="491">
        <f>C30+D30</f>
        <v>0</v>
      </c>
      <c r="F30" s="490">
        <v>0</v>
      </c>
      <c r="G30" s="490">
        <v>0</v>
      </c>
      <c r="H30" s="492">
        <f>G30-C30</f>
        <v>0</v>
      </c>
    </row>
    <row r="31" spans="1:8" s="226" customFormat="1" ht="17.100000000000001" customHeight="1">
      <c r="A31" s="227" t="s">
        <v>444</v>
      </c>
      <c r="B31" s="228"/>
      <c r="C31" s="490"/>
      <c r="D31" s="490"/>
      <c r="E31" s="491">
        <f t="shared" ref="E31:E49" si="3">C31+D31</f>
        <v>0</v>
      </c>
      <c r="F31" s="490"/>
      <c r="G31" s="490"/>
      <c r="H31" s="492">
        <f t="shared" ref="H31:H49" si="4">G31-C31</f>
        <v>0</v>
      </c>
    </row>
    <row r="32" spans="1:8" s="226" customFormat="1">
      <c r="A32" s="1238" t="s">
        <v>206</v>
      </c>
      <c r="B32" s="1239"/>
      <c r="C32" s="490"/>
      <c r="D32" s="490"/>
      <c r="E32" s="491">
        <f t="shared" si="3"/>
        <v>0</v>
      </c>
      <c r="F32" s="490"/>
      <c r="G32" s="490"/>
      <c r="H32" s="492">
        <f t="shared" si="4"/>
        <v>0</v>
      </c>
    </row>
    <row r="33" spans="1:8" s="226" customFormat="1" ht="17.100000000000001" customHeight="1">
      <c r="A33" s="227" t="s">
        <v>445</v>
      </c>
      <c r="B33" s="228"/>
      <c r="C33" s="493">
        <f>C34+C35</f>
        <v>0</v>
      </c>
      <c r="D33" s="493">
        <f>D34+D35</f>
        <v>0</v>
      </c>
      <c r="E33" s="493">
        <f>SUM(E34:E35)</f>
        <v>0</v>
      </c>
      <c r="F33" s="493">
        <f>F34+F35</f>
        <v>0</v>
      </c>
      <c r="G33" s="493">
        <f>G34+G35</f>
        <v>0</v>
      </c>
      <c r="H33" s="494">
        <f>SUM(H34:H35)</f>
        <v>0</v>
      </c>
    </row>
    <row r="34" spans="1:8" s="226" customFormat="1" ht="17.100000000000001" customHeight="1">
      <c r="A34" s="229" t="s">
        <v>458</v>
      </c>
      <c r="B34" s="230"/>
      <c r="C34" s="490"/>
      <c r="D34" s="490"/>
      <c r="E34" s="491">
        <f t="shared" si="3"/>
        <v>0</v>
      </c>
      <c r="F34" s="490"/>
      <c r="G34" s="490"/>
      <c r="H34" s="492">
        <f t="shared" si="4"/>
        <v>0</v>
      </c>
    </row>
    <row r="35" spans="1:8" s="226" customFormat="1" ht="17.100000000000001" customHeight="1">
      <c r="A35" s="229" t="s">
        <v>459</v>
      </c>
      <c r="B35" s="230"/>
      <c r="C35" s="490"/>
      <c r="D35" s="490"/>
      <c r="E35" s="491">
        <f t="shared" si="3"/>
        <v>0</v>
      </c>
      <c r="F35" s="490"/>
      <c r="G35" s="490"/>
      <c r="H35" s="492">
        <f t="shared" si="4"/>
        <v>0</v>
      </c>
    </row>
    <row r="36" spans="1:8" ht="17.100000000000001" customHeight="1">
      <c r="A36" s="1238" t="s">
        <v>448</v>
      </c>
      <c r="B36" s="1239"/>
      <c r="C36" s="495">
        <f>C37+C38</f>
        <v>0</v>
      </c>
      <c r="D36" s="495">
        <f>D37+D38</f>
        <v>0</v>
      </c>
      <c r="E36" s="493">
        <f>SUM(E37:E38)</f>
        <v>0</v>
      </c>
      <c r="F36" s="495">
        <f>F37+F38</f>
        <v>0</v>
      </c>
      <c r="G36" s="495">
        <f>G37+G38</f>
        <v>0</v>
      </c>
      <c r="H36" s="494">
        <f>SUM(H37:H38)</f>
        <v>0</v>
      </c>
    </row>
    <row r="37" spans="1:8" ht="17.100000000000001" customHeight="1">
      <c r="A37" s="814"/>
      <c r="B37" s="231" t="s">
        <v>458</v>
      </c>
      <c r="C37" s="496"/>
      <c r="D37" s="496"/>
      <c r="E37" s="491">
        <f t="shared" si="3"/>
        <v>0</v>
      </c>
      <c r="F37" s="496"/>
      <c r="G37" s="496"/>
      <c r="H37" s="492">
        <f t="shared" si="4"/>
        <v>0</v>
      </c>
    </row>
    <row r="38" spans="1:8" ht="17.100000000000001" customHeight="1">
      <c r="A38" s="814"/>
      <c r="B38" s="231" t="s">
        <v>459</v>
      </c>
      <c r="C38" s="496"/>
      <c r="D38" s="496"/>
      <c r="E38" s="491">
        <f t="shared" si="3"/>
        <v>0</v>
      </c>
      <c r="F38" s="496"/>
      <c r="G38" s="496"/>
      <c r="H38" s="492">
        <f t="shared" si="4"/>
        <v>0</v>
      </c>
    </row>
    <row r="39" spans="1:8" s="226" customFormat="1">
      <c r="A39" s="227" t="s">
        <v>211</v>
      </c>
      <c r="B39" s="228"/>
      <c r="C39" s="490"/>
      <c r="D39" s="490"/>
      <c r="E39" s="491">
        <f t="shared" si="3"/>
        <v>0</v>
      </c>
      <c r="F39" s="490"/>
      <c r="G39" s="490"/>
      <c r="H39" s="492">
        <f t="shared" si="4"/>
        <v>0</v>
      </c>
    </row>
    <row r="40" spans="1:8" s="226" customFormat="1" ht="27.75" customHeight="1">
      <c r="A40" s="1238" t="s">
        <v>460</v>
      </c>
      <c r="B40" s="1239"/>
      <c r="C40" s="490"/>
      <c r="D40" s="490"/>
      <c r="E40" s="491">
        <f t="shared" si="3"/>
        <v>0</v>
      </c>
      <c r="F40" s="490"/>
      <c r="G40" s="490"/>
      <c r="H40" s="492">
        <f t="shared" si="4"/>
        <v>0</v>
      </c>
    </row>
    <row r="41" spans="1:8" s="226" customFormat="1" ht="8.25" customHeight="1">
      <c r="A41" s="232"/>
      <c r="B41" s="233"/>
      <c r="C41" s="490"/>
      <c r="D41" s="490"/>
      <c r="E41" s="491"/>
      <c r="F41" s="490"/>
      <c r="G41" s="490"/>
      <c r="H41" s="492"/>
    </row>
    <row r="42" spans="1:8" s="226" customFormat="1" ht="17.100000000000001" customHeight="1">
      <c r="A42" s="232" t="s">
        <v>461</v>
      </c>
      <c r="B42" s="233"/>
      <c r="C42" s="489">
        <f t="shared" ref="C42:H42" si="5">SUM(C43:C46)</f>
        <v>115136459.54000001</v>
      </c>
      <c r="D42" s="489">
        <f t="shared" si="5"/>
        <v>10890.25</v>
      </c>
      <c r="E42" s="489">
        <f t="shared" si="5"/>
        <v>115147349.79000001</v>
      </c>
      <c r="F42" s="489">
        <f t="shared" si="5"/>
        <v>100358347.50999999</v>
      </c>
      <c r="G42" s="489">
        <f t="shared" si="5"/>
        <v>95148102.729999989</v>
      </c>
      <c r="H42" s="489">
        <f t="shared" si="5"/>
        <v>-19988356.810000014</v>
      </c>
    </row>
    <row r="43" spans="1:8" s="226" customFormat="1" ht="17.100000000000001" customHeight="1">
      <c r="A43" s="234"/>
      <c r="B43" s="235" t="s">
        <v>462</v>
      </c>
      <c r="C43" s="490"/>
      <c r="D43" s="490"/>
      <c r="E43" s="491">
        <f t="shared" si="3"/>
        <v>0</v>
      </c>
      <c r="F43" s="490"/>
      <c r="G43" s="490"/>
      <c r="H43" s="492">
        <f t="shared" si="4"/>
        <v>0</v>
      </c>
    </row>
    <row r="44" spans="1:8" s="226" customFormat="1" ht="17.100000000000001" customHeight="1">
      <c r="A44" s="234"/>
      <c r="B44" s="235" t="s">
        <v>463</v>
      </c>
      <c r="C44" s="837">
        <v>97136459.540000007</v>
      </c>
      <c r="D44" s="490">
        <v>10890.25</v>
      </c>
      <c r="E44" s="491">
        <f t="shared" si="3"/>
        <v>97147349.790000007</v>
      </c>
      <c r="F44" s="837">
        <v>83112665.769999996</v>
      </c>
      <c r="G44" s="837">
        <v>77902420.989999995</v>
      </c>
      <c r="H44" s="492">
        <f t="shared" si="4"/>
        <v>-19234038.550000012</v>
      </c>
    </row>
    <row r="45" spans="1:8" s="226" customFormat="1" ht="29.25" customHeight="1">
      <c r="A45" s="234"/>
      <c r="B45" s="236" t="s">
        <v>464</v>
      </c>
      <c r="C45" s="490">
        <v>0</v>
      </c>
      <c r="D45" s="490">
        <v>0</v>
      </c>
      <c r="E45" s="491">
        <f t="shared" si="3"/>
        <v>0</v>
      </c>
      <c r="F45" s="490">
        <v>0</v>
      </c>
      <c r="G45" s="490">
        <v>0</v>
      </c>
      <c r="H45" s="492">
        <f t="shared" si="4"/>
        <v>0</v>
      </c>
    </row>
    <row r="46" spans="1:8" s="226" customFormat="1" ht="29.25" customHeight="1">
      <c r="A46" s="234"/>
      <c r="B46" s="236" t="s">
        <v>465</v>
      </c>
      <c r="C46" s="837">
        <v>18000000</v>
      </c>
      <c r="D46" s="490">
        <v>0</v>
      </c>
      <c r="E46" s="491">
        <f t="shared" si="3"/>
        <v>18000000</v>
      </c>
      <c r="F46" s="837">
        <v>17245681.739999998</v>
      </c>
      <c r="G46" s="837">
        <v>17245681.739999998</v>
      </c>
      <c r="H46" s="492">
        <f t="shared" si="4"/>
        <v>-754318.26000000164</v>
      </c>
    </row>
    <row r="47" spans="1:8" s="226" customFormat="1" ht="6" customHeight="1">
      <c r="A47" s="234"/>
      <c r="B47" s="235"/>
      <c r="C47" s="490"/>
      <c r="D47" s="490"/>
      <c r="E47" s="491"/>
      <c r="F47" s="490"/>
      <c r="G47" s="490"/>
      <c r="H47" s="492"/>
    </row>
    <row r="48" spans="1:8" s="226" customFormat="1" ht="17.100000000000001" customHeight="1">
      <c r="A48" s="232" t="s">
        <v>466</v>
      </c>
      <c r="B48" s="233"/>
      <c r="C48" s="489">
        <f t="shared" ref="C48:H48" si="6">C49</f>
        <v>0</v>
      </c>
      <c r="D48" s="489">
        <f t="shared" si="6"/>
        <v>0</v>
      </c>
      <c r="E48" s="489">
        <f t="shared" si="6"/>
        <v>0</v>
      </c>
      <c r="F48" s="489">
        <f t="shared" si="6"/>
        <v>0</v>
      </c>
      <c r="G48" s="489">
        <f t="shared" si="6"/>
        <v>0</v>
      </c>
      <c r="H48" s="489">
        <f t="shared" si="6"/>
        <v>0</v>
      </c>
    </row>
    <row r="49" spans="1:8" s="226" customFormat="1" ht="17.100000000000001" customHeight="1">
      <c r="A49" s="232"/>
      <c r="B49" s="237" t="s">
        <v>452</v>
      </c>
      <c r="C49" s="490"/>
      <c r="D49" s="490"/>
      <c r="E49" s="491">
        <f t="shared" si="3"/>
        <v>0</v>
      </c>
      <c r="F49" s="490"/>
      <c r="G49" s="490"/>
      <c r="H49" s="492">
        <f t="shared" si="4"/>
        <v>0</v>
      </c>
    </row>
    <row r="50" spans="1:8" s="226" customFormat="1" ht="12.75" customHeight="1" thickBot="1">
      <c r="A50" s="238"/>
      <c r="B50" s="239"/>
      <c r="C50" s="497"/>
      <c r="D50" s="497"/>
      <c r="E50" s="498"/>
      <c r="F50" s="497"/>
      <c r="G50" s="497"/>
      <c r="H50" s="499"/>
    </row>
    <row r="51" spans="1:8" ht="21.75" customHeight="1" thickBot="1">
      <c r="A51" s="1240" t="s">
        <v>260</v>
      </c>
      <c r="B51" s="1241"/>
      <c r="C51" s="815">
        <f t="shared" ref="C51:H51" si="7">C29+C42+C48</f>
        <v>115136459.54000001</v>
      </c>
      <c r="D51" s="815">
        <f t="shared" si="7"/>
        <v>10890.25</v>
      </c>
      <c r="E51" s="815">
        <f t="shared" si="7"/>
        <v>115147349.79000001</v>
      </c>
      <c r="F51" s="815">
        <f>F29+F42+F48</f>
        <v>100358347.50999999</v>
      </c>
      <c r="G51" s="815">
        <f t="shared" si="7"/>
        <v>95148102.729999989</v>
      </c>
      <c r="H51" s="815">
        <f t="shared" si="7"/>
        <v>-19988356.810000014</v>
      </c>
    </row>
    <row r="52" spans="1:8" ht="23.25" customHeight="1" thickBot="1">
      <c r="A52" s="212"/>
      <c r="B52" s="212"/>
      <c r="C52" s="240"/>
      <c r="D52" s="240"/>
      <c r="E52" s="240"/>
      <c r="F52" s="241"/>
      <c r="G52" s="818" t="s">
        <v>453</v>
      </c>
      <c r="H52" s="819" t="str">
        <f>IF(($G$51-$C$51)&lt;=0,"",$G$51-$C$51)</f>
        <v/>
      </c>
    </row>
    <row r="53" spans="1:8" ht="23.25" customHeight="1">
      <c r="A53" s="215"/>
      <c r="B53" s="215"/>
      <c r="C53" s="591"/>
      <c r="D53" s="591"/>
      <c r="E53" s="591"/>
      <c r="F53" s="592"/>
      <c r="G53" s="593"/>
      <c r="H53" s="593"/>
    </row>
    <row r="54" spans="1:8" ht="23.25" customHeight="1">
      <c r="A54" s="215"/>
      <c r="B54" s="215"/>
      <c r="C54" s="591"/>
      <c r="D54" s="591"/>
      <c r="E54" s="591"/>
      <c r="F54" s="592"/>
      <c r="G54" s="593"/>
      <c r="H54" s="593"/>
    </row>
    <row r="55" spans="1:8" ht="23.25" customHeight="1">
      <c r="A55" s="215"/>
      <c r="B55" s="215"/>
      <c r="C55" s="591"/>
      <c r="D55" s="591"/>
      <c r="E55" s="591"/>
      <c r="F55" s="592"/>
      <c r="G55" s="593"/>
      <c r="H55" s="593"/>
    </row>
    <row r="56" spans="1:8" ht="8.25" customHeight="1">
      <c r="A56" s="242"/>
      <c r="B56" s="124"/>
    </row>
    <row r="57" spans="1:8">
      <c r="A57" s="245"/>
      <c r="B57" s="124"/>
      <c r="H57" s="446"/>
    </row>
    <row r="58" spans="1:8">
      <c r="A58" s="246"/>
      <c r="B58" s="247" t="s">
        <v>467</v>
      </c>
      <c r="C58" s="248"/>
      <c r="D58" s="248"/>
      <c r="E58" s="248"/>
      <c r="F58" s="248"/>
      <c r="G58" s="248"/>
      <c r="H58" s="248"/>
    </row>
    <row r="59" spans="1:8">
      <c r="A59" s="246"/>
      <c r="B59" s="247" t="s">
        <v>468</v>
      </c>
      <c r="C59" s="248"/>
      <c r="D59" s="248"/>
      <c r="E59" s="248"/>
      <c r="F59" s="248"/>
      <c r="G59" s="248"/>
      <c r="H59" s="248"/>
    </row>
    <row r="60" spans="1:8">
      <c r="A60" s="246"/>
      <c r="B60" s="247"/>
      <c r="C60" s="248"/>
      <c r="D60" s="248"/>
      <c r="E60" s="248"/>
      <c r="F60" s="248"/>
      <c r="G60" s="248"/>
      <c r="H60" s="248"/>
    </row>
  </sheetData>
  <sheetProtection formatColumns="0" formatRows="0" insertHyperlinks="0"/>
  <mergeCells count="12">
    <mergeCell ref="A6:B7"/>
    <mergeCell ref="A24:B24"/>
    <mergeCell ref="A1:H1"/>
    <mergeCell ref="A2:H2"/>
    <mergeCell ref="A3:H3"/>
    <mergeCell ref="A4:H4"/>
    <mergeCell ref="C5:F5"/>
    <mergeCell ref="A27:B27"/>
    <mergeCell ref="A32:B32"/>
    <mergeCell ref="A36:B36"/>
    <mergeCell ref="A40:B40"/>
    <mergeCell ref="A51:B51"/>
  </mergeCells>
  <printOptions horizontalCentered="1"/>
  <pageMargins left="0.39370078740157483" right="0.39370078740157483" top="0.39370078740157483" bottom="0.51181102362204722" header="0.31496062992125984" footer="0.31496062992125984"/>
  <pageSetup scale="88" fitToHeight="2" orientation="landscape" r:id="rId1"/>
  <rowBreaks count="1" manualBreakCount="1">
    <brk id="26" max="7" man="1"/>
  </rowBreaks>
  <drawing r:id="rId2"/>
</worksheet>
</file>

<file path=xl/worksheets/sheet15.xml><?xml version="1.0" encoding="utf-8"?>
<worksheet xmlns="http://schemas.openxmlformats.org/spreadsheetml/2006/main" xmlns:r="http://schemas.openxmlformats.org/officeDocument/2006/relationships">
  <dimension ref="A1:J91"/>
  <sheetViews>
    <sheetView view="pageBreakPreview" topLeftCell="D1" zoomScale="110" zoomScaleNormal="120" zoomScaleSheetLayoutView="110" workbookViewId="0">
      <selection activeCell="J87" sqref="J87"/>
    </sheetView>
  </sheetViews>
  <sheetFormatPr baseColWidth="10" defaultColWidth="11.42578125" defaultRowHeight="15"/>
  <cols>
    <col min="1" max="1" width="1.85546875" customWidth="1"/>
    <col min="2" max="2" width="0.85546875" customWidth="1"/>
    <col min="3" max="3" width="48.28515625" customWidth="1"/>
    <col min="4" max="4" width="14.85546875" bestFit="1" customWidth="1"/>
    <col min="5" max="5" width="12.85546875" customWidth="1"/>
    <col min="6" max="6" width="14.85546875" bestFit="1" customWidth="1"/>
    <col min="7" max="7" width="15" bestFit="1" customWidth="1"/>
    <col min="8" max="8" width="14.42578125" bestFit="1" customWidth="1"/>
    <col min="9" max="9" width="14.140625" bestFit="1" customWidth="1"/>
  </cols>
  <sheetData>
    <row r="1" spans="1:9" ht="15.75">
      <c r="A1" s="1150" t="s">
        <v>23</v>
      </c>
      <c r="B1" s="1150"/>
      <c r="C1" s="1150"/>
      <c r="D1" s="1150"/>
      <c r="E1" s="1150"/>
      <c r="F1" s="1150"/>
      <c r="G1" s="1150"/>
      <c r="H1" s="1150"/>
      <c r="I1" s="1150"/>
    </row>
    <row r="2" spans="1:9" ht="15.75" customHeight="1">
      <c r="A2" s="1151" t="s">
        <v>469</v>
      </c>
      <c r="B2" s="1151"/>
      <c r="C2" s="1151"/>
      <c r="D2" s="1151"/>
      <c r="E2" s="1151"/>
      <c r="F2" s="1151"/>
      <c r="G2" s="1151"/>
      <c r="H2" s="1151"/>
      <c r="I2" s="1151"/>
    </row>
    <row r="3" spans="1:9" ht="16.5" customHeight="1">
      <c r="A3" s="1151" t="str">
        <f>'ETCA-I-01'!A3:G3</f>
        <v>TELEVISORA DE HERMOSILLO, S.A. DE C.V.</v>
      </c>
      <c r="B3" s="1151"/>
      <c r="C3" s="1151"/>
      <c r="D3" s="1151"/>
      <c r="E3" s="1151"/>
      <c r="F3" s="1151"/>
      <c r="G3" s="1151"/>
      <c r="H3" s="1151"/>
      <c r="I3" s="1151"/>
    </row>
    <row r="4" spans="1:9" ht="15.75" customHeight="1">
      <c r="A4" s="1288" t="str">
        <f>'ETCA-I-10'!A4:K4</f>
        <v>Del 01 de Enero al 31 de Diciembre de 2018</v>
      </c>
      <c r="B4" s="1288"/>
      <c r="C4" s="1288"/>
      <c r="D4" s="1288"/>
      <c r="E4" s="1288"/>
      <c r="F4" s="1288"/>
      <c r="G4" s="1288"/>
      <c r="H4" s="1288"/>
      <c r="I4" s="1288"/>
    </row>
    <row r="5" spans="1:9" ht="15.75" customHeight="1" thickBot="1">
      <c r="A5" s="1205" t="s">
        <v>87</v>
      </c>
      <c r="B5" s="1205"/>
      <c r="C5" s="1205"/>
      <c r="D5" s="1205"/>
      <c r="E5" s="1205"/>
      <c r="F5" s="1205"/>
      <c r="G5" s="1205"/>
      <c r="H5" s="1205"/>
      <c r="I5" s="1205"/>
    </row>
    <row r="6" spans="1:9" ht="15.75" thickBot="1">
      <c r="A6" s="1271"/>
      <c r="B6" s="1272"/>
      <c r="C6" s="1273"/>
      <c r="D6" s="1274" t="s">
        <v>470</v>
      </c>
      <c r="E6" s="1275"/>
      <c r="F6" s="1275"/>
      <c r="G6" s="1275"/>
      <c r="H6" s="1276"/>
      <c r="I6" s="1277" t="s">
        <v>471</v>
      </c>
    </row>
    <row r="7" spans="1:9">
      <c r="A7" s="1280" t="s">
        <v>257</v>
      </c>
      <c r="B7" s="1281"/>
      <c r="C7" s="1282"/>
      <c r="D7" s="1277" t="s">
        <v>472</v>
      </c>
      <c r="E7" s="1286" t="s">
        <v>473</v>
      </c>
      <c r="F7" s="1277" t="s">
        <v>474</v>
      </c>
      <c r="G7" s="1277" t="s">
        <v>475</v>
      </c>
      <c r="H7" s="1277" t="s">
        <v>476</v>
      </c>
      <c r="I7" s="1278"/>
    </row>
    <row r="8" spans="1:9" ht="15.75" thickBot="1">
      <c r="A8" s="1283" t="s">
        <v>477</v>
      </c>
      <c r="B8" s="1284"/>
      <c r="C8" s="1285"/>
      <c r="D8" s="1279"/>
      <c r="E8" s="1287"/>
      <c r="F8" s="1279"/>
      <c r="G8" s="1279"/>
      <c r="H8" s="1279"/>
      <c r="I8" s="1279"/>
    </row>
    <row r="9" spans="1:9">
      <c r="A9" s="1266"/>
      <c r="B9" s="1267"/>
      <c r="C9" s="1268"/>
      <c r="D9" s="775"/>
      <c r="E9" s="775"/>
      <c r="F9" s="775"/>
      <c r="G9" s="775"/>
      <c r="H9" s="775"/>
      <c r="I9" s="775"/>
    </row>
    <row r="10" spans="1:9">
      <c r="A10" s="1250" t="s">
        <v>478</v>
      </c>
      <c r="B10" s="1251"/>
      <c r="C10" s="1270"/>
      <c r="D10" s="674"/>
      <c r="E10" s="674"/>
      <c r="F10" s="674"/>
      <c r="G10" s="674"/>
      <c r="H10" s="674"/>
      <c r="I10" s="674"/>
    </row>
    <row r="11" spans="1:9">
      <c r="A11" s="790"/>
      <c r="B11" s="1258" t="s">
        <v>479</v>
      </c>
      <c r="C11" s="1254"/>
      <c r="D11" s="676">
        <v>0</v>
      </c>
      <c r="E11" s="676">
        <v>0</v>
      </c>
      <c r="F11" s="676">
        <f t="shared" ref="F11:F17" si="0">+D11+E11</f>
        <v>0</v>
      </c>
      <c r="G11" s="676">
        <v>0</v>
      </c>
      <c r="H11" s="676">
        <v>0</v>
      </c>
      <c r="I11" s="675">
        <f>+H11-D11</f>
        <v>0</v>
      </c>
    </row>
    <row r="12" spans="1:9">
      <c r="A12" s="790"/>
      <c r="B12" s="1258" t="s">
        <v>480</v>
      </c>
      <c r="C12" s="1254"/>
      <c r="D12" s="676">
        <v>0</v>
      </c>
      <c r="E12" s="676">
        <v>0</v>
      </c>
      <c r="F12" s="676">
        <f t="shared" si="0"/>
        <v>0</v>
      </c>
      <c r="G12" s="676">
        <v>0</v>
      </c>
      <c r="H12" s="676">
        <v>0</v>
      </c>
      <c r="I12" s="675">
        <f t="shared" ref="I12:I17" si="1">+H12-D12</f>
        <v>0</v>
      </c>
    </row>
    <row r="13" spans="1:9">
      <c r="A13" s="790"/>
      <c r="B13" s="1258" t="s">
        <v>481</v>
      </c>
      <c r="C13" s="1254"/>
      <c r="D13" s="676">
        <v>0</v>
      </c>
      <c r="E13" s="676">
        <v>0</v>
      </c>
      <c r="F13" s="676">
        <f t="shared" si="0"/>
        <v>0</v>
      </c>
      <c r="G13" s="676">
        <v>0</v>
      </c>
      <c r="H13" s="676">
        <v>0</v>
      </c>
      <c r="I13" s="675">
        <f t="shared" si="1"/>
        <v>0</v>
      </c>
    </row>
    <row r="14" spans="1:9">
      <c r="A14" s="790"/>
      <c r="B14" s="1258" t="s">
        <v>482</v>
      </c>
      <c r="C14" s="1254"/>
      <c r="D14" s="676">
        <v>0</v>
      </c>
      <c r="E14" s="676">
        <v>0</v>
      </c>
      <c r="F14" s="676">
        <f t="shared" si="0"/>
        <v>0</v>
      </c>
      <c r="G14" s="676">
        <v>0</v>
      </c>
      <c r="H14" s="676">
        <v>0</v>
      </c>
      <c r="I14" s="675">
        <f t="shared" si="1"/>
        <v>0</v>
      </c>
    </row>
    <row r="15" spans="1:9">
      <c r="A15" s="790"/>
      <c r="B15" s="1258" t="s">
        <v>483</v>
      </c>
      <c r="C15" s="1254"/>
      <c r="D15" s="676">
        <v>0</v>
      </c>
      <c r="E15" s="676">
        <v>0</v>
      </c>
      <c r="F15" s="676">
        <f t="shared" si="0"/>
        <v>0</v>
      </c>
      <c r="G15" s="676">
        <v>0</v>
      </c>
      <c r="H15" s="676">
        <v>0</v>
      </c>
      <c r="I15" s="675">
        <f t="shared" si="1"/>
        <v>0</v>
      </c>
    </row>
    <row r="16" spans="1:9">
      <c r="A16" s="790"/>
      <c r="B16" s="1258" t="s">
        <v>484</v>
      </c>
      <c r="C16" s="1254"/>
      <c r="D16" s="676">
        <v>0</v>
      </c>
      <c r="E16" s="676">
        <v>0</v>
      </c>
      <c r="F16" s="676">
        <f t="shared" si="0"/>
        <v>0</v>
      </c>
      <c r="G16" s="676">
        <v>0</v>
      </c>
      <c r="H16" s="676"/>
      <c r="I16" s="675">
        <f t="shared" si="1"/>
        <v>0</v>
      </c>
    </row>
    <row r="17" spans="1:9">
      <c r="A17" s="790"/>
      <c r="B17" s="1258" t="s">
        <v>485</v>
      </c>
      <c r="C17" s="1254"/>
      <c r="D17" s="898">
        <v>97136459.540000007</v>
      </c>
      <c r="E17" s="1021">
        <v>10890.25</v>
      </c>
      <c r="F17" s="1021">
        <f t="shared" si="0"/>
        <v>97147349.790000007</v>
      </c>
      <c r="G17" s="898">
        <v>83112666</v>
      </c>
      <c r="H17" s="898">
        <v>77902421</v>
      </c>
      <c r="I17" s="1022">
        <f t="shared" si="1"/>
        <v>-19234038.540000007</v>
      </c>
    </row>
    <row r="18" spans="1:9">
      <c r="A18" s="1269"/>
      <c r="B18" s="1258" t="s">
        <v>486</v>
      </c>
      <c r="C18" s="1254"/>
      <c r="D18" s="1262">
        <f t="shared" ref="D18:I18" si="2">SUM(D20:D30)</f>
        <v>0</v>
      </c>
      <c r="E18" s="1262">
        <f t="shared" si="2"/>
        <v>0</v>
      </c>
      <c r="F18" s="1262">
        <f t="shared" si="2"/>
        <v>0</v>
      </c>
      <c r="G18" s="1262">
        <f t="shared" si="2"/>
        <v>0</v>
      </c>
      <c r="H18" s="1262">
        <f t="shared" si="2"/>
        <v>0</v>
      </c>
      <c r="I18" s="1262">
        <f t="shared" si="2"/>
        <v>0</v>
      </c>
    </row>
    <row r="19" spans="1:9">
      <c r="A19" s="1269"/>
      <c r="B19" s="1258" t="s">
        <v>487</v>
      </c>
      <c r="C19" s="1254"/>
      <c r="D19" s="1262"/>
      <c r="E19" s="1262"/>
      <c r="F19" s="1262"/>
      <c r="G19" s="1262"/>
      <c r="H19" s="1262"/>
      <c r="I19" s="1262"/>
    </row>
    <row r="20" spans="1:9">
      <c r="A20" s="790"/>
      <c r="B20" s="788"/>
      <c r="C20" s="789" t="s">
        <v>488</v>
      </c>
      <c r="D20" s="676">
        <v>0</v>
      </c>
      <c r="E20" s="676">
        <v>0</v>
      </c>
      <c r="F20" s="676">
        <f t="shared" ref="F20:F30" si="3">+D20+E20</f>
        <v>0</v>
      </c>
      <c r="G20" s="676">
        <v>0</v>
      </c>
      <c r="H20" s="676">
        <v>0</v>
      </c>
      <c r="I20" s="675">
        <f>+H20-D20</f>
        <v>0</v>
      </c>
    </row>
    <row r="21" spans="1:9">
      <c r="A21" s="790"/>
      <c r="B21" s="788"/>
      <c r="C21" s="789" t="s">
        <v>489</v>
      </c>
      <c r="D21" s="676">
        <v>0</v>
      </c>
      <c r="E21" s="676">
        <v>0</v>
      </c>
      <c r="F21" s="676">
        <f t="shared" si="3"/>
        <v>0</v>
      </c>
      <c r="G21" s="676">
        <v>0</v>
      </c>
      <c r="H21" s="676">
        <v>0</v>
      </c>
      <c r="I21" s="675">
        <f t="shared" ref="I21:I37" si="4">+H21-D21</f>
        <v>0</v>
      </c>
    </row>
    <row r="22" spans="1:9">
      <c r="A22" s="790"/>
      <c r="B22" s="788"/>
      <c r="C22" s="789" t="s">
        <v>490</v>
      </c>
      <c r="D22" s="676">
        <v>0</v>
      </c>
      <c r="E22" s="676">
        <v>0</v>
      </c>
      <c r="F22" s="676">
        <f t="shared" si="3"/>
        <v>0</v>
      </c>
      <c r="G22" s="676">
        <v>0</v>
      </c>
      <c r="H22" s="676">
        <v>0</v>
      </c>
      <c r="I22" s="675">
        <f t="shared" si="4"/>
        <v>0</v>
      </c>
    </row>
    <row r="23" spans="1:9">
      <c r="A23" s="790"/>
      <c r="B23" s="788"/>
      <c r="C23" s="789" t="s">
        <v>491</v>
      </c>
      <c r="D23" s="676">
        <v>0</v>
      </c>
      <c r="E23" s="676">
        <v>0</v>
      </c>
      <c r="F23" s="676">
        <f t="shared" si="3"/>
        <v>0</v>
      </c>
      <c r="G23" s="676">
        <v>0</v>
      </c>
      <c r="H23" s="676">
        <v>0</v>
      </c>
      <c r="I23" s="675">
        <f t="shared" si="4"/>
        <v>0</v>
      </c>
    </row>
    <row r="24" spans="1:9">
      <c r="A24" s="790"/>
      <c r="B24" s="788"/>
      <c r="C24" s="789" t="s">
        <v>492</v>
      </c>
      <c r="D24" s="676">
        <v>0</v>
      </c>
      <c r="E24" s="676">
        <v>0</v>
      </c>
      <c r="F24" s="676">
        <f t="shared" si="3"/>
        <v>0</v>
      </c>
      <c r="G24" s="676">
        <v>0</v>
      </c>
      <c r="H24" s="676">
        <v>0</v>
      </c>
      <c r="I24" s="675">
        <f t="shared" si="4"/>
        <v>0</v>
      </c>
    </row>
    <row r="25" spans="1:9">
      <c r="A25" s="790"/>
      <c r="B25" s="788"/>
      <c r="C25" s="789" t="s">
        <v>493</v>
      </c>
      <c r="D25" s="676">
        <v>0</v>
      </c>
      <c r="E25" s="676">
        <v>0</v>
      </c>
      <c r="F25" s="676">
        <f t="shared" si="3"/>
        <v>0</v>
      </c>
      <c r="G25" s="676">
        <v>0</v>
      </c>
      <c r="H25" s="676">
        <v>0</v>
      </c>
      <c r="I25" s="675">
        <f t="shared" si="4"/>
        <v>0</v>
      </c>
    </row>
    <row r="26" spans="1:9">
      <c r="A26" s="790"/>
      <c r="B26" s="788"/>
      <c r="C26" s="789" t="s">
        <v>494</v>
      </c>
      <c r="D26" s="676">
        <v>0</v>
      </c>
      <c r="E26" s="676">
        <v>0</v>
      </c>
      <c r="F26" s="676">
        <f t="shared" si="3"/>
        <v>0</v>
      </c>
      <c r="G26" s="676">
        <v>0</v>
      </c>
      <c r="H26" s="676">
        <v>0</v>
      </c>
      <c r="I26" s="675">
        <f t="shared" si="4"/>
        <v>0</v>
      </c>
    </row>
    <row r="27" spans="1:9">
      <c r="A27" s="790"/>
      <c r="B27" s="788"/>
      <c r="C27" s="789" t="s">
        <v>495</v>
      </c>
      <c r="D27" s="676">
        <v>0</v>
      </c>
      <c r="E27" s="676">
        <v>0</v>
      </c>
      <c r="F27" s="676">
        <f t="shared" si="3"/>
        <v>0</v>
      </c>
      <c r="G27" s="676">
        <v>0</v>
      </c>
      <c r="H27" s="676">
        <v>0</v>
      </c>
      <c r="I27" s="675">
        <f t="shared" si="4"/>
        <v>0</v>
      </c>
    </row>
    <row r="28" spans="1:9">
      <c r="A28" s="790"/>
      <c r="B28" s="788"/>
      <c r="C28" s="789" t="s">
        <v>496</v>
      </c>
      <c r="D28" s="676">
        <v>0</v>
      </c>
      <c r="E28" s="676">
        <v>0</v>
      </c>
      <c r="F28" s="676">
        <f t="shared" si="3"/>
        <v>0</v>
      </c>
      <c r="G28" s="676">
        <v>0</v>
      </c>
      <c r="H28" s="676">
        <v>0</v>
      </c>
      <c r="I28" s="675">
        <f t="shared" si="4"/>
        <v>0</v>
      </c>
    </row>
    <row r="29" spans="1:9">
      <c r="A29" s="790"/>
      <c r="B29" s="788"/>
      <c r="C29" s="789" t="s">
        <v>497</v>
      </c>
      <c r="D29" s="676">
        <v>0</v>
      </c>
      <c r="E29" s="676">
        <v>0</v>
      </c>
      <c r="F29" s="676">
        <f t="shared" si="3"/>
        <v>0</v>
      </c>
      <c r="G29" s="676">
        <v>0</v>
      </c>
      <c r="H29" s="676">
        <v>0</v>
      </c>
      <c r="I29" s="675">
        <f t="shared" si="4"/>
        <v>0</v>
      </c>
    </row>
    <row r="30" spans="1:9">
      <c r="A30" s="790"/>
      <c r="B30" s="788"/>
      <c r="C30" s="789" t="s">
        <v>498</v>
      </c>
      <c r="D30" s="676">
        <v>0</v>
      </c>
      <c r="E30" s="676">
        <v>0</v>
      </c>
      <c r="F30" s="676">
        <f t="shared" si="3"/>
        <v>0</v>
      </c>
      <c r="G30" s="676">
        <v>0</v>
      </c>
      <c r="H30" s="676">
        <v>0</v>
      </c>
      <c r="I30" s="675">
        <f t="shared" si="4"/>
        <v>0</v>
      </c>
    </row>
    <row r="31" spans="1:9">
      <c r="A31" s="790"/>
      <c r="B31" s="1258" t="s">
        <v>499</v>
      </c>
      <c r="C31" s="1254"/>
      <c r="D31" s="675">
        <f t="shared" ref="D31:I31" si="5">SUM(D32:D36)</f>
        <v>0</v>
      </c>
      <c r="E31" s="675">
        <f t="shared" si="5"/>
        <v>0</v>
      </c>
      <c r="F31" s="675">
        <f t="shared" si="5"/>
        <v>0</v>
      </c>
      <c r="G31" s="675">
        <f t="shared" si="5"/>
        <v>0</v>
      </c>
      <c r="H31" s="675">
        <f t="shared" si="5"/>
        <v>0</v>
      </c>
      <c r="I31" s="675">
        <f t="shared" si="5"/>
        <v>0</v>
      </c>
    </row>
    <row r="32" spans="1:9">
      <c r="A32" s="790"/>
      <c r="B32" s="788"/>
      <c r="C32" s="789" t="s">
        <v>500</v>
      </c>
      <c r="D32" s="676">
        <v>0</v>
      </c>
      <c r="E32" s="676">
        <v>0</v>
      </c>
      <c r="F32" s="676">
        <v>0</v>
      </c>
      <c r="G32" s="676"/>
      <c r="H32" s="676">
        <v>0</v>
      </c>
      <c r="I32" s="675">
        <f t="shared" si="4"/>
        <v>0</v>
      </c>
    </row>
    <row r="33" spans="1:9">
      <c r="A33" s="790"/>
      <c r="B33" s="788"/>
      <c r="C33" s="789" t="s">
        <v>501</v>
      </c>
      <c r="D33" s="676">
        <v>0</v>
      </c>
      <c r="E33" s="676">
        <v>0</v>
      </c>
      <c r="F33" s="676">
        <f>+D33+E33</f>
        <v>0</v>
      </c>
      <c r="G33" s="676"/>
      <c r="H33" s="676">
        <v>0</v>
      </c>
      <c r="I33" s="675">
        <f t="shared" si="4"/>
        <v>0</v>
      </c>
    </row>
    <row r="34" spans="1:9" ht="15.75" thickBot="1">
      <c r="A34" s="642"/>
      <c r="B34" s="724"/>
      <c r="C34" s="778" t="s">
        <v>502</v>
      </c>
      <c r="D34" s="677">
        <v>0</v>
      </c>
      <c r="E34" s="677">
        <v>0</v>
      </c>
      <c r="F34" s="677">
        <f>+D34+E34</f>
        <v>0</v>
      </c>
      <c r="G34" s="677"/>
      <c r="H34" s="677"/>
      <c r="I34" s="751">
        <f t="shared" si="4"/>
        <v>0</v>
      </c>
    </row>
    <row r="35" spans="1:9">
      <c r="A35" s="790"/>
      <c r="B35" s="788"/>
      <c r="C35" s="789" t="s">
        <v>503</v>
      </c>
      <c r="D35" s="676">
        <v>0</v>
      </c>
      <c r="E35" s="676">
        <v>0</v>
      </c>
      <c r="F35" s="676">
        <f>+D35+E35</f>
        <v>0</v>
      </c>
      <c r="G35" s="676"/>
      <c r="H35" s="676"/>
      <c r="I35" s="675">
        <f t="shared" si="4"/>
        <v>0</v>
      </c>
    </row>
    <row r="36" spans="1:9">
      <c r="A36" s="790"/>
      <c r="B36" s="788"/>
      <c r="C36" s="789" t="s">
        <v>504</v>
      </c>
      <c r="D36" s="676">
        <v>0</v>
      </c>
      <c r="E36" s="676">
        <v>0</v>
      </c>
      <c r="F36" s="676">
        <f>+D36+E36</f>
        <v>0</v>
      </c>
      <c r="G36" s="676"/>
      <c r="H36" s="676"/>
      <c r="I36" s="675">
        <f t="shared" si="4"/>
        <v>0</v>
      </c>
    </row>
    <row r="37" spans="1:9">
      <c r="A37" s="790"/>
      <c r="B37" s="1264" t="s">
        <v>505</v>
      </c>
      <c r="C37" s="1265"/>
      <c r="D37" s="898">
        <v>18000000</v>
      </c>
      <c r="E37" s="676">
        <v>0</v>
      </c>
      <c r="F37" s="776">
        <f>+D37+E37</f>
        <v>18000000</v>
      </c>
      <c r="G37" s="898">
        <v>17245682</v>
      </c>
      <c r="H37" s="898">
        <v>17245682</v>
      </c>
      <c r="I37" s="777">
        <f t="shared" si="4"/>
        <v>-754318</v>
      </c>
    </row>
    <row r="38" spans="1:9">
      <c r="A38" s="790"/>
      <c r="B38" s="1258" t="s">
        <v>506</v>
      </c>
      <c r="C38" s="1254"/>
      <c r="D38" s="675">
        <f t="shared" ref="D38:I38" si="6">SUM(D39)</f>
        <v>0</v>
      </c>
      <c r="E38" s="675">
        <f t="shared" si="6"/>
        <v>0</v>
      </c>
      <c r="F38" s="675">
        <f t="shared" si="6"/>
        <v>0</v>
      </c>
      <c r="G38" s="675">
        <f t="shared" si="6"/>
        <v>0</v>
      </c>
      <c r="H38" s="675">
        <f t="shared" si="6"/>
        <v>0</v>
      </c>
      <c r="I38" s="675">
        <f t="shared" si="6"/>
        <v>0</v>
      </c>
    </row>
    <row r="39" spans="1:9">
      <c r="A39" s="790"/>
      <c r="B39" s="788"/>
      <c r="C39" s="789" t="s">
        <v>507</v>
      </c>
      <c r="D39" s="676">
        <v>0</v>
      </c>
      <c r="E39" s="676"/>
      <c r="F39" s="676">
        <f>+D39+E39</f>
        <v>0</v>
      </c>
      <c r="G39" s="676"/>
      <c r="H39" s="676"/>
      <c r="I39" s="675">
        <f>+H39-D39</f>
        <v>0</v>
      </c>
    </row>
    <row r="40" spans="1:9">
      <c r="A40" s="790"/>
      <c r="B40" s="1258" t="s">
        <v>508</v>
      </c>
      <c r="C40" s="1254"/>
      <c r="D40" s="675">
        <f t="shared" ref="D40:I40" si="7">SUM(D41:D42)</f>
        <v>0</v>
      </c>
      <c r="E40" s="675">
        <f t="shared" si="7"/>
        <v>0</v>
      </c>
      <c r="F40" s="675">
        <f t="shared" si="7"/>
        <v>0</v>
      </c>
      <c r="G40" s="675">
        <f t="shared" si="7"/>
        <v>0</v>
      </c>
      <c r="H40" s="675">
        <f t="shared" si="7"/>
        <v>0</v>
      </c>
      <c r="I40" s="675">
        <f t="shared" si="7"/>
        <v>0</v>
      </c>
    </row>
    <row r="41" spans="1:9">
      <c r="A41" s="790"/>
      <c r="B41" s="788"/>
      <c r="C41" s="789" t="s">
        <v>509</v>
      </c>
      <c r="D41" s="676">
        <v>0</v>
      </c>
      <c r="E41" s="676">
        <v>0</v>
      </c>
      <c r="F41" s="676">
        <f>+D41+E41</f>
        <v>0</v>
      </c>
      <c r="G41" s="676"/>
      <c r="H41" s="676"/>
      <c r="I41" s="675">
        <f>H41-D41</f>
        <v>0</v>
      </c>
    </row>
    <row r="42" spans="1:9">
      <c r="A42" s="790"/>
      <c r="B42" s="788"/>
      <c r="C42" s="789" t="s">
        <v>510</v>
      </c>
      <c r="D42" s="676">
        <v>0</v>
      </c>
      <c r="E42" s="676">
        <v>0</v>
      </c>
      <c r="F42" s="676">
        <f>+D42+E42</f>
        <v>0</v>
      </c>
      <c r="G42" s="676"/>
      <c r="H42" s="676"/>
      <c r="I42" s="675">
        <f>H42-D42</f>
        <v>0</v>
      </c>
    </row>
    <row r="43" spans="1:9" ht="8.25" customHeight="1">
      <c r="A43" s="790"/>
      <c r="B43" s="788"/>
      <c r="C43" s="789"/>
      <c r="D43" s="671"/>
      <c r="E43" s="671"/>
      <c r="F43" s="671"/>
      <c r="G43" s="671"/>
      <c r="H43" s="671"/>
      <c r="I43" s="675"/>
    </row>
    <row r="44" spans="1:9" ht="15" customHeight="1">
      <c r="A44" s="806" t="s">
        <v>511</v>
      </c>
      <c r="B44" s="650"/>
      <c r="C44" s="670"/>
      <c r="D44" s="1263">
        <f t="shared" ref="D44:I44" si="8">+D11+D12+D13+D14+D15+D16+D17+D18+D31+D37+D38+D40</f>
        <v>115136459.54000001</v>
      </c>
      <c r="E44" s="1263">
        <f t="shared" si="8"/>
        <v>10890.25</v>
      </c>
      <c r="F44" s="1263">
        <f t="shared" si="8"/>
        <v>115147349.79000001</v>
      </c>
      <c r="G44" s="1263">
        <f t="shared" si="8"/>
        <v>100358348</v>
      </c>
      <c r="H44" s="1263">
        <f t="shared" si="8"/>
        <v>95148103</v>
      </c>
      <c r="I44" s="1263">
        <f t="shared" si="8"/>
        <v>-19988356.540000007</v>
      </c>
    </row>
    <row r="45" spans="1:9">
      <c r="A45" s="806" t="s">
        <v>512</v>
      </c>
      <c r="B45" s="650"/>
      <c r="C45" s="670"/>
      <c r="D45" s="1263"/>
      <c r="E45" s="1263"/>
      <c r="F45" s="1263"/>
      <c r="G45" s="1263"/>
      <c r="H45" s="1263"/>
      <c r="I45" s="1263"/>
    </row>
    <row r="46" spans="1:9" ht="8.25" customHeight="1">
      <c r="A46" s="807"/>
      <c r="B46" s="791"/>
      <c r="C46" s="792"/>
      <c r="D46" s="1263"/>
      <c r="E46" s="1263"/>
      <c r="F46" s="1263"/>
      <c r="G46" s="1263"/>
      <c r="H46" s="1263"/>
      <c r="I46" s="1263"/>
    </row>
    <row r="47" spans="1:9">
      <c r="A47" s="1250" t="s">
        <v>513</v>
      </c>
      <c r="B47" s="1251"/>
      <c r="C47" s="1252"/>
      <c r="D47" s="678"/>
      <c r="E47" s="678"/>
      <c r="F47" s="678"/>
      <c r="G47" s="678"/>
      <c r="H47" s="678"/>
      <c r="I47" s="679" t="str">
        <f>IF(($H$44-$D$44)&lt;=0," ",$H$44-$D$44)</f>
        <v/>
      </c>
    </row>
    <row r="48" spans="1:9" ht="11.25" customHeight="1">
      <c r="A48" s="790"/>
      <c r="B48" s="788"/>
      <c r="C48" s="789"/>
      <c r="D48" s="671"/>
      <c r="E48" s="671"/>
      <c r="F48" s="671"/>
      <c r="G48" s="671"/>
      <c r="H48" s="671"/>
      <c r="I48" s="675"/>
    </row>
    <row r="49" spans="1:9">
      <c r="A49" s="1250" t="s">
        <v>514</v>
      </c>
      <c r="B49" s="1251"/>
      <c r="C49" s="1252"/>
      <c r="D49" s="671"/>
      <c r="E49" s="671"/>
      <c r="F49" s="671"/>
      <c r="G49" s="671"/>
      <c r="H49" s="671"/>
      <c r="I49" s="675"/>
    </row>
    <row r="50" spans="1:9">
      <c r="A50" s="790"/>
      <c r="B50" s="1258" t="s">
        <v>515</v>
      </c>
      <c r="C50" s="1254"/>
      <c r="D50" s="671">
        <f t="shared" ref="D50:I50" si="9">SUM(D51:D58)</f>
        <v>0</v>
      </c>
      <c r="E50" s="671">
        <f t="shared" si="9"/>
        <v>0</v>
      </c>
      <c r="F50" s="671">
        <f t="shared" si="9"/>
        <v>0</v>
      </c>
      <c r="G50" s="671">
        <f t="shared" si="9"/>
        <v>0</v>
      </c>
      <c r="H50" s="671">
        <f t="shared" si="9"/>
        <v>0</v>
      </c>
      <c r="I50" s="675">
        <f t="shared" si="9"/>
        <v>0</v>
      </c>
    </row>
    <row r="51" spans="1:9">
      <c r="A51" s="790"/>
      <c r="B51" s="788"/>
      <c r="C51" s="789" t="s">
        <v>516</v>
      </c>
      <c r="D51" s="676">
        <v>0</v>
      </c>
      <c r="E51" s="676">
        <v>0</v>
      </c>
      <c r="F51" s="676">
        <f t="shared" ref="F51:F79" si="10">+D51+E51</f>
        <v>0</v>
      </c>
      <c r="G51" s="676">
        <v>0</v>
      </c>
      <c r="H51" s="676">
        <v>0</v>
      </c>
      <c r="I51" s="675">
        <f>H51-D51</f>
        <v>0</v>
      </c>
    </row>
    <row r="52" spans="1:9">
      <c r="A52" s="790"/>
      <c r="B52" s="788"/>
      <c r="C52" s="789" t="s">
        <v>517</v>
      </c>
      <c r="D52" s="676">
        <v>0</v>
      </c>
      <c r="E52" s="676"/>
      <c r="F52" s="676">
        <f t="shared" si="10"/>
        <v>0</v>
      </c>
      <c r="G52" s="676"/>
      <c r="H52" s="676"/>
      <c r="I52" s="675">
        <f t="shared" ref="I52:I63" si="11">H52-D52</f>
        <v>0</v>
      </c>
    </row>
    <row r="53" spans="1:9">
      <c r="A53" s="790"/>
      <c r="B53" s="788"/>
      <c r="C53" s="789" t="s">
        <v>518</v>
      </c>
      <c r="D53" s="676">
        <v>0</v>
      </c>
      <c r="E53" s="676"/>
      <c r="F53" s="676">
        <f t="shared" si="10"/>
        <v>0</v>
      </c>
      <c r="G53" s="676"/>
      <c r="H53" s="676"/>
      <c r="I53" s="675">
        <f t="shared" si="11"/>
        <v>0</v>
      </c>
    </row>
    <row r="54" spans="1:9" ht="18">
      <c r="A54" s="790"/>
      <c r="B54" s="788"/>
      <c r="C54" s="793" t="s">
        <v>519</v>
      </c>
      <c r="D54" s="676">
        <v>0</v>
      </c>
      <c r="E54" s="676"/>
      <c r="F54" s="676">
        <f t="shared" si="10"/>
        <v>0</v>
      </c>
      <c r="G54" s="676"/>
      <c r="H54" s="676"/>
      <c r="I54" s="675">
        <f t="shared" si="11"/>
        <v>0</v>
      </c>
    </row>
    <row r="55" spans="1:9">
      <c r="A55" s="790"/>
      <c r="B55" s="788"/>
      <c r="C55" s="789" t="s">
        <v>520</v>
      </c>
      <c r="D55" s="676">
        <v>0</v>
      </c>
      <c r="E55" s="676">
        <v>0</v>
      </c>
      <c r="F55" s="676">
        <f t="shared" si="10"/>
        <v>0</v>
      </c>
      <c r="G55" s="676">
        <v>0</v>
      </c>
      <c r="H55" s="676">
        <v>0</v>
      </c>
      <c r="I55" s="675">
        <f t="shared" si="11"/>
        <v>0</v>
      </c>
    </row>
    <row r="56" spans="1:9">
      <c r="A56" s="790"/>
      <c r="B56" s="788"/>
      <c r="C56" s="789" t="s">
        <v>521</v>
      </c>
      <c r="D56" s="676">
        <v>0</v>
      </c>
      <c r="E56" s="676"/>
      <c r="F56" s="676">
        <f t="shared" si="10"/>
        <v>0</v>
      </c>
      <c r="G56" s="676"/>
      <c r="H56" s="676"/>
      <c r="I56" s="675">
        <f t="shared" si="11"/>
        <v>0</v>
      </c>
    </row>
    <row r="57" spans="1:9" ht="18">
      <c r="A57" s="790"/>
      <c r="B57" s="788"/>
      <c r="C57" s="793" t="s">
        <v>522</v>
      </c>
      <c r="D57" s="676">
        <v>0</v>
      </c>
      <c r="E57" s="676"/>
      <c r="F57" s="676">
        <f t="shared" si="10"/>
        <v>0</v>
      </c>
      <c r="G57" s="676"/>
      <c r="H57" s="676"/>
      <c r="I57" s="675">
        <f t="shared" si="11"/>
        <v>0</v>
      </c>
    </row>
    <row r="58" spans="1:9" ht="18">
      <c r="A58" s="790"/>
      <c r="B58" s="788"/>
      <c r="C58" s="793" t="s">
        <v>523</v>
      </c>
      <c r="D58" s="676">
        <v>0</v>
      </c>
      <c r="E58" s="676"/>
      <c r="F58" s="676">
        <f t="shared" si="10"/>
        <v>0</v>
      </c>
      <c r="G58" s="676"/>
      <c r="H58" s="676"/>
      <c r="I58" s="675">
        <f t="shared" si="11"/>
        <v>0</v>
      </c>
    </row>
    <row r="59" spans="1:9">
      <c r="A59" s="790"/>
      <c r="B59" s="1258" t="s">
        <v>524</v>
      </c>
      <c r="C59" s="1254"/>
      <c r="D59" s="671">
        <f t="shared" ref="D59:I59" si="12">SUM(D60:D63)</f>
        <v>0</v>
      </c>
      <c r="E59" s="671">
        <f t="shared" si="12"/>
        <v>0</v>
      </c>
      <c r="F59" s="671">
        <f t="shared" si="12"/>
        <v>0</v>
      </c>
      <c r="G59" s="671">
        <f t="shared" si="12"/>
        <v>0</v>
      </c>
      <c r="H59" s="671">
        <f t="shared" si="12"/>
        <v>0</v>
      </c>
      <c r="I59" s="675">
        <f t="shared" si="12"/>
        <v>0</v>
      </c>
    </row>
    <row r="60" spans="1:9">
      <c r="A60" s="790"/>
      <c r="B60" s="788"/>
      <c r="C60" s="789" t="s">
        <v>525</v>
      </c>
      <c r="D60" s="676">
        <v>0</v>
      </c>
      <c r="E60" s="676"/>
      <c r="F60" s="676">
        <f t="shared" si="10"/>
        <v>0</v>
      </c>
      <c r="G60" s="676"/>
      <c r="H60" s="676"/>
      <c r="I60" s="675">
        <f t="shared" si="11"/>
        <v>0</v>
      </c>
    </row>
    <row r="61" spans="1:9">
      <c r="A61" s="790"/>
      <c r="B61" s="788"/>
      <c r="C61" s="789" t="s">
        <v>526</v>
      </c>
      <c r="D61" s="676">
        <v>0</v>
      </c>
      <c r="E61" s="676"/>
      <c r="F61" s="676">
        <v>0</v>
      </c>
      <c r="G61" s="676"/>
      <c r="H61" s="676"/>
      <c r="I61" s="675">
        <f t="shared" si="11"/>
        <v>0</v>
      </c>
    </row>
    <row r="62" spans="1:9">
      <c r="A62" s="790"/>
      <c r="B62" s="788"/>
      <c r="C62" s="789" t="s">
        <v>527</v>
      </c>
      <c r="D62" s="676">
        <v>0</v>
      </c>
      <c r="E62" s="676"/>
      <c r="F62" s="676">
        <v>0</v>
      </c>
      <c r="G62" s="676"/>
      <c r="H62" s="676"/>
      <c r="I62" s="675">
        <f t="shared" si="11"/>
        <v>0</v>
      </c>
    </row>
    <row r="63" spans="1:9">
      <c r="A63" s="790"/>
      <c r="B63" s="788"/>
      <c r="C63" s="789" t="s">
        <v>528</v>
      </c>
      <c r="D63" s="676">
        <v>0</v>
      </c>
      <c r="E63" s="676"/>
      <c r="F63" s="676">
        <v>0</v>
      </c>
      <c r="G63" s="676"/>
      <c r="H63" s="676"/>
      <c r="I63" s="675">
        <f t="shared" si="11"/>
        <v>0</v>
      </c>
    </row>
    <row r="64" spans="1:9">
      <c r="A64" s="790"/>
      <c r="B64" s="1258" t="s">
        <v>529</v>
      </c>
      <c r="C64" s="1254"/>
      <c r="D64" s="671">
        <f t="shared" ref="D64:I64" si="13">SUM(D65:D66)</f>
        <v>0</v>
      </c>
      <c r="E64" s="671">
        <f t="shared" si="13"/>
        <v>0</v>
      </c>
      <c r="F64" s="671">
        <f t="shared" si="13"/>
        <v>0</v>
      </c>
      <c r="G64" s="671">
        <f t="shared" si="13"/>
        <v>0</v>
      </c>
      <c r="H64" s="671">
        <f t="shared" si="13"/>
        <v>0</v>
      </c>
      <c r="I64" s="675">
        <f t="shared" si="13"/>
        <v>0</v>
      </c>
    </row>
    <row r="65" spans="1:10" ht="18.75" thickBot="1">
      <c r="A65" s="642"/>
      <c r="B65" s="724"/>
      <c r="C65" s="725" t="s">
        <v>530</v>
      </c>
      <c r="D65" s="677">
        <v>0</v>
      </c>
      <c r="E65" s="677">
        <v>0</v>
      </c>
      <c r="F65" s="677">
        <f t="shared" si="10"/>
        <v>0</v>
      </c>
      <c r="G65" s="677">
        <v>0</v>
      </c>
      <c r="H65" s="677">
        <v>0</v>
      </c>
      <c r="I65" s="751">
        <f>H65-D65</f>
        <v>0</v>
      </c>
    </row>
    <row r="66" spans="1:10">
      <c r="A66" s="790"/>
      <c r="B66" s="788"/>
      <c r="C66" s="793" t="s">
        <v>531</v>
      </c>
      <c r="D66" s="676">
        <v>0</v>
      </c>
      <c r="E66" s="676">
        <v>0</v>
      </c>
      <c r="F66" s="776">
        <v>0</v>
      </c>
      <c r="G66" s="676">
        <v>0</v>
      </c>
      <c r="H66" s="676">
        <v>0</v>
      </c>
      <c r="I66" s="675">
        <f>H66-D66</f>
        <v>0</v>
      </c>
    </row>
    <row r="67" spans="1:10">
      <c r="A67" s="790"/>
      <c r="B67" s="1258" t="s">
        <v>532</v>
      </c>
      <c r="C67" s="1254"/>
      <c r="D67" s="676">
        <v>0</v>
      </c>
      <c r="E67" s="676">
        <v>0</v>
      </c>
      <c r="F67" s="676">
        <f t="shared" si="10"/>
        <v>0</v>
      </c>
      <c r="G67" s="676">
        <v>0</v>
      </c>
      <c r="H67" s="676">
        <v>0</v>
      </c>
      <c r="I67" s="675">
        <f>H67-D67</f>
        <v>0</v>
      </c>
    </row>
    <row r="68" spans="1:10">
      <c r="A68" s="790"/>
      <c r="B68" s="1258" t="s">
        <v>533</v>
      </c>
      <c r="C68" s="1254"/>
      <c r="D68" s="676">
        <v>0</v>
      </c>
      <c r="E68" s="676">
        <v>0</v>
      </c>
      <c r="F68" s="676">
        <f t="shared" si="10"/>
        <v>0</v>
      </c>
      <c r="G68" s="676">
        <v>0</v>
      </c>
      <c r="H68" s="676">
        <v>0</v>
      </c>
      <c r="I68" s="675">
        <f>H68-D68</f>
        <v>0</v>
      </c>
    </row>
    <row r="69" spans="1:10" ht="8.25" customHeight="1">
      <c r="A69" s="790"/>
      <c r="B69" s="1258"/>
      <c r="C69" s="1254"/>
      <c r="D69" s="671"/>
      <c r="E69" s="671"/>
      <c r="F69" s="671" t="s">
        <v>255</v>
      </c>
      <c r="G69" s="671"/>
      <c r="H69" s="671"/>
      <c r="I69" s="675"/>
    </row>
    <row r="70" spans="1:10">
      <c r="A70" s="1259" t="s">
        <v>534</v>
      </c>
      <c r="B70" s="1260"/>
      <c r="C70" s="1261"/>
      <c r="D70" s="673">
        <f t="shared" ref="D70:I70" si="14">+D50+D59+D64+D67+D68</f>
        <v>0</v>
      </c>
      <c r="E70" s="673">
        <f t="shared" si="14"/>
        <v>0</v>
      </c>
      <c r="F70" s="673">
        <f t="shared" si="14"/>
        <v>0</v>
      </c>
      <c r="G70" s="673">
        <f t="shared" si="14"/>
        <v>0</v>
      </c>
      <c r="H70" s="673">
        <f t="shared" si="14"/>
        <v>0</v>
      </c>
      <c r="I70" s="752">
        <f t="shared" si="14"/>
        <v>0</v>
      </c>
    </row>
    <row r="71" spans="1:10" ht="6" customHeight="1">
      <c r="A71" s="790"/>
      <c r="B71" s="1258"/>
      <c r="C71" s="1254"/>
      <c r="D71" s="671"/>
      <c r="E71" s="671"/>
      <c r="F71" s="671" t="s">
        <v>255</v>
      </c>
      <c r="G71" s="671"/>
      <c r="H71" s="671"/>
      <c r="I71" s="675"/>
    </row>
    <row r="72" spans="1:10">
      <c r="A72" s="1250" t="s">
        <v>535</v>
      </c>
      <c r="B72" s="1251"/>
      <c r="C72" s="1252"/>
      <c r="D72" s="673">
        <f t="shared" ref="D72:I72" si="15">SUM(D73)</f>
        <v>0</v>
      </c>
      <c r="E72" s="673">
        <f t="shared" si="15"/>
        <v>0</v>
      </c>
      <c r="F72" s="673">
        <f t="shared" si="15"/>
        <v>0</v>
      </c>
      <c r="G72" s="673">
        <f t="shared" si="15"/>
        <v>0</v>
      </c>
      <c r="H72" s="673">
        <f t="shared" si="15"/>
        <v>0</v>
      </c>
      <c r="I72" s="752">
        <f t="shared" si="15"/>
        <v>0</v>
      </c>
    </row>
    <row r="73" spans="1:10">
      <c r="A73" s="790"/>
      <c r="B73" s="1253" t="s">
        <v>536</v>
      </c>
      <c r="C73" s="1254"/>
      <c r="D73" s="676">
        <v>0</v>
      </c>
      <c r="E73" s="676"/>
      <c r="F73" s="676" t="s">
        <v>255</v>
      </c>
      <c r="G73" s="676"/>
      <c r="H73" s="676">
        <v>0</v>
      </c>
      <c r="I73" s="675">
        <f>H73-D73</f>
        <v>0</v>
      </c>
    </row>
    <row r="74" spans="1:10" ht="7.5" customHeight="1">
      <c r="A74" s="790"/>
      <c r="B74" s="1253"/>
      <c r="C74" s="1254"/>
      <c r="D74" s="671"/>
      <c r="E74" s="671"/>
      <c r="F74" s="671" t="s">
        <v>255</v>
      </c>
      <c r="G74" s="671"/>
      <c r="H74" s="671"/>
      <c r="I74" s="675"/>
    </row>
    <row r="75" spans="1:10">
      <c r="A75" s="1250" t="s">
        <v>537</v>
      </c>
      <c r="B75" s="1251"/>
      <c r="C75" s="1252"/>
      <c r="D75" s="899">
        <f t="shared" ref="D75:I75" si="16">+D44+D70+D72</f>
        <v>115136459.54000001</v>
      </c>
      <c r="E75" s="899">
        <f t="shared" si="16"/>
        <v>10890.25</v>
      </c>
      <c r="F75" s="899">
        <f t="shared" si="16"/>
        <v>115147349.79000001</v>
      </c>
      <c r="G75" s="899">
        <f t="shared" si="16"/>
        <v>100358348</v>
      </c>
      <c r="H75" s="899">
        <f t="shared" si="16"/>
        <v>95148103</v>
      </c>
      <c r="I75" s="900">
        <f t="shared" si="16"/>
        <v>-19988356.540000007</v>
      </c>
    </row>
    <row r="76" spans="1:10" ht="6" customHeight="1">
      <c r="A76" s="790"/>
      <c r="B76" s="1253"/>
      <c r="C76" s="1254"/>
      <c r="D76" s="671"/>
      <c r="E76" s="671"/>
      <c r="F76" s="671" t="s">
        <v>255</v>
      </c>
      <c r="G76" s="671"/>
      <c r="H76" s="671"/>
      <c r="I76" s="675"/>
    </row>
    <row r="77" spans="1:10">
      <c r="A77" s="790"/>
      <c r="B77" s="1255" t="s">
        <v>538</v>
      </c>
      <c r="C77" s="1252"/>
      <c r="D77" s="675"/>
      <c r="E77" s="675"/>
      <c r="F77" s="675" t="s">
        <v>255</v>
      </c>
      <c r="G77" s="675"/>
      <c r="H77" s="675"/>
      <c r="I77" s="675"/>
    </row>
    <row r="78" spans="1:10" ht="21.75" customHeight="1">
      <c r="A78" s="790"/>
      <c r="B78" s="1256" t="s">
        <v>539</v>
      </c>
      <c r="C78" s="1257"/>
      <c r="D78" s="676">
        <v>0</v>
      </c>
      <c r="E78" s="676">
        <v>0</v>
      </c>
      <c r="F78" s="676">
        <f t="shared" si="10"/>
        <v>0</v>
      </c>
      <c r="G78" s="676">
        <v>0</v>
      </c>
      <c r="H78" s="676">
        <v>0</v>
      </c>
      <c r="I78" s="675">
        <f>H78-D78</f>
        <v>0</v>
      </c>
    </row>
    <row r="79" spans="1:10" ht="22.5" customHeight="1">
      <c r="A79" s="790"/>
      <c r="B79" s="1256" t="s">
        <v>540</v>
      </c>
      <c r="C79" s="1257"/>
      <c r="D79" s="676">
        <v>0</v>
      </c>
      <c r="E79" s="676">
        <v>0</v>
      </c>
      <c r="F79" s="676">
        <f t="shared" si="10"/>
        <v>0</v>
      </c>
      <c r="G79" s="676">
        <v>0</v>
      </c>
      <c r="H79" s="676">
        <v>0</v>
      </c>
      <c r="I79" s="675">
        <f>H79-D79</f>
        <v>0</v>
      </c>
    </row>
    <row r="80" spans="1:10">
      <c r="A80" s="790"/>
      <c r="B80" s="1255" t="s">
        <v>541</v>
      </c>
      <c r="C80" s="1252"/>
      <c r="D80" s="673">
        <f t="shared" ref="D80:I80" si="17">+D78+D79</f>
        <v>0</v>
      </c>
      <c r="E80" s="673">
        <f t="shared" si="17"/>
        <v>0</v>
      </c>
      <c r="F80" s="673">
        <f t="shared" si="17"/>
        <v>0</v>
      </c>
      <c r="G80" s="673">
        <f t="shared" si="17"/>
        <v>0</v>
      </c>
      <c r="H80" s="673">
        <f t="shared" si="17"/>
        <v>0</v>
      </c>
      <c r="I80" s="752">
        <f t="shared" si="17"/>
        <v>0</v>
      </c>
      <c r="J80" s="523" t="s">
        <v>255</v>
      </c>
    </row>
    <row r="81" spans="1:10" ht="15.75" thickBot="1">
      <c r="A81" s="641"/>
      <c r="B81" s="1248"/>
      <c r="C81" s="1249"/>
      <c r="D81" s="672"/>
      <c r="E81" s="672"/>
      <c r="F81" s="672"/>
      <c r="G81" s="672"/>
      <c r="H81" s="672"/>
      <c r="I81" s="672"/>
      <c r="J81" s="523" t="str">
        <f>IF(E75&lt;&gt;'ETCA-II-01'!D24,"ERROR!!!!! EL MONTO NO COINCIDE CON LO REPORTADO EN EL FORMATO ETCA-II-01 EN EL TOTAL DE INGRESOS","")</f>
        <v/>
      </c>
    </row>
    <row r="82" spans="1:10">
      <c r="J82" s="523" t="s">
        <v>255</v>
      </c>
    </row>
    <row r="83" spans="1:10">
      <c r="J83" s="523" t="str">
        <f>IF(G75&lt;&gt;'ETCA-II-01'!F24,"ERROR!!!!! EL MONTO NO COINCIDE CON LO REPORTADO EN EL FORMATO ETCA-II-01 EN EL TOTAL DE INGRESOS","")</f>
        <v>ERROR!!!!! EL MONTO NO COINCIDE CON LO REPORTADO EN EL FORMATO ETCA-II-01 EN EL TOTAL DE INGRESOS</v>
      </c>
    </row>
    <row r="84" spans="1:10">
      <c r="J84" s="523" t="str">
        <f>IF(H75&lt;&gt;'ETCA-II-01'!G24,"ERROR!!!!! EL MONTO NO COINCIDE CON LO REPORTADO EN EL FORMATO ETCA-II-01 EN EL TOTAL DE INGRESOS","")</f>
        <v>ERROR!!!!! EL MONTO NO COINCIDE CON LO REPORTADO EN EL FORMATO ETCA-II-01 EN EL TOTAL DE INGRESOS</v>
      </c>
    </row>
    <row r="85" spans="1:10">
      <c r="J85" s="523" t="s">
        <v>255</v>
      </c>
    </row>
    <row r="86" spans="1:10">
      <c r="J86" s="523" t="str">
        <f>IF(D75&lt;&gt;'ETCA-II-01'!C51,"ERROR!!!!! EL MONTO NO COINCIDE CON LO REPORTADO EN EL FORMATO ETCA-II-01 EN EL TOTAL DE INGRESOS","")</f>
        <v/>
      </c>
    </row>
    <row r="87" spans="1:10">
      <c r="J87" s="523" t="str">
        <f>IF(E75&lt;&gt;'ETCA-II-01'!D51,"ERROR!!!!! EL MONTO NO COINCIDE CON LO REPORTADO EN EL FORMATO ETCA-II-01 EN EL TOTAL DE INGRESOS","")</f>
        <v/>
      </c>
    </row>
    <row r="88" spans="1:10">
      <c r="J88" s="523" t="str">
        <f>IF(F75&lt;&gt;'ETCA-II-01'!E51,"ERROR!!!!! EL MONTO NO COINCIDE CON LO REPORTADO EN EL FORMATO ETCA-II-01 EN EL TOTAL DE INGRESOS","")</f>
        <v/>
      </c>
    </row>
    <row r="89" spans="1:10">
      <c r="J89" s="523" t="s">
        <v>255</v>
      </c>
    </row>
    <row r="90" spans="1:10">
      <c r="J90" s="523" t="s">
        <v>255</v>
      </c>
    </row>
    <row r="91" spans="1:10">
      <c r="J91" s="523" t="s">
        <v>255</v>
      </c>
    </row>
  </sheetData>
  <sheetProtection formatColumns="0" formatRows="0" insertHyperlinks="0"/>
  <mergeCells count="63">
    <mergeCell ref="A5:I5"/>
    <mergeCell ref="A4:I4"/>
    <mergeCell ref="A2:I2"/>
    <mergeCell ref="A1:I1"/>
    <mergeCell ref="A3:I3"/>
    <mergeCell ref="A6:C6"/>
    <mergeCell ref="D6:H6"/>
    <mergeCell ref="I6:I8"/>
    <mergeCell ref="A7:C7"/>
    <mergeCell ref="A8:C8"/>
    <mergeCell ref="D7:D8"/>
    <mergeCell ref="E7:E8"/>
    <mergeCell ref="F7:F8"/>
    <mergeCell ref="G7:G8"/>
    <mergeCell ref="H7:H8"/>
    <mergeCell ref="F18:F19"/>
    <mergeCell ref="E44:E46"/>
    <mergeCell ref="F44:F46"/>
    <mergeCell ref="A9:C9"/>
    <mergeCell ref="B17:C17"/>
    <mergeCell ref="A18:A19"/>
    <mergeCell ref="B18:C18"/>
    <mergeCell ref="B19:C19"/>
    <mergeCell ref="B16:C16"/>
    <mergeCell ref="B15:C15"/>
    <mergeCell ref="A10:C10"/>
    <mergeCell ref="B11:C11"/>
    <mergeCell ref="B12:C12"/>
    <mergeCell ref="B13:C13"/>
    <mergeCell ref="B14:C14"/>
    <mergeCell ref="G18:G19"/>
    <mergeCell ref="H18:H19"/>
    <mergeCell ref="I18:I19"/>
    <mergeCell ref="A72:C72"/>
    <mergeCell ref="B73:C73"/>
    <mergeCell ref="A47:C47"/>
    <mergeCell ref="B38:C38"/>
    <mergeCell ref="B40:C40"/>
    <mergeCell ref="D44:D46"/>
    <mergeCell ref="D18:D19"/>
    <mergeCell ref="E18:E19"/>
    <mergeCell ref="G44:G46"/>
    <mergeCell ref="H44:H46"/>
    <mergeCell ref="I44:I46"/>
    <mergeCell ref="B31:C31"/>
    <mergeCell ref="B37:C37"/>
    <mergeCell ref="B74:C74"/>
    <mergeCell ref="A49:C49"/>
    <mergeCell ref="B50:C50"/>
    <mergeCell ref="B59:C59"/>
    <mergeCell ref="B64:C64"/>
    <mergeCell ref="B67:C67"/>
    <mergeCell ref="B68:C68"/>
    <mergeCell ref="B69:C69"/>
    <mergeCell ref="A70:C70"/>
    <mergeCell ref="B71:C71"/>
    <mergeCell ref="B81:C81"/>
    <mergeCell ref="A75:C75"/>
    <mergeCell ref="B76:C76"/>
    <mergeCell ref="B77:C77"/>
    <mergeCell ref="B78:C78"/>
    <mergeCell ref="B79:C79"/>
    <mergeCell ref="B80:C80"/>
  </mergeCell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16.xml><?xml version="1.0" encoding="utf-8"?>
<worksheet xmlns="http://schemas.openxmlformats.org/spreadsheetml/2006/main" xmlns:r="http://schemas.openxmlformats.org/officeDocument/2006/relationships">
  <sheetPr codeName="Hoja11">
    <pageSetUpPr fitToPage="1"/>
  </sheetPr>
  <dimension ref="A1:E23"/>
  <sheetViews>
    <sheetView view="pageBreakPreview" zoomScaleSheetLayoutView="100" workbookViewId="0">
      <selection activeCell="D24" sqref="D24"/>
    </sheetView>
  </sheetViews>
  <sheetFormatPr baseColWidth="10" defaultColWidth="11.28515625" defaultRowHeight="16.5"/>
  <cols>
    <col min="1" max="1" width="1.28515625" style="124" customWidth="1"/>
    <col min="2" max="2" width="43.85546875" style="124" customWidth="1"/>
    <col min="3" max="4" width="25.7109375" style="124" customWidth="1"/>
    <col min="5" max="5" width="62" style="244" customWidth="1"/>
    <col min="6" max="16384" width="11.28515625" style="124"/>
  </cols>
  <sheetData>
    <row r="1" spans="1:5">
      <c r="A1" s="1175" t="s">
        <v>23</v>
      </c>
      <c r="B1" s="1175"/>
      <c r="C1" s="1175"/>
      <c r="D1" s="1175"/>
    </row>
    <row r="2" spans="1:5" s="166" customFormat="1" ht="15.75">
      <c r="A2" s="1175" t="s">
        <v>542</v>
      </c>
      <c r="B2" s="1175"/>
      <c r="C2" s="1175"/>
      <c r="D2" s="1175"/>
      <c r="E2" s="426"/>
    </row>
    <row r="3" spans="1:5" s="166" customFormat="1" ht="15.75">
      <c r="A3" s="1176" t="str">
        <f>'ETCA-I-01'!A3:G3</f>
        <v>TELEVISORA DE HERMOSILLO, S.A. DE C.V.</v>
      </c>
      <c r="B3" s="1176"/>
      <c r="C3" s="1176"/>
      <c r="D3" s="1176"/>
      <c r="E3" s="425"/>
    </row>
    <row r="4" spans="1:5" s="166" customFormat="1">
      <c r="A4" s="1177" t="str">
        <f>'ETCA-I-01'!A4:G4</f>
        <v>Al 31 de Diciembre de 2018</v>
      </c>
      <c r="B4" s="1177"/>
      <c r="C4" s="1177"/>
      <c r="D4" s="1177"/>
      <c r="E4" s="425"/>
    </row>
    <row r="5" spans="1:5" s="168" customFormat="1" ht="17.25" thickBot="1">
      <c r="A5" s="167"/>
      <c r="B5" s="1178" t="s">
        <v>543</v>
      </c>
      <c r="C5" s="1178"/>
      <c r="D5" s="249"/>
      <c r="E5" s="427"/>
    </row>
    <row r="6" spans="1:5" s="169" customFormat="1" ht="27" customHeight="1" thickBot="1">
      <c r="A6" s="1289" t="s">
        <v>544</v>
      </c>
      <c r="B6" s="1290"/>
      <c r="C6" s="258"/>
      <c r="D6" s="901">
        <f>'ETCA-II-01'!F24</f>
        <v>100358347.50999999</v>
      </c>
      <c r="E6" s="428" t="str">
        <f>IF(D6&lt;&gt;'ETCA-II-01'!F51,"ERROR!!!!! EL MONTO NO COINCIDE CON LO REPORTADO EN EL FORMATO ETCA-II-01 EN EL TOTAL DEVENGADO DEL ANALÍTICO DE INGRESOS","")</f>
        <v/>
      </c>
    </row>
    <row r="7" spans="1:5" s="252" customFormat="1" ht="9.75" customHeight="1">
      <c r="A7" s="270"/>
      <c r="B7" s="250"/>
      <c r="C7" s="251"/>
      <c r="D7" s="272"/>
      <c r="E7" s="429"/>
    </row>
    <row r="8" spans="1:5" s="252" customFormat="1" ht="17.25" customHeight="1" thickBot="1">
      <c r="A8" s="271" t="s">
        <v>545</v>
      </c>
      <c r="B8" s="253"/>
      <c r="C8" s="254"/>
      <c r="D8" s="273"/>
      <c r="E8" s="428"/>
    </row>
    <row r="9" spans="1:5" ht="20.100000000000001" customHeight="1" thickBot="1">
      <c r="A9" s="260" t="s">
        <v>546</v>
      </c>
      <c r="B9" s="261"/>
      <c r="C9" s="262"/>
      <c r="D9" s="263">
        <f>SUM(C10:C14)</f>
        <v>90682</v>
      </c>
      <c r="E9" s="428"/>
    </row>
    <row r="10" spans="1:5" ht="20.100000000000001" customHeight="1">
      <c r="A10" s="170"/>
      <c r="B10" s="279" t="s">
        <v>547</v>
      </c>
      <c r="C10" s="264"/>
      <c r="D10" s="430"/>
      <c r="E10" s="447" t="str">
        <f>IF(C10&lt;&gt;'ETCA-I-03'!C22,"ERROR!!!, NO COINCIDEN LOS MONTOS CON LO REPORTADO EN EL FORMATO ETCA-I-03 EN EL EJERCICIO 2017","")</f>
        <v/>
      </c>
    </row>
    <row r="11" spans="1:5" ht="33" customHeight="1">
      <c r="A11" s="170"/>
      <c r="B11" s="280" t="s">
        <v>548</v>
      </c>
      <c r="C11" s="264"/>
      <c r="D11" s="430"/>
      <c r="E11" s="447" t="str">
        <f>IF(C11&lt;&gt;'ETCA-I-03'!C23,"ERROR!!!, NO COINCIDEN LOS MONTOS CON LO REPORTADO EN EL FORMATO ETCA-I-03 EN EL EJERCICIO 2017","")</f>
        <v/>
      </c>
    </row>
    <row r="12" spans="1:5" ht="20.100000000000001" customHeight="1">
      <c r="A12" s="171"/>
      <c r="B12" s="280" t="s">
        <v>549</v>
      </c>
      <c r="C12" s="264"/>
      <c r="D12" s="430"/>
      <c r="E12" s="447" t="str">
        <f>IF(C12&lt;&gt;'ETCA-I-03'!C24,"ERROR!!!, NO COINCIDEN LOS MONTOS CON LO REPORTADO EN EL FORMATO ETCA-I-03 EN EL EJERCICIO 2017","")</f>
        <v/>
      </c>
    </row>
    <row r="13" spans="1:5" ht="20.100000000000001" customHeight="1">
      <c r="A13" s="171"/>
      <c r="B13" s="280" t="s">
        <v>550</v>
      </c>
      <c r="C13" s="893">
        <v>80784</v>
      </c>
      <c r="D13" s="430"/>
      <c r="E13" s="447" t="str">
        <f>IF(C13&lt;&gt;'ETCA-I-03'!C25,"ERROR!!!, NO COINCIDEN LOS MONTOS CON LO REPORTADO EN EL FORMATO ETCA-I-03 EN EL EJERCICIO 2017","")</f>
        <v/>
      </c>
    </row>
    <row r="14" spans="1:5" ht="24.75" customHeight="1" thickBot="1">
      <c r="A14" s="255" t="s">
        <v>551</v>
      </c>
      <c r="B14" s="283"/>
      <c r="C14" s="894">
        <v>9898</v>
      </c>
      <c r="D14" s="431"/>
      <c r="E14" s="428"/>
    </row>
    <row r="15" spans="1:5" ht="7.5" customHeight="1">
      <c r="A15" s="284"/>
      <c r="B15" s="274"/>
      <c r="C15" s="275"/>
      <c r="D15" s="276"/>
      <c r="E15" s="428"/>
    </row>
    <row r="16" spans="1:5" ht="20.100000000000001" customHeight="1" thickBot="1">
      <c r="A16" s="285" t="s">
        <v>552</v>
      </c>
      <c r="B16" s="277"/>
      <c r="C16" s="278"/>
      <c r="D16" s="256"/>
      <c r="E16" s="428"/>
    </row>
    <row r="17" spans="1:5" ht="20.100000000000001" customHeight="1" thickBot="1">
      <c r="A17" s="260" t="s">
        <v>553</v>
      </c>
      <c r="B17" s="261"/>
      <c r="C17" s="262"/>
      <c r="D17" s="263">
        <f>SUM(C18:C22)</f>
        <v>0</v>
      </c>
      <c r="E17" s="428"/>
    </row>
    <row r="18" spans="1:5" ht="20.100000000000001" customHeight="1">
      <c r="A18" s="171"/>
      <c r="B18" s="279" t="s">
        <v>554</v>
      </c>
      <c r="C18" s="265"/>
      <c r="D18" s="430"/>
      <c r="E18" s="428"/>
    </row>
    <row r="19" spans="1:5" ht="20.100000000000001" customHeight="1">
      <c r="A19" s="171"/>
      <c r="B19" s="280" t="s">
        <v>555</v>
      </c>
      <c r="C19" s="265"/>
      <c r="D19" s="430"/>
      <c r="E19" s="428"/>
    </row>
    <row r="20" spans="1:5" ht="20.100000000000001" customHeight="1">
      <c r="A20" s="171"/>
      <c r="B20" s="280" t="s">
        <v>556</v>
      </c>
      <c r="C20" s="895">
        <v>0</v>
      </c>
      <c r="D20" s="430"/>
      <c r="E20" s="428"/>
    </row>
    <row r="21" spans="1:5" ht="20.100000000000001" customHeight="1">
      <c r="A21" s="257" t="s">
        <v>557</v>
      </c>
      <c r="B21" s="281"/>
      <c r="C21" s="265"/>
      <c r="D21" s="430"/>
      <c r="E21" s="428"/>
    </row>
    <row r="22" spans="1:5" ht="20.100000000000001" customHeight="1" thickBot="1">
      <c r="A22" s="171"/>
      <c r="B22" s="282"/>
      <c r="C22" s="266"/>
      <c r="D22" s="430"/>
      <c r="E22" s="428"/>
    </row>
    <row r="23" spans="1:5" ht="26.25" customHeight="1" thickBot="1">
      <c r="A23" s="267" t="s">
        <v>558</v>
      </c>
      <c r="B23" s="268"/>
      <c r="C23" s="269"/>
      <c r="D23" s="901">
        <f>D6+D9-D17</f>
        <v>100449029.50999999</v>
      </c>
      <c r="E23" s="428" t="s">
        <v>255</v>
      </c>
    </row>
  </sheetData>
  <sheetProtection insertHyperlinks="0"/>
  <mergeCells count="6">
    <mergeCell ref="A6:B6"/>
    <mergeCell ref="A1:D1"/>
    <mergeCell ref="A3:D3"/>
    <mergeCell ref="A2:D2"/>
    <mergeCell ref="A4:D4"/>
    <mergeCell ref="B5:C5"/>
  </mergeCells>
  <printOptions horizontalCentered="1"/>
  <pageMargins left="0.39370078740157483" right="0.39370078740157483" top="0.74803149606299213" bottom="0.74803149606299213" header="0.31496062992125984" footer="0.31496062992125984"/>
  <pageSetup orientation="portrait" r:id="rId1"/>
  <drawing r:id="rId2"/>
</worksheet>
</file>

<file path=xl/worksheets/sheet17.xml><?xml version="1.0" encoding="utf-8"?>
<worksheet xmlns="http://schemas.openxmlformats.org/spreadsheetml/2006/main" xmlns:r="http://schemas.openxmlformats.org/officeDocument/2006/relationships">
  <dimension ref="A1:G91"/>
  <sheetViews>
    <sheetView view="pageBreakPreview" topLeftCell="A64" zoomScale="98" zoomScaleSheetLayoutView="98" workbookViewId="0">
      <selection activeCell="C81" sqref="C81"/>
    </sheetView>
  </sheetViews>
  <sheetFormatPr baseColWidth="10" defaultRowHeight="15"/>
  <cols>
    <col min="1" max="1" width="49.85546875" customWidth="1"/>
    <col min="2" max="2" width="13.7109375" customWidth="1"/>
    <col min="3" max="3" width="15.42578125" customWidth="1"/>
    <col min="4" max="7" width="13.7109375" customWidth="1"/>
  </cols>
  <sheetData>
    <row r="1" spans="1:7" ht="15.75">
      <c r="A1" s="1175" t="s">
        <v>23</v>
      </c>
      <c r="B1" s="1175"/>
      <c r="C1" s="1175"/>
      <c r="D1" s="1175"/>
      <c r="E1" s="1175"/>
      <c r="F1" s="1175"/>
      <c r="G1" s="1175"/>
    </row>
    <row r="2" spans="1:7" ht="15.75">
      <c r="A2" s="1175" t="s">
        <v>559</v>
      </c>
      <c r="B2" s="1175"/>
      <c r="C2" s="1175"/>
      <c r="D2" s="1175"/>
      <c r="E2" s="1175"/>
      <c r="F2" s="1175"/>
      <c r="G2" s="1175"/>
    </row>
    <row r="3" spans="1:7" ht="15.75">
      <c r="A3" s="1175" t="s">
        <v>560</v>
      </c>
      <c r="B3" s="1175"/>
      <c r="C3" s="1175"/>
      <c r="D3" s="1175"/>
      <c r="E3" s="1175"/>
      <c r="F3" s="1175"/>
      <c r="G3" s="1175"/>
    </row>
    <row r="4" spans="1:7" ht="15.75">
      <c r="A4" s="1176" t="str">
        <f>'ETCA-I-01'!A3:G3</f>
        <v>TELEVISORA DE HERMOSILLO, S.A. DE C.V.</v>
      </c>
      <c r="B4" s="1176"/>
      <c r="C4" s="1176"/>
      <c r="D4" s="1176"/>
      <c r="E4" s="1176"/>
      <c r="F4" s="1176"/>
      <c r="G4" s="1176"/>
    </row>
    <row r="5" spans="1:7" ht="16.5">
      <c r="A5" s="1177" t="str">
        <f>'ETCA-I-03'!A4:D4</f>
        <v>Del 01 de Enero al 31 de Diciembre de 2018</v>
      </c>
      <c r="B5" s="1177"/>
      <c r="C5" s="1177"/>
      <c r="D5" s="1177"/>
      <c r="E5" s="1177"/>
      <c r="F5" s="1177"/>
      <c r="G5" s="1177"/>
    </row>
    <row r="6" spans="1:7" ht="17.25" thickBot="1">
      <c r="A6" s="1293" t="s">
        <v>561</v>
      </c>
      <c r="B6" s="1293"/>
      <c r="C6" s="1293"/>
      <c r="D6" s="1293"/>
      <c r="E6" s="1293"/>
      <c r="F6" s="249"/>
      <c r="G6" s="168"/>
    </row>
    <row r="7" spans="1:7" ht="38.25">
      <c r="A7" s="1291" t="s">
        <v>562</v>
      </c>
      <c r="B7" s="202" t="s">
        <v>563</v>
      </c>
      <c r="C7" s="202" t="s">
        <v>473</v>
      </c>
      <c r="D7" s="474" t="s">
        <v>564</v>
      </c>
      <c r="E7" s="203" t="s">
        <v>565</v>
      </c>
      <c r="F7" s="203" t="s">
        <v>566</v>
      </c>
      <c r="G7" s="475" t="s">
        <v>567</v>
      </c>
    </row>
    <row r="8" spans="1:7" ht="15.75" thickBot="1">
      <c r="A8" s="1292"/>
      <c r="B8" s="206" t="s">
        <v>438</v>
      </c>
      <c r="C8" s="206" t="s">
        <v>439</v>
      </c>
      <c r="D8" s="476" t="s">
        <v>568</v>
      </c>
      <c r="E8" s="207" t="s">
        <v>441</v>
      </c>
      <c r="F8" s="207" t="s">
        <v>442</v>
      </c>
      <c r="G8" s="477" t="s">
        <v>569</v>
      </c>
    </row>
    <row r="9" spans="1:7">
      <c r="A9" s="939" t="s">
        <v>222</v>
      </c>
      <c r="B9" s="937">
        <f>SUM(B10:B16)</f>
        <v>81363564</v>
      </c>
      <c r="C9" s="937">
        <f>SUM(C10:C16)</f>
        <v>-10096480</v>
      </c>
      <c r="D9" s="937">
        <f>B9+C9</f>
        <v>71267084</v>
      </c>
      <c r="E9" s="937">
        <f>SUM(E10:E16)</f>
        <v>71267084</v>
      </c>
      <c r="F9" s="937">
        <f>SUM(F10:F16)+1</f>
        <v>68350193</v>
      </c>
      <c r="G9" s="938">
        <f>D9-E9</f>
        <v>0</v>
      </c>
    </row>
    <row r="10" spans="1:7">
      <c r="A10" s="478" t="s">
        <v>570</v>
      </c>
      <c r="B10" s="484">
        <f>SUM('ETCA-II-13'!C13:C19)</f>
        <v>49354557</v>
      </c>
      <c r="C10" s="484">
        <f>SUM('ETCA-II-13'!D13:D19)</f>
        <v>-6025417</v>
      </c>
      <c r="D10" s="482">
        <f t="shared" ref="D10:D72" si="0">B10+C10</f>
        <v>43329140</v>
      </c>
      <c r="E10" s="484">
        <f>SUM('ETCA-II-13'!F13:F19)</f>
        <v>43329140</v>
      </c>
      <c r="F10" s="484">
        <f>SUM('ETCA-II-13'!G13:G19)</f>
        <v>43329139</v>
      </c>
      <c r="G10" s="483">
        <f t="shared" ref="G10:G73" si="1">D10-E10</f>
        <v>0</v>
      </c>
    </row>
    <row r="11" spans="1:7">
      <c r="A11" s="478" t="s">
        <v>571</v>
      </c>
      <c r="B11" s="484">
        <f>SUM('ETCA-II-13'!C21)</f>
        <v>1332268</v>
      </c>
      <c r="C11" s="484">
        <f>SUM('ETCA-II-13'!D21)</f>
        <v>-703058</v>
      </c>
      <c r="D11" s="482">
        <f t="shared" si="0"/>
        <v>629210</v>
      </c>
      <c r="E11" s="484">
        <f>SUM('ETCA-II-13'!F21)</f>
        <v>629210</v>
      </c>
      <c r="F11" s="484">
        <f>SUM('ETCA-II-13'!G21)</f>
        <v>629210</v>
      </c>
      <c r="G11" s="483">
        <f t="shared" si="1"/>
        <v>0</v>
      </c>
    </row>
    <row r="12" spans="1:7">
      <c r="A12" s="478" t="s">
        <v>572</v>
      </c>
      <c r="B12" s="484">
        <f>SUM('ETCA-II-13'!C24:C34)</f>
        <v>11875044</v>
      </c>
      <c r="C12" s="484">
        <f>SUM('ETCA-II-13'!D24:D34)</f>
        <v>-1566701</v>
      </c>
      <c r="D12" s="482">
        <f t="shared" si="0"/>
        <v>10308343</v>
      </c>
      <c r="E12" s="484">
        <f>SUM('ETCA-II-13'!F24:F34)</f>
        <v>10308343</v>
      </c>
      <c r="F12" s="484">
        <f>SUM('ETCA-II-13'!G24:G34)</f>
        <v>10308343</v>
      </c>
      <c r="G12" s="483">
        <f t="shared" si="1"/>
        <v>0</v>
      </c>
    </row>
    <row r="13" spans="1:7">
      <c r="A13" s="478" t="s">
        <v>573</v>
      </c>
      <c r="B13" s="484">
        <f>SUM('ETCA-II-13'!C36:C38)</f>
        <v>9966112</v>
      </c>
      <c r="C13" s="484">
        <f>SUM('ETCA-II-13'!D36:D38)</f>
        <v>-1245833</v>
      </c>
      <c r="D13" s="482">
        <f t="shared" si="0"/>
        <v>8720279</v>
      </c>
      <c r="E13" s="484">
        <f>SUM('ETCA-II-13'!F36:F38)</f>
        <v>8720279</v>
      </c>
      <c r="F13" s="484">
        <f>SUM('ETCA-II-13'!G36:G38)</f>
        <v>7230019</v>
      </c>
      <c r="G13" s="483">
        <f t="shared" si="1"/>
        <v>0</v>
      </c>
    </row>
    <row r="14" spans="1:7">
      <c r="A14" s="478" t="s">
        <v>574</v>
      </c>
      <c r="B14" s="484">
        <f>SUM('ETCA-II-13'!C40:C45)</f>
        <v>7823850</v>
      </c>
      <c r="C14" s="484">
        <f>SUM('ETCA-II-13'!D40:D45)</f>
        <v>-1171599</v>
      </c>
      <c r="D14" s="482">
        <f t="shared" si="0"/>
        <v>6652251</v>
      </c>
      <c r="E14" s="484">
        <f>SUM('ETCA-II-13'!F40:F45)</f>
        <v>6652251</v>
      </c>
      <c r="F14" s="484">
        <f>SUM('ETCA-II-13'!G40:G45)</f>
        <v>5225620</v>
      </c>
      <c r="G14" s="483">
        <f t="shared" si="1"/>
        <v>0</v>
      </c>
    </row>
    <row r="15" spans="1:7">
      <c r="A15" s="478" t="s">
        <v>575</v>
      </c>
      <c r="B15" s="484"/>
      <c r="C15" s="484"/>
      <c r="D15" s="482">
        <f t="shared" si="0"/>
        <v>0</v>
      </c>
      <c r="E15" s="484"/>
      <c r="F15" s="484"/>
      <c r="G15" s="483">
        <f t="shared" si="1"/>
        <v>0</v>
      </c>
    </row>
    <row r="16" spans="1:7">
      <c r="A16" s="478" t="s">
        <v>576</v>
      </c>
      <c r="B16" s="484">
        <f>SUM('ETCA-II-13'!C47)</f>
        <v>1011733</v>
      </c>
      <c r="C16" s="484">
        <f>SUM('ETCA-II-13'!D47)</f>
        <v>616128</v>
      </c>
      <c r="D16" s="482">
        <f t="shared" si="0"/>
        <v>1627861</v>
      </c>
      <c r="E16" s="484">
        <f>SUM('ETCA-II-13'!F47)</f>
        <v>1627861</v>
      </c>
      <c r="F16" s="484">
        <f>SUM('ETCA-II-13'!G47)</f>
        <v>1627861</v>
      </c>
      <c r="G16" s="483">
        <f t="shared" si="1"/>
        <v>0</v>
      </c>
    </row>
    <row r="17" spans="1:7">
      <c r="A17" s="940" t="s">
        <v>223</v>
      </c>
      <c r="B17" s="937">
        <f>SUM(B18:B26)</f>
        <v>2815132</v>
      </c>
      <c r="C17" s="937">
        <f>SUM(C18:C26)</f>
        <v>-651466</v>
      </c>
      <c r="D17" s="937">
        <f>B17+C17-2</f>
        <v>2163664</v>
      </c>
      <c r="E17" s="937">
        <f>SUM(E18:E26)-2</f>
        <v>2163664</v>
      </c>
      <c r="F17" s="937">
        <f>SUM(F18:F26)</f>
        <v>2078558</v>
      </c>
      <c r="G17" s="938">
        <f t="shared" si="1"/>
        <v>0</v>
      </c>
    </row>
    <row r="18" spans="1:7" ht="25.5">
      <c r="A18" s="478" t="s">
        <v>577</v>
      </c>
      <c r="B18" s="484">
        <f>SUM('ETCA-II-13'!C51:C54)</f>
        <v>208492</v>
      </c>
      <c r="C18" s="484">
        <f>SUM('ETCA-II-13'!D51:D54)</f>
        <v>-56534</v>
      </c>
      <c r="D18" s="482">
        <f t="shared" si="0"/>
        <v>151958</v>
      </c>
      <c r="E18" s="484">
        <f>SUM('ETCA-II-13'!F51:F54)</f>
        <v>151958</v>
      </c>
      <c r="F18" s="484">
        <f>SUM('ETCA-II-13'!G51:G54)</f>
        <v>138573</v>
      </c>
      <c r="G18" s="483">
        <f t="shared" si="1"/>
        <v>0</v>
      </c>
    </row>
    <row r="19" spans="1:7">
      <c r="A19" s="478" t="s">
        <v>578</v>
      </c>
      <c r="B19" s="484">
        <f>SUM('ETCA-II-13'!C56)</f>
        <v>680119</v>
      </c>
      <c r="C19" s="484">
        <f>SUM('ETCA-II-13'!D56)</f>
        <v>-416987</v>
      </c>
      <c r="D19" s="482">
        <f t="shared" si="0"/>
        <v>263132</v>
      </c>
      <c r="E19" s="484">
        <f>SUM('ETCA-II-13'!F56)</f>
        <v>263132</v>
      </c>
      <c r="F19" s="484">
        <f>SUM('ETCA-II-13'!G56)</f>
        <v>223529</v>
      </c>
      <c r="G19" s="483">
        <f t="shared" si="1"/>
        <v>0</v>
      </c>
    </row>
    <row r="20" spans="1:7">
      <c r="A20" s="478" t="s">
        <v>579</v>
      </c>
      <c r="B20" s="484"/>
      <c r="C20" s="484"/>
      <c r="D20" s="482">
        <f t="shared" si="0"/>
        <v>0</v>
      </c>
      <c r="E20" s="484"/>
      <c r="F20" s="484"/>
      <c r="G20" s="483">
        <f t="shared" si="1"/>
        <v>0</v>
      </c>
    </row>
    <row r="21" spans="1:7">
      <c r="A21" s="478" t="s">
        <v>580</v>
      </c>
      <c r="B21" s="484">
        <f>SUM('ETCA-II-13'!C58:C59)</f>
        <v>211873</v>
      </c>
      <c r="C21" s="484">
        <f>SUM('ETCA-II-13'!D58:D59)</f>
        <v>685840</v>
      </c>
      <c r="D21" s="482">
        <f t="shared" si="0"/>
        <v>897713</v>
      </c>
      <c r="E21" s="484">
        <f>SUM('ETCA-II-13'!F58:F59)</f>
        <v>897713</v>
      </c>
      <c r="F21" s="484">
        <f>SUM('ETCA-II-13'!G58:G59)</f>
        <v>875051</v>
      </c>
      <c r="G21" s="483">
        <f t="shared" si="1"/>
        <v>0</v>
      </c>
    </row>
    <row r="22" spans="1:7">
      <c r="A22" s="478" t="s">
        <v>581</v>
      </c>
      <c r="B22" s="484">
        <f>SUM('ETCA-II-13'!C61)</f>
        <v>575306</v>
      </c>
      <c r="C22" s="484">
        <f>SUM('ETCA-II-13'!D61)</f>
        <v>-572929</v>
      </c>
      <c r="D22" s="482">
        <f t="shared" si="0"/>
        <v>2377</v>
      </c>
      <c r="E22" s="484">
        <f>SUM('ETCA-II-13'!F61)</f>
        <v>2377</v>
      </c>
      <c r="F22" s="484">
        <f>SUM('ETCA-II-13'!G61)</f>
        <v>196</v>
      </c>
      <c r="G22" s="483">
        <f t="shared" si="1"/>
        <v>0</v>
      </c>
    </row>
    <row r="23" spans="1:7">
      <c r="A23" s="478" t="s">
        <v>582</v>
      </c>
      <c r="B23" s="484">
        <f>SUM('ETCA-II-13'!C63)</f>
        <v>826740</v>
      </c>
      <c r="C23" s="484">
        <f>SUM('ETCA-II-13'!D63)</f>
        <v>-159002</v>
      </c>
      <c r="D23" s="482">
        <f t="shared" si="0"/>
        <v>667738</v>
      </c>
      <c r="E23" s="484">
        <f>SUM('ETCA-II-13'!F63)</f>
        <v>667738</v>
      </c>
      <c r="F23" s="484">
        <f>SUM('ETCA-II-13'!G63)</f>
        <v>666009</v>
      </c>
      <c r="G23" s="483">
        <f t="shared" si="1"/>
        <v>0</v>
      </c>
    </row>
    <row r="24" spans="1:7">
      <c r="A24" s="478" t="s">
        <v>583</v>
      </c>
      <c r="B24" s="484">
        <f>SUM('ETCA-II-13'!C65)</f>
        <v>40000</v>
      </c>
      <c r="C24" s="484">
        <f>SUM('ETCA-II-13'!D65)</f>
        <v>-3626</v>
      </c>
      <c r="D24" s="482">
        <f t="shared" si="0"/>
        <v>36374</v>
      </c>
      <c r="E24" s="484">
        <f>SUM('ETCA-II-13'!F65)</f>
        <v>36374</v>
      </c>
      <c r="F24" s="484">
        <f>SUM('ETCA-II-13'!G65)</f>
        <v>32324</v>
      </c>
      <c r="G24" s="483">
        <f t="shared" si="1"/>
        <v>0</v>
      </c>
    </row>
    <row r="25" spans="1:7">
      <c r="A25" s="478" t="s">
        <v>584</v>
      </c>
      <c r="B25" s="484"/>
      <c r="C25" s="484"/>
      <c r="D25" s="482">
        <f t="shared" si="0"/>
        <v>0</v>
      </c>
      <c r="E25" s="484"/>
      <c r="F25" s="484"/>
      <c r="G25" s="483">
        <f t="shared" si="1"/>
        <v>0</v>
      </c>
    </row>
    <row r="26" spans="1:7">
      <c r="A26" s="478" t="s">
        <v>585</v>
      </c>
      <c r="B26" s="484">
        <f>SUM('ETCA-II-13'!C67:C68)</f>
        <v>272602</v>
      </c>
      <c r="C26" s="484">
        <f>SUM('ETCA-II-13'!D67:D68)</f>
        <v>-128228</v>
      </c>
      <c r="D26" s="482">
        <f t="shared" si="0"/>
        <v>144374</v>
      </c>
      <c r="E26" s="484">
        <f>SUM('ETCA-II-13'!F67:F68)</f>
        <v>144374</v>
      </c>
      <c r="F26" s="484">
        <f>SUM('ETCA-II-13'!G67:G68)</f>
        <v>142876</v>
      </c>
      <c r="G26" s="483">
        <f t="shared" si="1"/>
        <v>0</v>
      </c>
    </row>
    <row r="27" spans="1:7">
      <c r="A27" s="940" t="s">
        <v>224</v>
      </c>
      <c r="B27" s="937">
        <f>SUM(B28:B36)</f>
        <v>30957767</v>
      </c>
      <c r="C27" s="937">
        <f>SUM(C28:C36)</f>
        <v>-11734551</v>
      </c>
      <c r="D27" s="937">
        <f>B27+C27+1</f>
        <v>19223217</v>
      </c>
      <c r="E27" s="937">
        <f>SUM(E28:E36)+1</f>
        <v>19223217</v>
      </c>
      <c r="F27" s="937">
        <f>SUM(F28:F36)-1</f>
        <v>15791041</v>
      </c>
      <c r="G27" s="938">
        <f t="shared" si="1"/>
        <v>0</v>
      </c>
    </row>
    <row r="28" spans="1:7">
      <c r="A28" s="478" t="s">
        <v>586</v>
      </c>
      <c r="B28" s="484">
        <f>SUM('ETCA-II-13'!C72:C78)</f>
        <v>6509546</v>
      </c>
      <c r="C28" s="484">
        <f>SUM('ETCA-II-13'!D72:D78)</f>
        <v>-1384399</v>
      </c>
      <c r="D28" s="482">
        <f t="shared" si="0"/>
        <v>5125147</v>
      </c>
      <c r="E28" s="484">
        <f>SUM('ETCA-II-13'!F72:F78)</f>
        <v>5125147</v>
      </c>
      <c r="F28" s="484">
        <f>SUM('ETCA-II-13'!G72:G78)</f>
        <v>4676692</v>
      </c>
      <c r="G28" s="483">
        <f t="shared" si="1"/>
        <v>0</v>
      </c>
    </row>
    <row r="29" spans="1:7">
      <c r="A29" s="478" t="s">
        <v>587</v>
      </c>
      <c r="B29" s="484">
        <f>SUM('ETCA-II-13'!C80+'ETCA-II-13'!C81+'ETCA-II-13'!C82+'ETCA-II-13'!C83+'ETCA-II-13'!C84+'ETCA-II-13'!C85)</f>
        <v>484278</v>
      </c>
      <c r="C29" s="484">
        <f>SUM('ETCA-II-13'!D80+'ETCA-II-13'!D81+'ETCA-II-13'!D82+'ETCA-II-13'!D83+'ETCA-II-13'!D84+'ETCA-II-13'!D85)</f>
        <v>-135597</v>
      </c>
      <c r="D29" s="482">
        <f t="shared" si="0"/>
        <v>348681</v>
      </c>
      <c r="E29" s="484">
        <f>SUM('ETCA-II-13'!F80+'ETCA-II-13'!F81+'ETCA-II-13'!F82+'ETCA-II-13'!F83+'ETCA-II-13'!F84+'ETCA-II-13'!F85)</f>
        <v>348681</v>
      </c>
      <c r="F29" s="484">
        <f>SUM('ETCA-II-13'!G80+'ETCA-II-13'!G81+'ETCA-II-13'!G82+'ETCA-II-13'!G83+'ETCA-II-13'!G84+'ETCA-II-13'!G85)</f>
        <v>335949</v>
      </c>
      <c r="G29" s="483">
        <f t="shared" si="1"/>
        <v>0</v>
      </c>
    </row>
    <row r="30" spans="1:7">
      <c r="A30" s="478" t="s">
        <v>588</v>
      </c>
      <c r="B30" s="484">
        <f>SUM('ETCA-II-13'!C87+'ETCA-II-13'!C88+'ETCA-II-13'!C89+'ETCA-II-13'!C90+'ETCA-II-13'!C91)</f>
        <v>6245017</v>
      </c>
      <c r="C30" s="484">
        <f>SUM('ETCA-II-13'!D87+'ETCA-II-13'!D88+'ETCA-II-13'!D89+'ETCA-II-13'!D90+'ETCA-II-13'!D91)</f>
        <v>-255431</v>
      </c>
      <c r="D30" s="482">
        <f t="shared" si="0"/>
        <v>5989586</v>
      </c>
      <c r="E30" s="484">
        <f>SUM('ETCA-II-13'!F87+'ETCA-II-13'!F88+'ETCA-II-13'!F89+'ETCA-II-13'!F90+'ETCA-II-13'!F91)</f>
        <v>5989586</v>
      </c>
      <c r="F30" s="484">
        <f>SUM('ETCA-II-13'!G87+'ETCA-II-13'!G88+'ETCA-II-13'!G89+'ETCA-II-13'!G90+'ETCA-II-13'!G91)</f>
        <v>3763848</v>
      </c>
      <c r="G30" s="483">
        <f t="shared" si="1"/>
        <v>0</v>
      </c>
    </row>
    <row r="31" spans="1:7">
      <c r="A31" s="478" t="s">
        <v>589</v>
      </c>
      <c r="B31" s="484">
        <f>SUM('ETCA-II-13'!C93+'ETCA-II-13'!C94+'ETCA-II-13'!C95+'ETCA-II-13'!C96+'ETCA-II-13'!C97)</f>
        <v>10725672</v>
      </c>
      <c r="C31" s="484">
        <f>SUM('ETCA-II-13'!D93+'ETCA-II-13'!D94+'ETCA-II-13'!D95+'ETCA-II-13'!D96+'ETCA-II-13'!D97)</f>
        <v>-8644031</v>
      </c>
      <c r="D31" s="482">
        <f t="shared" si="0"/>
        <v>2081641</v>
      </c>
      <c r="E31" s="484">
        <f>SUM('ETCA-II-13'!F93+'ETCA-II-13'!F94+'ETCA-II-13'!F95+'ETCA-II-13'!F96+'ETCA-II-13'!F97)</f>
        <v>2081641</v>
      </c>
      <c r="F31" s="484">
        <f>SUM('ETCA-II-13'!G93+'ETCA-II-13'!G94+'ETCA-II-13'!G95+'ETCA-II-13'!G96+'ETCA-II-13'!G97)</f>
        <v>2081432</v>
      </c>
      <c r="G31" s="483">
        <f t="shared" si="1"/>
        <v>0</v>
      </c>
    </row>
    <row r="32" spans="1:7" ht="25.5">
      <c r="A32" s="478" t="s">
        <v>590</v>
      </c>
      <c r="B32" s="484">
        <f>SUM('ETCA-II-13'!C99+'ETCA-II-13'!C100+'ETCA-II-13'!C101+'ETCA-II-13'!C102+'ETCA-II-13'!C103+'ETCA-II-13'!C104)</f>
        <v>2272035</v>
      </c>
      <c r="C32" s="484">
        <f>SUM('ETCA-II-13'!D99+'ETCA-II-13'!D100+'ETCA-II-13'!D101+'ETCA-II-13'!D102+'ETCA-II-13'!D103+'ETCA-II-13'!D104)</f>
        <v>-637742</v>
      </c>
      <c r="D32" s="482">
        <f t="shared" si="0"/>
        <v>1634293</v>
      </c>
      <c r="E32" s="484">
        <f>SUM('ETCA-II-13'!F99+'ETCA-II-13'!F100+'ETCA-II-13'!F101+'ETCA-II-13'!F102+'ETCA-II-13'!F103+'ETCA-II-13'!F104)</f>
        <v>1634293</v>
      </c>
      <c r="F32" s="484">
        <f>SUM('ETCA-II-13'!G99+'ETCA-II-13'!G100+'ETCA-II-13'!G101+'ETCA-II-13'!G102+'ETCA-II-13'!G103+'ETCA-II-13'!G104)</f>
        <v>1548878</v>
      </c>
      <c r="G32" s="483">
        <f t="shared" si="1"/>
        <v>0</v>
      </c>
    </row>
    <row r="33" spans="1:7">
      <c r="A33" s="478" t="s">
        <v>591</v>
      </c>
      <c r="B33" s="484">
        <f>SUM('ETCA-II-13'!C106+'ETCA-II-13'!C107+'ETCA-II-13'!C108)</f>
        <v>453390</v>
      </c>
      <c r="C33" s="484">
        <f>SUM('ETCA-II-13'!D106+'ETCA-II-13'!D107+'ETCA-II-13'!D108)</f>
        <v>100195</v>
      </c>
      <c r="D33" s="482">
        <f t="shared" si="0"/>
        <v>553585</v>
      </c>
      <c r="E33" s="484">
        <f>SUM('ETCA-II-13'!F106+'ETCA-II-13'!F107+'ETCA-II-13'!F108)</f>
        <v>553585</v>
      </c>
      <c r="F33" s="484">
        <f>SUM('ETCA-II-13'!G106+'ETCA-II-13'!G107+'ETCA-II-13'!G108)</f>
        <v>545586</v>
      </c>
      <c r="G33" s="483">
        <f t="shared" si="1"/>
        <v>0</v>
      </c>
    </row>
    <row r="34" spans="1:7">
      <c r="A34" s="478" t="s">
        <v>592</v>
      </c>
      <c r="B34" s="484">
        <f>SUM('ETCA-II-13'!C110+'ETCA-II-13'!C111+'ETCA-II-13'!C112)</f>
        <v>780841</v>
      </c>
      <c r="C34" s="484">
        <f>SUM('ETCA-II-13'!D110+'ETCA-II-13'!D111+'ETCA-II-13'!D112)</f>
        <v>-420954</v>
      </c>
      <c r="D34" s="482">
        <f t="shared" si="0"/>
        <v>359887</v>
      </c>
      <c r="E34" s="484">
        <f>SUM('ETCA-II-13'!F110+'ETCA-II-13'!F111+'ETCA-II-13'!F112)</f>
        <v>359887</v>
      </c>
      <c r="F34" s="484">
        <f>SUM('ETCA-II-13'!G110+'ETCA-II-13'!G111+'ETCA-II-13'!G112)</f>
        <v>339580</v>
      </c>
      <c r="G34" s="483">
        <f t="shared" si="1"/>
        <v>0</v>
      </c>
    </row>
    <row r="35" spans="1:7" ht="15.75" thickBot="1">
      <c r="A35" s="480" t="s">
        <v>593</v>
      </c>
      <c r="B35" s="485">
        <f>SUM('ETCA-II-13'!C114+'ETCA-II-13'!C115)</f>
        <v>707427</v>
      </c>
      <c r="C35" s="485">
        <f>SUM('ETCA-II-13'!D114+'ETCA-II-13'!D115)</f>
        <v>-21270</v>
      </c>
      <c r="D35" s="486">
        <f t="shared" si="0"/>
        <v>686157</v>
      </c>
      <c r="E35" s="485">
        <f>SUM('ETCA-II-13'!F114+'ETCA-II-13'!F115)</f>
        <v>686157</v>
      </c>
      <c r="F35" s="485">
        <f>SUM('ETCA-II-13'!G114+'ETCA-II-13'!G115)</f>
        <v>610695</v>
      </c>
      <c r="G35" s="487">
        <f t="shared" si="1"/>
        <v>0</v>
      </c>
    </row>
    <row r="36" spans="1:7">
      <c r="A36" s="478" t="s">
        <v>594</v>
      </c>
      <c r="B36" s="484">
        <f>SUM('ETCA-II-13'!C117+'ETCA-II-13'!C118+'ETCA-II-13'!C119)</f>
        <v>2779561</v>
      </c>
      <c r="C36" s="484">
        <f>SUM('ETCA-II-13'!D117+'ETCA-II-13'!D118+'ETCA-II-13'!D119)</f>
        <v>-335322</v>
      </c>
      <c r="D36" s="482">
        <f t="shared" si="0"/>
        <v>2444239</v>
      </c>
      <c r="E36" s="484">
        <f>SUM('ETCA-II-13'!F117+'ETCA-II-13'!F118+'ETCA-II-13'!F119)</f>
        <v>2444239</v>
      </c>
      <c r="F36" s="484">
        <f>SUM('ETCA-II-13'!G117+'ETCA-II-13'!G118+'ETCA-II-13'!G119)</f>
        <v>1888382</v>
      </c>
      <c r="G36" s="483">
        <f t="shared" si="1"/>
        <v>0</v>
      </c>
    </row>
    <row r="37" spans="1:7">
      <c r="A37" s="940" t="s">
        <v>460</v>
      </c>
      <c r="B37" s="937">
        <f>SUM(B38:B46)</f>
        <v>0</v>
      </c>
      <c r="C37" s="937">
        <f>SUM(C38:C46)</f>
        <v>0</v>
      </c>
      <c r="D37" s="937">
        <f>B37+C37</f>
        <v>0</v>
      </c>
      <c r="E37" s="937">
        <f>SUM(E38:E46)</f>
        <v>0</v>
      </c>
      <c r="F37" s="937">
        <f>SUM(F38:F46)</f>
        <v>0</v>
      </c>
      <c r="G37" s="938">
        <f t="shared" si="1"/>
        <v>0</v>
      </c>
    </row>
    <row r="38" spans="1:7">
      <c r="A38" s="478" t="s">
        <v>225</v>
      </c>
      <c r="B38" s="484"/>
      <c r="C38" s="484"/>
      <c r="D38" s="482">
        <f t="shared" si="0"/>
        <v>0</v>
      </c>
      <c r="E38" s="484"/>
      <c r="F38" s="484"/>
      <c r="G38" s="483">
        <f t="shared" si="1"/>
        <v>0</v>
      </c>
    </row>
    <row r="39" spans="1:7">
      <c r="A39" s="478" t="s">
        <v>226</v>
      </c>
      <c r="B39" s="484"/>
      <c r="C39" s="484"/>
      <c r="D39" s="482">
        <f t="shared" si="0"/>
        <v>0</v>
      </c>
      <c r="E39" s="484"/>
      <c r="F39" s="484"/>
      <c r="G39" s="483">
        <f t="shared" si="1"/>
        <v>0</v>
      </c>
    </row>
    <row r="40" spans="1:7">
      <c r="A40" s="478" t="s">
        <v>227</v>
      </c>
      <c r="B40" s="484"/>
      <c r="C40" s="484"/>
      <c r="D40" s="482">
        <f t="shared" si="0"/>
        <v>0</v>
      </c>
      <c r="E40" s="484"/>
      <c r="F40" s="484"/>
      <c r="G40" s="483">
        <f t="shared" si="1"/>
        <v>0</v>
      </c>
    </row>
    <row r="41" spans="1:7">
      <c r="A41" s="478" t="s">
        <v>228</v>
      </c>
      <c r="B41" s="484"/>
      <c r="C41" s="484"/>
      <c r="D41" s="482">
        <f t="shared" si="0"/>
        <v>0</v>
      </c>
      <c r="E41" s="484"/>
      <c r="F41" s="484"/>
      <c r="G41" s="483">
        <f t="shared" si="1"/>
        <v>0</v>
      </c>
    </row>
    <row r="42" spans="1:7">
      <c r="A42" s="478" t="s">
        <v>229</v>
      </c>
      <c r="B42" s="484"/>
      <c r="C42" s="484"/>
      <c r="D42" s="482">
        <f t="shared" si="0"/>
        <v>0</v>
      </c>
      <c r="E42" s="484"/>
      <c r="F42" s="484"/>
      <c r="G42" s="483">
        <f t="shared" si="1"/>
        <v>0</v>
      </c>
    </row>
    <row r="43" spans="1:7">
      <c r="A43" s="478" t="s">
        <v>595</v>
      </c>
      <c r="B43" s="484"/>
      <c r="C43" s="484"/>
      <c r="D43" s="482">
        <f t="shared" si="0"/>
        <v>0</v>
      </c>
      <c r="E43" s="484"/>
      <c r="F43" s="484"/>
      <c r="G43" s="483">
        <f t="shared" si="1"/>
        <v>0</v>
      </c>
    </row>
    <row r="44" spans="1:7">
      <c r="A44" s="478" t="s">
        <v>231</v>
      </c>
      <c r="B44" s="484"/>
      <c r="C44" s="484"/>
      <c r="D44" s="482">
        <f t="shared" si="0"/>
        <v>0</v>
      </c>
      <c r="E44" s="484"/>
      <c r="F44" s="484"/>
      <c r="G44" s="483">
        <f t="shared" si="1"/>
        <v>0</v>
      </c>
    </row>
    <row r="45" spans="1:7">
      <c r="A45" s="478" t="s">
        <v>232</v>
      </c>
      <c r="B45" s="484"/>
      <c r="C45" s="484"/>
      <c r="D45" s="482">
        <f t="shared" si="0"/>
        <v>0</v>
      </c>
      <c r="E45" s="484"/>
      <c r="F45" s="484"/>
      <c r="G45" s="483">
        <f t="shared" si="1"/>
        <v>0</v>
      </c>
    </row>
    <row r="46" spans="1:7">
      <c r="A46" s="478" t="s">
        <v>233</v>
      </c>
      <c r="B46" s="484"/>
      <c r="C46" s="484"/>
      <c r="D46" s="482">
        <f t="shared" si="0"/>
        <v>0</v>
      </c>
      <c r="E46" s="484"/>
      <c r="F46" s="484"/>
      <c r="G46" s="483">
        <f t="shared" si="1"/>
        <v>0</v>
      </c>
    </row>
    <row r="47" spans="1:7">
      <c r="A47" s="940" t="s">
        <v>596</v>
      </c>
      <c r="B47" s="937">
        <f>SUM(B48:B56)</f>
        <v>0</v>
      </c>
      <c r="C47" s="937">
        <f>SUM(C48:C56)</f>
        <v>684963</v>
      </c>
      <c r="D47" s="937">
        <f>B47+C47</f>
        <v>684963</v>
      </c>
      <c r="E47" s="937">
        <f>SUM(E48:E56)</f>
        <v>684963</v>
      </c>
      <c r="F47" s="937">
        <f>SUM(F48:F56)</f>
        <v>684963</v>
      </c>
      <c r="G47" s="938">
        <f t="shared" si="1"/>
        <v>0</v>
      </c>
    </row>
    <row r="48" spans="1:7">
      <c r="A48" s="478" t="s">
        <v>597</v>
      </c>
      <c r="B48" s="484">
        <f>SUM('ETCA-II-13'!C120)</f>
        <v>0</v>
      </c>
      <c r="C48" s="484">
        <f>SUM('ETCA-II-13'!D122+'ETCA-II-13'!D123)</f>
        <v>264498</v>
      </c>
      <c r="D48" s="482">
        <f t="shared" si="0"/>
        <v>264498</v>
      </c>
      <c r="E48" s="484">
        <f>SUM('ETCA-II-13'!F122+'ETCA-II-13'!F123)</f>
        <v>264498</v>
      </c>
      <c r="F48" s="484">
        <f>SUM('ETCA-II-13'!G122+'ETCA-II-13'!G123)</f>
        <v>264498</v>
      </c>
      <c r="G48" s="483">
        <f>D48-E48</f>
        <v>0</v>
      </c>
    </row>
    <row r="49" spans="1:7">
      <c r="A49" s="478" t="s">
        <v>598</v>
      </c>
      <c r="B49" s="484">
        <f>SUM('ETCA-II-13'!C121:C122)</f>
        <v>0</v>
      </c>
      <c r="C49" s="484">
        <f>SUM('ETCA-II-13'!D124+'ETCA-II-13'!D125)</f>
        <v>117736</v>
      </c>
      <c r="D49" s="482">
        <f t="shared" si="0"/>
        <v>117736</v>
      </c>
      <c r="E49" s="484">
        <f>SUM('ETCA-II-13'!F124+'ETCA-II-13'!F125)</f>
        <v>117736</v>
      </c>
      <c r="F49" s="484">
        <f>SUM('ETCA-II-13'!G124+'ETCA-II-13'!G125)</f>
        <v>117736</v>
      </c>
      <c r="G49" s="483">
        <f t="shared" si="1"/>
        <v>0</v>
      </c>
    </row>
    <row r="50" spans="1:7">
      <c r="A50" s="478" t="s">
        <v>599</v>
      </c>
      <c r="B50" s="484"/>
      <c r="C50" s="484"/>
      <c r="D50" s="482">
        <f t="shared" si="0"/>
        <v>0</v>
      </c>
      <c r="E50" s="484"/>
      <c r="F50" s="484"/>
      <c r="G50" s="483">
        <f t="shared" si="1"/>
        <v>0</v>
      </c>
    </row>
    <row r="51" spans="1:7">
      <c r="A51" s="478" t="s">
        <v>600</v>
      </c>
      <c r="B51" s="484"/>
      <c r="C51" s="484"/>
      <c r="D51" s="482">
        <f t="shared" si="0"/>
        <v>0</v>
      </c>
      <c r="E51" s="484"/>
      <c r="F51" s="484"/>
      <c r="G51" s="483">
        <f t="shared" si="1"/>
        <v>0</v>
      </c>
    </row>
    <row r="52" spans="1:7">
      <c r="A52" s="478" t="s">
        <v>601</v>
      </c>
      <c r="B52" s="484"/>
      <c r="C52" s="484"/>
      <c r="D52" s="482">
        <f t="shared" si="0"/>
        <v>0</v>
      </c>
      <c r="E52" s="484"/>
      <c r="F52" s="484"/>
      <c r="G52" s="483">
        <f t="shared" si="1"/>
        <v>0</v>
      </c>
    </row>
    <row r="53" spans="1:7">
      <c r="A53" s="478" t="s">
        <v>602</v>
      </c>
      <c r="B53" s="484">
        <f>SUM('ETCA-II-13'!C123:C125)</f>
        <v>0</v>
      </c>
      <c r="C53" s="484">
        <f>SUM('ETCA-II-13'!D126+'ETCA-II-13'!D127+'ETCA-II-13'!D128)</f>
        <v>302729</v>
      </c>
      <c r="D53" s="482">
        <f t="shared" si="0"/>
        <v>302729</v>
      </c>
      <c r="E53" s="484">
        <f>SUM('ETCA-II-13'!F126+'ETCA-II-13'!F127+'ETCA-II-13'!F128)</f>
        <v>302729</v>
      </c>
      <c r="F53" s="484">
        <f>SUM('ETCA-II-13'!G126+'ETCA-II-13'!G127+'ETCA-II-13'!G128)</f>
        <v>302729</v>
      </c>
      <c r="G53" s="483">
        <f t="shared" si="1"/>
        <v>0</v>
      </c>
    </row>
    <row r="54" spans="1:7">
      <c r="A54" s="478" t="s">
        <v>603</v>
      </c>
      <c r="B54" s="484"/>
      <c r="C54" s="484"/>
      <c r="D54" s="482">
        <f t="shared" si="0"/>
        <v>0</v>
      </c>
      <c r="E54" s="484"/>
      <c r="F54" s="484"/>
      <c r="G54" s="483">
        <f t="shared" si="1"/>
        <v>0</v>
      </c>
    </row>
    <row r="55" spans="1:7">
      <c r="A55" s="478" t="s">
        <v>604</v>
      </c>
      <c r="B55" s="484"/>
      <c r="C55" s="484"/>
      <c r="D55" s="482">
        <f t="shared" si="0"/>
        <v>0</v>
      </c>
      <c r="E55" s="484"/>
      <c r="F55" s="484"/>
      <c r="G55" s="483">
        <f t="shared" si="1"/>
        <v>0</v>
      </c>
    </row>
    <row r="56" spans="1:7">
      <c r="A56" s="478" t="s">
        <v>57</v>
      </c>
      <c r="B56" s="484"/>
      <c r="C56" s="484"/>
      <c r="D56" s="482">
        <f t="shared" si="0"/>
        <v>0</v>
      </c>
      <c r="E56" s="484"/>
      <c r="F56" s="484"/>
      <c r="G56" s="483">
        <f t="shared" si="1"/>
        <v>0</v>
      </c>
    </row>
    <row r="57" spans="1:7">
      <c r="A57" s="479" t="s">
        <v>250</v>
      </c>
      <c r="B57" s="482">
        <f>SUM(B58:B60)</f>
        <v>0</v>
      </c>
      <c r="C57" s="482">
        <f>SUM(C58:C60)</f>
        <v>0</v>
      </c>
      <c r="D57" s="482">
        <f>B57+C57</f>
        <v>0</v>
      </c>
      <c r="E57" s="482">
        <f>SUM(E58:E60)</f>
        <v>0</v>
      </c>
      <c r="F57" s="482">
        <f>SUM(F58:F60)</f>
        <v>0</v>
      </c>
      <c r="G57" s="483">
        <f t="shared" si="1"/>
        <v>0</v>
      </c>
    </row>
    <row r="58" spans="1:7">
      <c r="A58" s="478" t="s">
        <v>605</v>
      </c>
      <c r="B58" s="484"/>
      <c r="C58" s="484"/>
      <c r="D58" s="482">
        <f t="shared" si="0"/>
        <v>0</v>
      </c>
      <c r="E58" s="484"/>
      <c r="F58" s="484"/>
      <c r="G58" s="483">
        <f t="shared" si="1"/>
        <v>0</v>
      </c>
    </row>
    <row r="59" spans="1:7">
      <c r="A59" s="478" t="s">
        <v>606</v>
      </c>
      <c r="B59" s="484"/>
      <c r="C59" s="484"/>
      <c r="D59" s="482">
        <f t="shared" si="0"/>
        <v>0</v>
      </c>
      <c r="E59" s="484"/>
      <c r="F59" s="484"/>
      <c r="G59" s="483">
        <f t="shared" si="1"/>
        <v>0</v>
      </c>
    </row>
    <row r="60" spans="1:7">
      <c r="A60" s="478" t="s">
        <v>607</v>
      </c>
      <c r="B60" s="484"/>
      <c r="C60" s="484"/>
      <c r="D60" s="482">
        <f t="shared" si="0"/>
        <v>0</v>
      </c>
      <c r="E60" s="484"/>
      <c r="F60" s="484"/>
      <c r="G60" s="483">
        <f t="shared" si="1"/>
        <v>0</v>
      </c>
    </row>
    <row r="61" spans="1:7">
      <c r="A61" s="479" t="s">
        <v>608</v>
      </c>
      <c r="B61" s="482">
        <f>SUM(B62:B68)</f>
        <v>0</v>
      </c>
      <c r="C61" s="482">
        <f>SUM(C62:C68)</f>
        <v>0</v>
      </c>
      <c r="D61" s="482">
        <f>B61+C61</f>
        <v>0</v>
      </c>
      <c r="E61" s="482">
        <f>SUM(E62:E68)</f>
        <v>0</v>
      </c>
      <c r="F61" s="482">
        <f>SUM(F62:F68)</f>
        <v>0</v>
      </c>
      <c r="G61" s="483">
        <f t="shared" si="1"/>
        <v>0</v>
      </c>
    </row>
    <row r="62" spans="1:7">
      <c r="A62" s="478" t="s">
        <v>609</v>
      </c>
      <c r="B62" s="484"/>
      <c r="C62" s="484"/>
      <c r="D62" s="482">
        <f t="shared" si="0"/>
        <v>0</v>
      </c>
      <c r="E62" s="484"/>
      <c r="F62" s="484"/>
      <c r="G62" s="483">
        <f t="shared" si="1"/>
        <v>0</v>
      </c>
    </row>
    <row r="63" spans="1:7" ht="15.75" thickBot="1">
      <c r="A63" s="480" t="s">
        <v>610</v>
      </c>
      <c r="B63" s="485"/>
      <c r="C63" s="485"/>
      <c r="D63" s="486">
        <f t="shared" si="0"/>
        <v>0</v>
      </c>
      <c r="E63" s="485"/>
      <c r="F63" s="485"/>
      <c r="G63" s="487">
        <f t="shared" si="1"/>
        <v>0</v>
      </c>
    </row>
    <row r="64" spans="1:7">
      <c r="A64" s="478" t="s">
        <v>611</v>
      </c>
      <c r="B64" s="484"/>
      <c r="C64" s="484"/>
      <c r="D64" s="482">
        <f t="shared" si="0"/>
        <v>0</v>
      </c>
      <c r="E64" s="484"/>
      <c r="F64" s="484"/>
      <c r="G64" s="483">
        <f t="shared" si="1"/>
        <v>0</v>
      </c>
    </row>
    <row r="65" spans="1:7">
      <c r="A65" s="478" t="s">
        <v>612</v>
      </c>
      <c r="B65" s="484"/>
      <c r="C65" s="484"/>
      <c r="D65" s="482">
        <f t="shared" si="0"/>
        <v>0</v>
      </c>
      <c r="E65" s="484"/>
      <c r="F65" s="484"/>
      <c r="G65" s="483">
        <f t="shared" si="1"/>
        <v>0</v>
      </c>
    </row>
    <row r="66" spans="1:7">
      <c r="A66" s="478" t="s">
        <v>613</v>
      </c>
      <c r="B66" s="484"/>
      <c r="C66" s="484"/>
      <c r="D66" s="482">
        <f t="shared" si="0"/>
        <v>0</v>
      </c>
      <c r="E66" s="484"/>
      <c r="F66" s="484"/>
      <c r="G66" s="483">
        <f t="shared" si="1"/>
        <v>0</v>
      </c>
    </row>
    <row r="67" spans="1:7">
      <c r="A67" s="478" t="s">
        <v>614</v>
      </c>
      <c r="B67" s="484"/>
      <c r="C67" s="484"/>
      <c r="D67" s="482">
        <f t="shared" si="0"/>
        <v>0</v>
      </c>
      <c r="E67" s="484"/>
      <c r="F67" s="484"/>
      <c r="G67" s="483">
        <f t="shared" si="1"/>
        <v>0</v>
      </c>
    </row>
    <row r="68" spans="1:7">
      <c r="A68" s="478" t="s">
        <v>615</v>
      </c>
      <c r="B68" s="484"/>
      <c r="C68" s="484"/>
      <c r="D68" s="482">
        <f t="shared" si="0"/>
        <v>0</v>
      </c>
      <c r="E68" s="484"/>
      <c r="F68" s="484"/>
      <c r="G68" s="483">
        <f t="shared" si="1"/>
        <v>0</v>
      </c>
    </row>
    <row r="69" spans="1:7">
      <c r="A69" s="479" t="s">
        <v>211</v>
      </c>
      <c r="B69" s="482">
        <f>SUM(B70:B72)</f>
        <v>0</v>
      </c>
      <c r="C69" s="482">
        <f>SUM(C70:C72)</f>
        <v>0</v>
      </c>
      <c r="D69" s="482">
        <f>B69+C69</f>
        <v>0</v>
      </c>
      <c r="E69" s="482">
        <f>SUM(E70:E72)</f>
        <v>0</v>
      </c>
      <c r="F69" s="482">
        <f>SUM(F70:F72)</f>
        <v>0</v>
      </c>
      <c r="G69" s="483">
        <f t="shared" si="1"/>
        <v>0</v>
      </c>
    </row>
    <row r="70" spans="1:7">
      <c r="A70" s="478" t="s">
        <v>235</v>
      </c>
      <c r="B70" s="484"/>
      <c r="C70" s="484"/>
      <c r="D70" s="482">
        <f t="shared" si="0"/>
        <v>0</v>
      </c>
      <c r="E70" s="484"/>
      <c r="F70" s="484"/>
      <c r="G70" s="483">
        <f t="shared" si="1"/>
        <v>0</v>
      </c>
    </row>
    <row r="71" spans="1:7">
      <c r="A71" s="478" t="s">
        <v>70</v>
      </c>
      <c r="B71" s="484"/>
      <c r="C71" s="484"/>
      <c r="D71" s="482">
        <f t="shared" si="0"/>
        <v>0</v>
      </c>
      <c r="E71" s="484"/>
      <c r="F71" s="484"/>
      <c r="G71" s="483">
        <f t="shared" si="1"/>
        <v>0</v>
      </c>
    </row>
    <row r="72" spans="1:7">
      <c r="A72" s="478" t="s">
        <v>236</v>
      </c>
      <c r="B72" s="484"/>
      <c r="C72" s="484"/>
      <c r="D72" s="482">
        <f t="shared" si="0"/>
        <v>0</v>
      </c>
      <c r="E72" s="484"/>
      <c r="F72" s="484"/>
      <c r="G72" s="483">
        <f t="shared" si="1"/>
        <v>0</v>
      </c>
    </row>
    <row r="73" spans="1:7">
      <c r="A73" s="940" t="s">
        <v>616</v>
      </c>
      <c r="B73" s="937">
        <f>SUM(B74:B80)</f>
        <v>0</v>
      </c>
      <c r="C73" s="937">
        <f>SUM(C74:C80)</f>
        <v>16246275</v>
      </c>
      <c r="D73" s="937">
        <f>B73+C73</f>
        <v>16246275</v>
      </c>
      <c r="E73" s="937">
        <f>SUM(E74:E80)</f>
        <v>16246275</v>
      </c>
      <c r="F73" s="937">
        <f>SUM(F74:F80)</f>
        <v>16246275</v>
      </c>
      <c r="G73" s="938">
        <f t="shared" si="1"/>
        <v>0</v>
      </c>
    </row>
    <row r="74" spans="1:7">
      <c r="A74" s="478" t="s">
        <v>617</v>
      </c>
      <c r="B74" s="484">
        <f>+'ETCA-II-13'!C128</f>
        <v>0</v>
      </c>
      <c r="C74" s="484">
        <f>+'ETCA-II-13'!D131</f>
        <v>9999984</v>
      </c>
      <c r="D74" s="482">
        <f t="shared" ref="D74:D80" si="2">B74+C74</f>
        <v>9999984</v>
      </c>
      <c r="E74" s="484">
        <f>+'ETCA-II-13'!F131</f>
        <v>9999984</v>
      </c>
      <c r="F74" s="484">
        <f>+'ETCA-II-13'!G131</f>
        <v>9999984</v>
      </c>
      <c r="G74" s="483">
        <f t="shared" ref="G74:G80" si="3">D74-E74</f>
        <v>0</v>
      </c>
    </row>
    <row r="75" spans="1:7">
      <c r="A75" s="478" t="s">
        <v>238</v>
      </c>
      <c r="B75" s="484">
        <f>+'ETCA-II-13'!C129</f>
        <v>0</v>
      </c>
      <c r="C75" s="484">
        <f>+'ETCA-II-13'!D132</f>
        <v>6246291</v>
      </c>
      <c r="D75" s="482">
        <f t="shared" si="2"/>
        <v>6246291</v>
      </c>
      <c r="E75" s="484">
        <f>+'ETCA-II-13'!F132</f>
        <v>6246291</v>
      </c>
      <c r="F75" s="484">
        <f>+'ETCA-II-13'!G132</f>
        <v>6246291</v>
      </c>
      <c r="G75" s="483">
        <f t="shared" si="3"/>
        <v>0</v>
      </c>
    </row>
    <row r="76" spans="1:7">
      <c r="A76" s="478" t="s">
        <v>239</v>
      </c>
      <c r="B76" s="484"/>
      <c r="C76" s="484"/>
      <c r="D76" s="482">
        <f t="shared" si="2"/>
        <v>0</v>
      </c>
      <c r="E76" s="484"/>
      <c r="F76" s="484"/>
      <c r="G76" s="483">
        <f t="shared" si="3"/>
        <v>0</v>
      </c>
    </row>
    <row r="77" spans="1:7">
      <c r="A77" s="478" t="s">
        <v>240</v>
      </c>
      <c r="B77" s="484"/>
      <c r="C77" s="484"/>
      <c r="D77" s="482">
        <f t="shared" si="2"/>
        <v>0</v>
      </c>
      <c r="E77" s="484"/>
      <c r="F77" s="484"/>
      <c r="G77" s="483">
        <f t="shared" si="3"/>
        <v>0</v>
      </c>
    </row>
    <row r="78" spans="1:7">
      <c r="A78" s="478" t="s">
        <v>241</v>
      </c>
      <c r="B78" s="484"/>
      <c r="C78" s="484"/>
      <c r="D78" s="482">
        <f t="shared" si="2"/>
        <v>0</v>
      </c>
      <c r="E78" s="484"/>
      <c r="F78" s="484"/>
      <c r="G78" s="483">
        <f t="shared" si="3"/>
        <v>0</v>
      </c>
    </row>
    <row r="79" spans="1:7">
      <c r="A79" s="478" t="s">
        <v>242</v>
      </c>
      <c r="B79" s="484"/>
      <c r="C79" s="484"/>
      <c r="D79" s="482">
        <f t="shared" si="2"/>
        <v>0</v>
      </c>
      <c r="E79" s="484"/>
      <c r="F79" s="484"/>
      <c r="G79" s="483">
        <f t="shared" si="3"/>
        <v>0</v>
      </c>
    </row>
    <row r="80" spans="1:7" ht="15.75" thickBot="1">
      <c r="A80" s="480" t="s">
        <v>618</v>
      </c>
      <c r="B80" s="485"/>
      <c r="C80" s="485"/>
      <c r="D80" s="486">
        <f t="shared" si="2"/>
        <v>0</v>
      </c>
      <c r="E80" s="485"/>
      <c r="F80" s="485"/>
      <c r="G80" s="487">
        <f t="shared" si="3"/>
        <v>0</v>
      </c>
    </row>
    <row r="81" spans="1:7" ht="15.75" thickBot="1">
      <c r="A81" s="481" t="s">
        <v>619</v>
      </c>
      <c r="B81" s="455">
        <f>B73+B69+B61+B57+B47+B37+B27+B17+B9-3</f>
        <v>115136460</v>
      </c>
      <c r="C81" s="455">
        <f>C73+C69+C61+C57+C47+C37+C27+C17+C9</f>
        <v>-5551259</v>
      </c>
      <c r="D81" s="455">
        <f>B81+C81+2</f>
        <v>109585203</v>
      </c>
      <c r="E81" s="455">
        <f>E73+E69+E61+E57+E47+E37+E27+E17+E9</f>
        <v>109585203</v>
      </c>
      <c r="F81" s="455">
        <f>F73+F69+F61+F57+F47+F37+F27+F17+F9-1</f>
        <v>103151029</v>
      </c>
      <c r="G81" s="488">
        <f>D81-E81</f>
        <v>0</v>
      </c>
    </row>
    <row r="82" spans="1:7">
      <c r="A82" s="596"/>
      <c r="B82" s="597"/>
      <c r="C82" s="597"/>
      <c r="D82" s="597"/>
      <c r="E82" s="597"/>
      <c r="F82" s="597"/>
      <c r="G82" s="597"/>
    </row>
    <row r="83" spans="1:7">
      <c r="A83" s="596"/>
      <c r="B83" s="597"/>
      <c r="C83" s="597"/>
      <c r="D83" s="597"/>
      <c r="E83" s="597"/>
      <c r="F83" s="597"/>
      <c r="G83" s="597"/>
    </row>
    <row r="84" spans="1:7">
      <c r="A84" s="596"/>
      <c r="B84" s="597"/>
      <c r="C84" s="597"/>
      <c r="D84" s="597"/>
      <c r="E84" s="597"/>
      <c r="F84" s="597"/>
      <c r="G84" s="597"/>
    </row>
    <row r="85" spans="1:7">
      <c r="A85" s="596"/>
      <c r="B85" s="597"/>
      <c r="C85" s="597"/>
      <c r="D85" s="597"/>
      <c r="E85" s="597"/>
      <c r="F85" s="597"/>
      <c r="G85" s="597"/>
    </row>
    <row r="86" spans="1:7">
      <c r="A86" s="596"/>
      <c r="B86" s="597"/>
      <c r="C86" s="597"/>
      <c r="D86" s="597"/>
      <c r="E86" s="597"/>
      <c r="F86" s="597"/>
      <c r="G86" s="597"/>
    </row>
    <row r="87" spans="1:7">
      <c r="A87" s="596"/>
      <c r="B87" s="597"/>
      <c r="C87" s="597"/>
      <c r="D87" s="597"/>
      <c r="E87" s="597"/>
      <c r="F87" s="597"/>
      <c r="G87" s="597"/>
    </row>
    <row r="88" spans="1:7" ht="16.5">
      <c r="A88" s="124"/>
      <c r="B88" s="124"/>
      <c r="C88" s="124"/>
      <c r="D88" s="124"/>
      <c r="E88" s="124"/>
      <c r="F88" s="124"/>
      <c r="G88" s="124"/>
    </row>
    <row r="89" spans="1:7" ht="16.5">
      <c r="A89" s="124"/>
      <c r="B89" s="124"/>
      <c r="C89" s="124"/>
      <c r="D89" s="124"/>
      <c r="E89" s="124"/>
      <c r="F89" s="124"/>
      <c r="G89" s="124"/>
    </row>
    <row r="90" spans="1:7" ht="16.5">
      <c r="A90" s="124"/>
      <c r="B90" s="124"/>
      <c r="C90" s="124"/>
      <c r="D90" s="124"/>
      <c r="E90" s="124"/>
      <c r="F90" s="124"/>
      <c r="G90" s="124"/>
    </row>
    <row r="91" spans="1:7" ht="16.5">
      <c r="A91" s="124"/>
      <c r="B91" s="124"/>
      <c r="C91" s="124"/>
      <c r="D91" s="124"/>
      <c r="E91" s="124"/>
      <c r="F91" s="124"/>
      <c r="G91" s="124"/>
    </row>
  </sheetData>
  <sheetProtection formatColumns="0" formatRows="0"/>
  <mergeCells count="7">
    <mergeCell ref="A7:A8"/>
    <mergeCell ref="A1:G1"/>
    <mergeCell ref="A2:G2"/>
    <mergeCell ref="A3:G3"/>
    <mergeCell ref="A4:G4"/>
    <mergeCell ref="A5:G5"/>
    <mergeCell ref="A6:E6"/>
  </mergeCells>
  <pageMargins left="0.70866141732283472" right="0.70866141732283472" top="0.74803149606299213" bottom="0.74803149606299213" header="0.31496062992125984" footer="0.31496062992125984"/>
  <pageSetup scale="67" orientation="portrait" horizontalDpi="1200" verticalDpi="1200" r:id="rId1"/>
  <rowBreaks count="1" manualBreakCount="1">
    <brk id="63" max="16383" man="1"/>
  </rowBreaks>
  <drawing r:id="rId2"/>
</worksheet>
</file>

<file path=xl/worksheets/sheet18.xml><?xml version="1.0" encoding="utf-8"?>
<worksheet xmlns="http://schemas.openxmlformats.org/spreadsheetml/2006/main" xmlns:r="http://schemas.openxmlformats.org/officeDocument/2006/relationships">
  <dimension ref="A1:I160"/>
  <sheetViews>
    <sheetView view="pageBreakPreview" topLeftCell="A146" zoomScaleSheetLayoutView="100" workbookViewId="0">
      <selection activeCell="D160" sqref="D160"/>
    </sheetView>
  </sheetViews>
  <sheetFormatPr baseColWidth="10" defaultRowHeight="15"/>
  <cols>
    <col min="1" max="1" width="6.140625" customWidth="1"/>
    <col min="2" max="2" width="44.85546875" customWidth="1"/>
    <col min="3" max="3" width="13.28515625" customWidth="1"/>
    <col min="4" max="4" width="12.85546875" customWidth="1"/>
    <col min="5" max="5" width="12.42578125" customWidth="1"/>
    <col min="6" max="6" width="14" customWidth="1"/>
    <col min="7" max="7" width="12.42578125" customWidth="1"/>
    <col min="8" max="8" width="12.5703125" customWidth="1"/>
  </cols>
  <sheetData>
    <row r="1" spans="1:8" ht="15.75">
      <c r="A1" s="1301" t="s">
        <v>23</v>
      </c>
      <c r="B1" s="1302"/>
      <c r="C1" s="1302"/>
      <c r="D1" s="1302"/>
      <c r="E1" s="1302"/>
      <c r="F1" s="1302"/>
      <c r="G1" s="1302"/>
      <c r="H1" s="1303"/>
    </row>
    <row r="2" spans="1:8" ht="15.75">
      <c r="A2" s="1304" t="str">
        <f>'ETCA-I-01'!A3:G3</f>
        <v>TELEVISORA DE HERMOSILLO, S.A. DE C.V.</v>
      </c>
      <c r="B2" s="1305"/>
      <c r="C2" s="1305"/>
      <c r="D2" s="1305"/>
      <c r="E2" s="1305"/>
      <c r="F2" s="1305"/>
      <c r="G2" s="1305"/>
      <c r="H2" s="1306"/>
    </row>
    <row r="3" spans="1:8">
      <c r="A3" s="1307" t="s">
        <v>620</v>
      </c>
      <c r="B3" s="1308"/>
      <c r="C3" s="1308"/>
      <c r="D3" s="1308"/>
      <c r="E3" s="1308"/>
      <c r="F3" s="1308"/>
      <c r="G3" s="1308"/>
      <c r="H3" s="1309"/>
    </row>
    <row r="4" spans="1:8">
      <c r="A4" s="1307" t="s">
        <v>621</v>
      </c>
      <c r="B4" s="1308"/>
      <c r="C4" s="1308"/>
      <c r="D4" s="1308"/>
      <c r="E4" s="1308"/>
      <c r="F4" s="1308"/>
      <c r="G4" s="1308"/>
      <c r="H4" s="1309"/>
    </row>
    <row r="5" spans="1:8">
      <c r="A5" s="1307" t="str">
        <f>'ETCA-II-02'!A4:I4</f>
        <v>Del 01 de Enero al 31 de Diciembre de 2018</v>
      </c>
      <c r="B5" s="1308"/>
      <c r="C5" s="1308"/>
      <c r="D5" s="1308"/>
      <c r="E5" s="1308"/>
      <c r="F5" s="1308"/>
      <c r="G5" s="1308"/>
      <c r="H5" s="1309"/>
    </row>
    <row r="6" spans="1:8" ht="15.75" thickBot="1">
      <c r="A6" s="1298" t="s">
        <v>87</v>
      </c>
      <c r="B6" s="1299"/>
      <c r="C6" s="1299"/>
      <c r="D6" s="1299"/>
      <c r="E6" s="1299"/>
      <c r="F6" s="1299"/>
      <c r="G6" s="1299"/>
      <c r="H6" s="1300"/>
    </row>
    <row r="7" spans="1:8" ht="15.75" thickBot="1">
      <c r="A7" s="1310" t="s">
        <v>88</v>
      </c>
      <c r="B7" s="1311"/>
      <c r="C7" s="1313" t="s">
        <v>622</v>
      </c>
      <c r="D7" s="1314"/>
      <c r="E7" s="1314"/>
      <c r="F7" s="1314"/>
      <c r="G7" s="1315"/>
      <c r="H7" s="1316" t="s">
        <v>623</v>
      </c>
    </row>
    <row r="8" spans="1:8" ht="18.75" thickBot="1">
      <c r="A8" s="1298"/>
      <c r="B8" s="1312"/>
      <c r="C8" s="844" t="s">
        <v>624</v>
      </c>
      <c r="D8" s="715" t="s">
        <v>625</v>
      </c>
      <c r="E8" s="844" t="s">
        <v>626</v>
      </c>
      <c r="F8" s="844" t="s">
        <v>475</v>
      </c>
      <c r="G8" s="844" t="s">
        <v>627</v>
      </c>
      <c r="H8" s="1317"/>
    </row>
    <row r="9" spans="1:8">
      <c r="A9" s="845"/>
      <c r="B9" s="765"/>
      <c r="C9" s="765"/>
      <c r="D9" s="766"/>
      <c r="E9" s="765"/>
      <c r="F9" s="765"/>
      <c r="G9" s="765"/>
      <c r="H9" s="767"/>
    </row>
    <row r="10" spans="1:8">
      <c r="A10" s="1294" t="s">
        <v>628</v>
      </c>
      <c r="B10" s="1295"/>
      <c r="C10" s="709">
        <f>+C11+C19+C29+C39+C49+C59+C63+C72+C76-3</f>
        <v>115136460</v>
      </c>
      <c r="D10" s="709">
        <f>+D11+D19+D29+D39+D49+D59+D63+D72+D76</f>
        <v>-5551259</v>
      </c>
      <c r="E10" s="709">
        <f>+E11+E19+E29+E39+E49+E59+E63+E72+E76</f>
        <v>109585203</v>
      </c>
      <c r="F10" s="709">
        <f>+F11+F19+F29+F39+F49+F59+F63+F72+F76</f>
        <v>109585203</v>
      </c>
      <c r="G10" s="709">
        <f>+G11+G19+G29+G39+G49+G59+G63+G72+G76-1</f>
        <v>103151029</v>
      </c>
      <c r="H10" s="709">
        <f>+H11+H19+H29+H39+H49+H59+H63+H72+H76</f>
        <v>0</v>
      </c>
    </row>
    <row r="11" spans="1:8">
      <c r="A11" s="1294" t="s">
        <v>629</v>
      </c>
      <c r="B11" s="1295"/>
      <c r="C11" s="709">
        <f t="shared" ref="C11" si="0">SUM(C12:C18)</f>
        <v>81363564</v>
      </c>
      <c r="D11" s="709">
        <f>SUM(D12:D18)</f>
        <v>-10096480</v>
      </c>
      <c r="E11" s="714">
        <f>SUM(E12:E18)</f>
        <v>71267084</v>
      </c>
      <c r="F11" s="709">
        <f>SUM(F12:F18)</f>
        <v>71267084</v>
      </c>
      <c r="G11" s="709">
        <f>SUM(G12:G18)+1</f>
        <v>68350193</v>
      </c>
      <c r="H11" s="709">
        <f>SUM(H12:H18)</f>
        <v>0</v>
      </c>
    </row>
    <row r="12" spans="1:8">
      <c r="A12" s="843"/>
      <c r="B12" s="748" t="s">
        <v>630</v>
      </c>
      <c r="C12" s="712">
        <f>+'ETCA II-04'!B10</f>
        <v>49354557</v>
      </c>
      <c r="D12" s="712">
        <f>+'ETCA II-04'!C10</f>
        <v>-6025417</v>
      </c>
      <c r="E12" s="713">
        <f>C12+D12</f>
        <v>43329140</v>
      </c>
      <c r="F12" s="712">
        <f>+'ETCA II-04'!E10</f>
        <v>43329140</v>
      </c>
      <c r="G12" s="712">
        <f>+'ETCA II-04'!F10</f>
        <v>43329139</v>
      </c>
      <c r="H12" s="711">
        <f t="shared" ref="H12:H18" si="1">+E12-F12</f>
        <v>0</v>
      </c>
    </row>
    <row r="13" spans="1:8">
      <c r="A13" s="843"/>
      <c r="B13" s="748" t="s">
        <v>631</v>
      </c>
      <c r="C13" s="712">
        <f>+'ETCA II-04'!B11</f>
        <v>1332268</v>
      </c>
      <c r="D13" s="712">
        <f>+'ETCA II-04'!C11</f>
        <v>-703058</v>
      </c>
      <c r="E13" s="713">
        <f t="shared" ref="E13:E77" si="2">C13+D13</f>
        <v>629210</v>
      </c>
      <c r="F13" s="712">
        <f>+'ETCA II-04'!E11</f>
        <v>629210</v>
      </c>
      <c r="G13" s="712">
        <f>+'ETCA II-04'!F11</f>
        <v>629210</v>
      </c>
      <c r="H13" s="711">
        <f t="shared" si="1"/>
        <v>0</v>
      </c>
    </row>
    <row r="14" spans="1:8">
      <c r="A14" s="843"/>
      <c r="B14" s="748" t="s">
        <v>632</v>
      </c>
      <c r="C14" s="712">
        <f>+'ETCA II-04'!B12</f>
        <v>11875044</v>
      </c>
      <c r="D14" s="712">
        <f>+'ETCA II-04'!C12</f>
        <v>-1566701</v>
      </c>
      <c r="E14" s="713">
        <f t="shared" si="2"/>
        <v>10308343</v>
      </c>
      <c r="F14" s="712">
        <f>+'ETCA II-04'!E12</f>
        <v>10308343</v>
      </c>
      <c r="G14" s="712">
        <f>+'ETCA II-04'!F12</f>
        <v>10308343</v>
      </c>
      <c r="H14" s="711">
        <f t="shared" si="1"/>
        <v>0</v>
      </c>
    </row>
    <row r="15" spans="1:8">
      <c r="A15" s="843"/>
      <c r="B15" s="748" t="s">
        <v>633</v>
      </c>
      <c r="C15" s="712">
        <f>+'ETCA II-04'!B13</f>
        <v>9966112</v>
      </c>
      <c r="D15" s="712">
        <f>+'ETCA II-04'!C13</f>
        <v>-1245833</v>
      </c>
      <c r="E15" s="713">
        <f t="shared" si="2"/>
        <v>8720279</v>
      </c>
      <c r="F15" s="712">
        <f>+'ETCA II-04'!E13</f>
        <v>8720279</v>
      </c>
      <c r="G15" s="712">
        <f>+'ETCA II-04'!F13</f>
        <v>7230019</v>
      </c>
      <c r="H15" s="711">
        <f t="shared" si="1"/>
        <v>0</v>
      </c>
    </row>
    <row r="16" spans="1:8">
      <c r="A16" s="843"/>
      <c r="B16" s="748" t="s">
        <v>634</v>
      </c>
      <c r="C16" s="712">
        <f>+'ETCA II-04'!B14</f>
        <v>7823850</v>
      </c>
      <c r="D16" s="712">
        <f>+'ETCA II-04'!C14</f>
        <v>-1171599</v>
      </c>
      <c r="E16" s="713">
        <f t="shared" si="2"/>
        <v>6652251</v>
      </c>
      <c r="F16" s="712">
        <f>+'ETCA II-04'!E14</f>
        <v>6652251</v>
      </c>
      <c r="G16" s="712">
        <f>+'ETCA II-04'!F14</f>
        <v>5225620</v>
      </c>
      <c r="H16" s="711">
        <f t="shared" si="1"/>
        <v>0</v>
      </c>
    </row>
    <row r="17" spans="1:8">
      <c r="A17" s="843"/>
      <c r="B17" s="748" t="s">
        <v>635</v>
      </c>
      <c r="C17" s="712">
        <f>+'ETCA II-04'!B15</f>
        <v>0</v>
      </c>
      <c r="D17" s="712">
        <f>+'ETCA II-04'!C15</f>
        <v>0</v>
      </c>
      <c r="E17" s="713">
        <f t="shared" si="2"/>
        <v>0</v>
      </c>
      <c r="F17" s="712">
        <f>+'ETCA II-04'!E15</f>
        <v>0</v>
      </c>
      <c r="G17" s="712">
        <f>+'ETCA II-04'!F15</f>
        <v>0</v>
      </c>
      <c r="H17" s="711">
        <f t="shared" si="1"/>
        <v>0</v>
      </c>
    </row>
    <row r="18" spans="1:8">
      <c r="A18" s="843"/>
      <c r="B18" s="748" t="s">
        <v>636</v>
      </c>
      <c r="C18" s="712">
        <f>+'ETCA II-04'!B16</f>
        <v>1011733</v>
      </c>
      <c r="D18" s="712">
        <f>+'ETCA II-04'!C16</f>
        <v>616128</v>
      </c>
      <c r="E18" s="713">
        <f t="shared" si="2"/>
        <v>1627861</v>
      </c>
      <c r="F18" s="712">
        <f>+'ETCA II-04'!E16</f>
        <v>1627861</v>
      </c>
      <c r="G18" s="712">
        <f>+'ETCA II-04'!F16</f>
        <v>1627861</v>
      </c>
      <c r="H18" s="711">
        <f t="shared" si="1"/>
        <v>0</v>
      </c>
    </row>
    <row r="19" spans="1:8">
      <c r="A19" s="1294" t="s">
        <v>637</v>
      </c>
      <c r="B19" s="1295"/>
      <c r="C19" s="709">
        <f t="shared" ref="C19:D19" si="3">SUM(C20:C28)</f>
        <v>2815132</v>
      </c>
      <c r="D19" s="709">
        <f t="shared" si="3"/>
        <v>-651466</v>
      </c>
      <c r="E19" s="714">
        <f>SUM(E20:E28)-2</f>
        <v>2163664</v>
      </c>
      <c r="F19" s="709">
        <f>SUM(F20:F28)-2</f>
        <v>2163664</v>
      </c>
      <c r="G19" s="709">
        <f>SUM(G20:G28)</f>
        <v>2078558</v>
      </c>
      <c r="H19" s="709">
        <f>SUM(H20:H28)</f>
        <v>0</v>
      </c>
    </row>
    <row r="20" spans="1:8">
      <c r="A20" s="843"/>
      <c r="B20" s="748" t="s">
        <v>638</v>
      </c>
      <c r="C20" s="712">
        <f>+'ETCA II-04'!B18</f>
        <v>208492</v>
      </c>
      <c r="D20" s="712">
        <f>+'ETCA II-04'!C18</f>
        <v>-56534</v>
      </c>
      <c r="E20" s="713">
        <f t="shared" si="2"/>
        <v>151958</v>
      </c>
      <c r="F20" s="712">
        <f>+'ETCA II-04'!E18</f>
        <v>151958</v>
      </c>
      <c r="G20" s="712">
        <f>+'ETCA II-04'!F18</f>
        <v>138573</v>
      </c>
      <c r="H20" s="711">
        <f t="shared" ref="H20:H83" si="4">+E20-F20</f>
        <v>0</v>
      </c>
    </row>
    <row r="21" spans="1:8">
      <c r="A21" s="843"/>
      <c r="B21" s="748" t="s">
        <v>639</v>
      </c>
      <c r="C21" s="712">
        <f>+'ETCA II-04'!B19</f>
        <v>680119</v>
      </c>
      <c r="D21" s="712">
        <f>+'ETCA II-04'!C19</f>
        <v>-416987</v>
      </c>
      <c r="E21" s="713">
        <f t="shared" si="2"/>
        <v>263132</v>
      </c>
      <c r="F21" s="712">
        <f>+'ETCA II-04'!E19</f>
        <v>263132</v>
      </c>
      <c r="G21" s="712">
        <f>+'ETCA II-04'!F19</f>
        <v>223529</v>
      </c>
      <c r="H21" s="711">
        <f t="shared" si="4"/>
        <v>0</v>
      </c>
    </row>
    <row r="22" spans="1:8">
      <c r="A22" s="843"/>
      <c r="B22" s="748" t="s">
        <v>640</v>
      </c>
      <c r="C22" s="712">
        <f>+'ETCA II-04'!B20</f>
        <v>0</v>
      </c>
      <c r="D22" s="712">
        <f>+'ETCA II-04'!C20</f>
        <v>0</v>
      </c>
      <c r="E22" s="713">
        <f t="shared" si="2"/>
        <v>0</v>
      </c>
      <c r="F22" s="712">
        <f>+'ETCA II-04'!E20</f>
        <v>0</v>
      </c>
      <c r="G22" s="712">
        <f>+'ETCA II-04'!F20</f>
        <v>0</v>
      </c>
      <c r="H22" s="711">
        <f t="shared" si="4"/>
        <v>0</v>
      </c>
    </row>
    <row r="23" spans="1:8">
      <c r="A23" s="843"/>
      <c r="B23" s="748" t="s">
        <v>641</v>
      </c>
      <c r="C23" s="712">
        <f>+'ETCA II-04'!B21</f>
        <v>211873</v>
      </c>
      <c r="D23" s="712">
        <f>+'ETCA II-04'!C21</f>
        <v>685840</v>
      </c>
      <c r="E23" s="713">
        <f t="shared" si="2"/>
        <v>897713</v>
      </c>
      <c r="F23" s="712">
        <f>+'ETCA II-04'!E21</f>
        <v>897713</v>
      </c>
      <c r="G23" s="712">
        <f>+'ETCA II-04'!F21</f>
        <v>875051</v>
      </c>
      <c r="H23" s="711">
        <f t="shared" si="4"/>
        <v>0</v>
      </c>
    </row>
    <row r="24" spans="1:8">
      <c r="A24" s="843"/>
      <c r="B24" s="748" t="s">
        <v>642</v>
      </c>
      <c r="C24" s="712">
        <f>+'ETCA II-04'!B22</f>
        <v>575306</v>
      </c>
      <c r="D24" s="712">
        <f>+'ETCA II-04'!C22</f>
        <v>-572929</v>
      </c>
      <c r="E24" s="713">
        <f t="shared" si="2"/>
        <v>2377</v>
      </c>
      <c r="F24" s="712">
        <f>+'ETCA II-04'!E22</f>
        <v>2377</v>
      </c>
      <c r="G24" s="712">
        <f>+'ETCA II-04'!F22</f>
        <v>196</v>
      </c>
      <c r="H24" s="711">
        <f t="shared" si="4"/>
        <v>0</v>
      </c>
    </row>
    <row r="25" spans="1:8">
      <c r="A25" s="843"/>
      <c r="B25" s="748" t="s">
        <v>643</v>
      </c>
      <c r="C25" s="712">
        <f>+'ETCA II-04'!B23</f>
        <v>826740</v>
      </c>
      <c r="D25" s="712">
        <f>+'ETCA II-04'!C23</f>
        <v>-159002</v>
      </c>
      <c r="E25" s="713">
        <f t="shared" si="2"/>
        <v>667738</v>
      </c>
      <c r="F25" s="712">
        <f>+'ETCA II-04'!E23</f>
        <v>667738</v>
      </c>
      <c r="G25" s="712">
        <f>+'ETCA II-04'!F23</f>
        <v>666009</v>
      </c>
      <c r="H25" s="711">
        <f t="shared" si="4"/>
        <v>0</v>
      </c>
    </row>
    <row r="26" spans="1:8">
      <c r="A26" s="843"/>
      <c r="B26" s="748" t="s">
        <v>644</v>
      </c>
      <c r="C26" s="712">
        <f>+'ETCA II-04'!B24</f>
        <v>40000</v>
      </c>
      <c r="D26" s="712">
        <f>+'ETCA II-04'!C24</f>
        <v>-3626</v>
      </c>
      <c r="E26" s="713">
        <f t="shared" si="2"/>
        <v>36374</v>
      </c>
      <c r="F26" s="712">
        <f>+'ETCA II-04'!E24</f>
        <v>36374</v>
      </c>
      <c r="G26" s="712">
        <f>+'ETCA II-04'!F24</f>
        <v>32324</v>
      </c>
      <c r="H26" s="711">
        <f t="shared" si="4"/>
        <v>0</v>
      </c>
    </row>
    <row r="27" spans="1:8">
      <c r="A27" s="843"/>
      <c r="B27" s="748" t="s">
        <v>645</v>
      </c>
      <c r="C27" s="712">
        <f>+'ETCA II-04'!B25</f>
        <v>0</v>
      </c>
      <c r="D27" s="712">
        <f>+'ETCA II-04'!C25</f>
        <v>0</v>
      </c>
      <c r="E27" s="713">
        <f t="shared" si="2"/>
        <v>0</v>
      </c>
      <c r="F27" s="712">
        <f>+'ETCA II-04'!E25</f>
        <v>0</v>
      </c>
      <c r="G27" s="712">
        <f>+'ETCA II-04'!F25</f>
        <v>0</v>
      </c>
      <c r="H27" s="711">
        <f t="shared" si="4"/>
        <v>0</v>
      </c>
    </row>
    <row r="28" spans="1:8">
      <c r="A28" s="843"/>
      <c r="B28" s="748" t="s">
        <v>646</v>
      </c>
      <c r="C28" s="712">
        <f>+'ETCA II-04'!B26</f>
        <v>272602</v>
      </c>
      <c r="D28" s="712">
        <f>+'ETCA II-04'!C26</f>
        <v>-128228</v>
      </c>
      <c r="E28" s="713">
        <f t="shared" si="2"/>
        <v>144374</v>
      </c>
      <c r="F28" s="712">
        <f>+'ETCA II-04'!E26</f>
        <v>144374</v>
      </c>
      <c r="G28" s="712">
        <f>+'ETCA II-04'!F26</f>
        <v>142876</v>
      </c>
      <c r="H28" s="711">
        <f t="shared" si="4"/>
        <v>0</v>
      </c>
    </row>
    <row r="29" spans="1:8">
      <c r="A29" s="1294" t="s">
        <v>647</v>
      </c>
      <c r="B29" s="1295"/>
      <c r="C29" s="709">
        <f t="shared" ref="C29:D29" si="5">SUM(C30:C38)</f>
        <v>30957767</v>
      </c>
      <c r="D29" s="709">
        <f t="shared" si="5"/>
        <v>-11734551</v>
      </c>
      <c r="E29" s="714">
        <f>SUM(E30:E38)+1</f>
        <v>19223217</v>
      </c>
      <c r="F29" s="709">
        <f>SUM(F30:F38)+1</f>
        <v>19223217</v>
      </c>
      <c r="G29" s="709">
        <f>SUM(G30:G38)-1</f>
        <v>15791041</v>
      </c>
      <c r="H29" s="709">
        <f>SUM(H30:H38)</f>
        <v>0</v>
      </c>
    </row>
    <row r="30" spans="1:8">
      <c r="A30" s="843"/>
      <c r="B30" s="748" t="s">
        <v>648</v>
      </c>
      <c r="C30" s="712">
        <f>+'ETCA II-04'!B28</f>
        <v>6509546</v>
      </c>
      <c r="D30" s="712">
        <f>+'ETCA II-04'!C28</f>
        <v>-1384399</v>
      </c>
      <c r="E30" s="713">
        <f t="shared" si="2"/>
        <v>5125147</v>
      </c>
      <c r="F30" s="712">
        <f>+'ETCA II-04'!E28</f>
        <v>5125147</v>
      </c>
      <c r="G30" s="712">
        <f>+'ETCA II-04'!F28</f>
        <v>4676692</v>
      </c>
      <c r="H30" s="711">
        <f t="shared" si="4"/>
        <v>0</v>
      </c>
    </row>
    <row r="31" spans="1:8">
      <c r="A31" s="843"/>
      <c r="B31" s="748" t="s">
        <v>649</v>
      </c>
      <c r="C31" s="712">
        <f>+'ETCA II-04'!B29</f>
        <v>484278</v>
      </c>
      <c r="D31" s="712">
        <f>+'ETCA II-04'!C29</f>
        <v>-135597</v>
      </c>
      <c r="E31" s="713">
        <f t="shared" si="2"/>
        <v>348681</v>
      </c>
      <c r="F31" s="712">
        <f>+'ETCA II-04'!E29</f>
        <v>348681</v>
      </c>
      <c r="G31" s="712">
        <f>+'ETCA II-04'!F29</f>
        <v>335949</v>
      </c>
      <c r="H31" s="711">
        <f t="shared" si="4"/>
        <v>0</v>
      </c>
    </row>
    <row r="32" spans="1:8">
      <c r="A32" s="843"/>
      <c r="B32" s="748" t="s">
        <v>650</v>
      </c>
      <c r="C32" s="712">
        <f>+'ETCA II-04'!B30</f>
        <v>6245017</v>
      </c>
      <c r="D32" s="712">
        <f>+'ETCA II-04'!C30</f>
        <v>-255431</v>
      </c>
      <c r="E32" s="713">
        <f t="shared" si="2"/>
        <v>5989586</v>
      </c>
      <c r="F32" s="712">
        <f>+'ETCA II-04'!E30</f>
        <v>5989586</v>
      </c>
      <c r="G32" s="712">
        <f>+'ETCA II-04'!F30</f>
        <v>3763848</v>
      </c>
      <c r="H32" s="711">
        <f t="shared" si="4"/>
        <v>0</v>
      </c>
    </row>
    <row r="33" spans="1:8">
      <c r="A33" s="843"/>
      <c r="B33" s="748" t="s">
        <v>651</v>
      </c>
      <c r="C33" s="712">
        <f>+'ETCA II-04'!B31</f>
        <v>10725672</v>
      </c>
      <c r="D33" s="712">
        <f>+'ETCA II-04'!C31</f>
        <v>-8644031</v>
      </c>
      <c r="E33" s="713">
        <f t="shared" si="2"/>
        <v>2081641</v>
      </c>
      <c r="F33" s="712">
        <f>+'ETCA II-04'!E31</f>
        <v>2081641</v>
      </c>
      <c r="G33" s="712">
        <f>+'ETCA II-04'!F31</f>
        <v>2081432</v>
      </c>
      <c r="H33" s="711">
        <f t="shared" si="4"/>
        <v>0</v>
      </c>
    </row>
    <row r="34" spans="1:8">
      <c r="A34" s="843"/>
      <c r="B34" s="748" t="s">
        <v>652</v>
      </c>
      <c r="C34" s="712">
        <f>+'ETCA II-04'!B32</f>
        <v>2272035</v>
      </c>
      <c r="D34" s="712">
        <f>+'ETCA II-04'!C32</f>
        <v>-637742</v>
      </c>
      <c r="E34" s="713">
        <f t="shared" si="2"/>
        <v>1634293</v>
      </c>
      <c r="F34" s="712">
        <f>+'ETCA II-04'!E32</f>
        <v>1634293</v>
      </c>
      <c r="G34" s="712">
        <f>+'ETCA II-04'!F32</f>
        <v>1548878</v>
      </c>
      <c r="H34" s="711">
        <f t="shared" si="4"/>
        <v>0</v>
      </c>
    </row>
    <row r="35" spans="1:8">
      <c r="A35" s="843"/>
      <c r="B35" s="748" t="s">
        <v>653</v>
      </c>
      <c r="C35" s="712">
        <f>+'ETCA II-04'!B33</f>
        <v>453390</v>
      </c>
      <c r="D35" s="712">
        <f>+'ETCA II-04'!C33</f>
        <v>100195</v>
      </c>
      <c r="E35" s="713">
        <f t="shared" si="2"/>
        <v>553585</v>
      </c>
      <c r="F35" s="712">
        <f>+'ETCA II-04'!E33</f>
        <v>553585</v>
      </c>
      <c r="G35" s="712">
        <f>+'ETCA II-04'!F33</f>
        <v>545586</v>
      </c>
      <c r="H35" s="711">
        <f t="shared" si="4"/>
        <v>0</v>
      </c>
    </row>
    <row r="36" spans="1:8">
      <c r="A36" s="843"/>
      <c r="B36" s="748" t="s">
        <v>654</v>
      </c>
      <c r="C36" s="712">
        <f>+'ETCA II-04'!B34</f>
        <v>780841</v>
      </c>
      <c r="D36" s="712">
        <f>+'ETCA II-04'!C34</f>
        <v>-420954</v>
      </c>
      <c r="E36" s="713">
        <f t="shared" si="2"/>
        <v>359887</v>
      </c>
      <c r="F36" s="712">
        <f>+'ETCA II-04'!E34</f>
        <v>359887</v>
      </c>
      <c r="G36" s="712">
        <f>+'ETCA II-04'!F34</f>
        <v>339580</v>
      </c>
      <c r="H36" s="711">
        <f t="shared" si="4"/>
        <v>0</v>
      </c>
    </row>
    <row r="37" spans="1:8">
      <c r="A37" s="843"/>
      <c r="B37" s="748" t="s">
        <v>655</v>
      </c>
      <c r="C37" s="712">
        <f>+'ETCA II-04'!B35</f>
        <v>707427</v>
      </c>
      <c r="D37" s="712">
        <f>+'ETCA II-04'!C35</f>
        <v>-21270</v>
      </c>
      <c r="E37" s="713">
        <f t="shared" si="2"/>
        <v>686157</v>
      </c>
      <c r="F37" s="712">
        <f>+'ETCA II-04'!E35</f>
        <v>686157</v>
      </c>
      <c r="G37" s="712">
        <f>+'ETCA II-04'!F35</f>
        <v>610695</v>
      </c>
      <c r="H37" s="711">
        <f t="shared" si="4"/>
        <v>0</v>
      </c>
    </row>
    <row r="38" spans="1:8" ht="15.75" thickBot="1">
      <c r="A38" s="747"/>
      <c r="B38" s="683" t="s">
        <v>656</v>
      </c>
      <c r="C38" s="726">
        <f>+'ETCA II-04'!B36</f>
        <v>2779561</v>
      </c>
      <c r="D38" s="726">
        <f>+'ETCA II-04'!C36</f>
        <v>-335322</v>
      </c>
      <c r="E38" s="727">
        <f t="shared" si="2"/>
        <v>2444239</v>
      </c>
      <c r="F38" s="726">
        <f>+'ETCA II-04'!E36</f>
        <v>2444239</v>
      </c>
      <c r="G38" s="726">
        <f>+'ETCA II-04'!F36</f>
        <v>1888382</v>
      </c>
      <c r="H38" s="728">
        <f t="shared" si="4"/>
        <v>0</v>
      </c>
    </row>
    <row r="39" spans="1:8">
      <c r="A39" s="1296" t="s">
        <v>657</v>
      </c>
      <c r="B39" s="1297"/>
      <c r="C39" s="710">
        <f t="shared" ref="C39:H39" si="6">SUM(C40:C48)</f>
        <v>0</v>
      </c>
      <c r="D39" s="710">
        <f t="shared" si="6"/>
        <v>0</v>
      </c>
      <c r="E39" s="710">
        <f t="shared" si="6"/>
        <v>0</v>
      </c>
      <c r="F39" s="710">
        <f t="shared" si="6"/>
        <v>0</v>
      </c>
      <c r="G39" s="710">
        <f t="shared" si="6"/>
        <v>0</v>
      </c>
      <c r="H39" s="710">
        <f t="shared" si="6"/>
        <v>0</v>
      </c>
    </row>
    <row r="40" spans="1:8">
      <c r="A40" s="843"/>
      <c r="B40" s="748" t="s">
        <v>658</v>
      </c>
      <c r="C40" s="712"/>
      <c r="D40" s="712"/>
      <c r="E40" s="713">
        <f t="shared" si="2"/>
        <v>0</v>
      </c>
      <c r="F40" s="712"/>
      <c r="G40" s="712"/>
      <c r="H40" s="711">
        <f t="shared" si="4"/>
        <v>0</v>
      </c>
    </row>
    <row r="41" spans="1:8">
      <c r="A41" s="843"/>
      <c r="B41" s="748" t="s">
        <v>659</v>
      </c>
      <c r="C41" s="712"/>
      <c r="D41" s="712"/>
      <c r="E41" s="713">
        <f t="shared" si="2"/>
        <v>0</v>
      </c>
      <c r="F41" s="712"/>
      <c r="G41" s="712"/>
      <c r="H41" s="711">
        <f t="shared" si="4"/>
        <v>0</v>
      </c>
    </row>
    <row r="42" spans="1:8">
      <c r="A42" s="843"/>
      <c r="B42" s="748" t="s">
        <v>660</v>
      </c>
      <c r="C42" s="712"/>
      <c r="D42" s="712"/>
      <c r="E42" s="713">
        <f t="shared" si="2"/>
        <v>0</v>
      </c>
      <c r="F42" s="712"/>
      <c r="G42" s="712"/>
      <c r="H42" s="711">
        <f t="shared" si="4"/>
        <v>0</v>
      </c>
    </row>
    <row r="43" spans="1:8">
      <c r="A43" s="843"/>
      <c r="B43" s="748" t="s">
        <v>661</v>
      </c>
      <c r="C43" s="712"/>
      <c r="D43" s="712"/>
      <c r="E43" s="713">
        <f t="shared" si="2"/>
        <v>0</v>
      </c>
      <c r="F43" s="712"/>
      <c r="G43" s="712"/>
      <c r="H43" s="711">
        <f t="shared" si="4"/>
        <v>0</v>
      </c>
    </row>
    <row r="44" spans="1:8">
      <c r="A44" s="843"/>
      <c r="B44" s="748" t="s">
        <v>662</v>
      </c>
      <c r="C44" s="712"/>
      <c r="D44" s="712"/>
      <c r="E44" s="713">
        <f t="shared" si="2"/>
        <v>0</v>
      </c>
      <c r="F44" s="712"/>
      <c r="G44" s="712"/>
      <c r="H44" s="711">
        <f t="shared" si="4"/>
        <v>0</v>
      </c>
    </row>
    <row r="45" spans="1:8">
      <c r="A45" s="843"/>
      <c r="B45" s="748" t="s">
        <v>663</v>
      </c>
      <c r="C45" s="712"/>
      <c r="D45" s="712"/>
      <c r="E45" s="713">
        <f t="shared" si="2"/>
        <v>0</v>
      </c>
      <c r="F45" s="712"/>
      <c r="G45" s="712"/>
      <c r="H45" s="711">
        <f t="shared" si="4"/>
        <v>0</v>
      </c>
    </row>
    <row r="46" spans="1:8">
      <c r="A46" s="843"/>
      <c r="B46" s="748" t="s">
        <v>664</v>
      </c>
      <c r="C46" s="712"/>
      <c r="D46" s="712"/>
      <c r="E46" s="713">
        <f t="shared" si="2"/>
        <v>0</v>
      </c>
      <c r="F46" s="712"/>
      <c r="G46" s="712"/>
      <c r="H46" s="711">
        <f t="shared" si="4"/>
        <v>0</v>
      </c>
    </row>
    <row r="47" spans="1:8">
      <c r="A47" s="843"/>
      <c r="B47" s="748" t="s">
        <v>665</v>
      </c>
      <c r="C47" s="712"/>
      <c r="D47" s="712"/>
      <c r="E47" s="713">
        <f t="shared" si="2"/>
        <v>0</v>
      </c>
      <c r="F47" s="712"/>
      <c r="G47" s="712"/>
      <c r="H47" s="711">
        <f t="shared" si="4"/>
        <v>0</v>
      </c>
    </row>
    <row r="48" spans="1:8">
      <c r="A48" s="843"/>
      <c r="B48" s="748" t="s">
        <v>666</v>
      </c>
      <c r="C48" s="712"/>
      <c r="D48" s="712"/>
      <c r="E48" s="713">
        <f t="shared" si="2"/>
        <v>0</v>
      </c>
      <c r="F48" s="712"/>
      <c r="G48" s="712"/>
      <c r="H48" s="711">
        <f t="shared" si="4"/>
        <v>0</v>
      </c>
    </row>
    <row r="49" spans="1:8">
      <c r="A49" s="1294" t="s">
        <v>667</v>
      </c>
      <c r="B49" s="1295"/>
      <c r="C49" s="709">
        <f t="shared" ref="C49:H49" si="7">SUM(C50:C58)</f>
        <v>0</v>
      </c>
      <c r="D49" s="709">
        <f>SUM(D50:D58)</f>
        <v>684963</v>
      </c>
      <c r="E49" s="714">
        <f>SUM(E50:E58)</f>
        <v>684963</v>
      </c>
      <c r="F49" s="709">
        <f>SUM(F50:F58)</f>
        <v>684963</v>
      </c>
      <c r="G49" s="709">
        <f>SUM(G50:G58)</f>
        <v>684963</v>
      </c>
      <c r="H49" s="709">
        <f t="shared" si="7"/>
        <v>0</v>
      </c>
    </row>
    <row r="50" spans="1:8">
      <c r="A50" s="843"/>
      <c r="B50" s="748" t="s">
        <v>668</v>
      </c>
      <c r="C50" s="712">
        <f>+'ETCA II-04'!B48</f>
        <v>0</v>
      </c>
      <c r="D50" s="712">
        <f>+'ETCA II-04'!C48</f>
        <v>264498</v>
      </c>
      <c r="E50" s="713">
        <f t="shared" si="2"/>
        <v>264498</v>
      </c>
      <c r="F50" s="712">
        <f>+'ETCA II-04'!E48</f>
        <v>264498</v>
      </c>
      <c r="G50" s="712">
        <f>+'ETCA II-04'!F48</f>
        <v>264498</v>
      </c>
      <c r="H50" s="711">
        <f t="shared" si="4"/>
        <v>0</v>
      </c>
    </row>
    <row r="51" spans="1:8">
      <c r="A51" s="843"/>
      <c r="B51" s="748" t="s">
        <v>669</v>
      </c>
      <c r="C51" s="712">
        <f>+'ETCA II-04'!B49</f>
        <v>0</v>
      </c>
      <c r="D51" s="712">
        <f>+'ETCA II-04'!C49</f>
        <v>117736</v>
      </c>
      <c r="E51" s="713">
        <f t="shared" si="2"/>
        <v>117736</v>
      </c>
      <c r="F51" s="712">
        <f>+'ETCA II-04'!E49</f>
        <v>117736</v>
      </c>
      <c r="G51" s="712">
        <f>+'ETCA II-04'!F49</f>
        <v>117736</v>
      </c>
      <c r="H51" s="711">
        <f t="shared" si="4"/>
        <v>0</v>
      </c>
    </row>
    <row r="52" spans="1:8">
      <c r="A52" s="843"/>
      <c r="B52" s="748" t="s">
        <v>670</v>
      </c>
      <c r="C52" s="712"/>
      <c r="D52" s="712"/>
      <c r="E52" s="713">
        <f t="shared" si="2"/>
        <v>0</v>
      </c>
      <c r="F52" s="712"/>
      <c r="G52" s="712"/>
      <c r="H52" s="711">
        <f t="shared" si="4"/>
        <v>0</v>
      </c>
    </row>
    <row r="53" spans="1:8">
      <c r="A53" s="843"/>
      <c r="B53" s="748" t="s">
        <v>671</v>
      </c>
      <c r="C53" s="712"/>
      <c r="D53" s="712"/>
      <c r="E53" s="713">
        <f t="shared" si="2"/>
        <v>0</v>
      </c>
      <c r="F53" s="712"/>
      <c r="G53" s="712"/>
      <c r="H53" s="711">
        <f t="shared" si="4"/>
        <v>0</v>
      </c>
    </row>
    <row r="54" spans="1:8">
      <c r="A54" s="843"/>
      <c r="B54" s="748" t="s">
        <v>672</v>
      </c>
      <c r="C54" s="712"/>
      <c r="D54" s="712"/>
      <c r="E54" s="713">
        <f t="shared" si="2"/>
        <v>0</v>
      </c>
      <c r="F54" s="712"/>
      <c r="G54" s="712"/>
      <c r="H54" s="711">
        <f t="shared" si="4"/>
        <v>0</v>
      </c>
    </row>
    <row r="55" spans="1:8">
      <c r="A55" s="843"/>
      <c r="B55" s="748" t="s">
        <v>673</v>
      </c>
      <c r="C55" s="712">
        <f>+'ETCA II-04'!B53</f>
        <v>0</v>
      </c>
      <c r="D55" s="712">
        <f>+'ETCA II-04'!C53</f>
        <v>302729</v>
      </c>
      <c r="E55" s="713">
        <f t="shared" si="2"/>
        <v>302729</v>
      </c>
      <c r="F55" s="712">
        <f>+'ETCA II-04'!E53</f>
        <v>302729</v>
      </c>
      <c r="G55" s="712">
        <f>+'ETCA II-04'!F53</f>
        <v>302729</v>
      </c>
      <c r="H55" s="711">
        <f t="shared" si="4"/>
        <v>0</v>
      </c>
    </row>
    <row r="56" spans="1:8">
      <c r="A56" s="843"/>
      <c r="B56" s="748" t="s">
        <v>674</v>
      </c>
      <c r="C56" s="712"/>
      <c r="D56" s="712"/>
      <c r="E56" s="713">
        <f t="shared" si="2"/>
        <v>0</v>
      </c>
      <c r="F56" s="712"/>
      <c r="G56" s="712"/>
      <c r="H56" s="711">
        <f t="shared" si="4"/>
        <v>0</v>
      </c>
    </row>
    <row r="57" spans="1:8">
      <c r="A57" s="843"/>
      <c r="B57" s="748" t="s">
        <v>675</v>
      </c>
      <c r="C57" s="712"/>
      <c r="D57" s="712"/>
      <c r="E57" s="713">
        <f t="shared" si="2"/>
        <v>0</v>
      </c>
      <c r="F57" s="712"/>
      <c r="G57" s="712"/>
      <c r="H57" s="711">
        <f t="shared" si="4"/>
        <v>0</v>
      </c>
    </row>
    <row r="58" spans="1:8">
      <c r="A58" s="843"/>
      <c r="B58" s="748" t="s">
        <v>676</v>
      </c>
      <c r="C58" s="712"/>
      <c r="D58" s="712"/>
      <c r="E58" s="713">
        <f t="shared" si="2"/>
        <v>0</v>
      </c>
      <c r="F58" s="712"/>
      <c r="G58" s="712"/>
      <c r="H58" s="711">
        <f t="shared" si="4"/>
        <v>0</v>
      </c>
    </row>
    <row r="59" spans="1:8">
      <c r="A59" s="1294" t="s">
        <v>677</v>
      </c>
      <c r="B59" s="1295"/>
      <c r="C59" s="709">
        <f t="shared" ref="C59:H59" si="8">SUM(C60:C62)</f>
        <v>0</v>
      </c>
      <c r="D59" s="709">
        <f t="shared" si="8"/>
        <v>0</v>
      </c>
      <c r="E59" s="714">
        <f t="shared" si="8"/>
        <v>0</v>
      </c>
      <c r="F59" s="709">
        <f t="shared" si="8"/>
        <v>0</v>
      </c>
      <c r="G59" s="709">
        <f t="shared" si="8"/>
        <v>0</v>
      </c>
      <c r="H59" s="709">
        <f t="shared" si="8"/>
        <v>0</v>
      </c>
    </row>
    <row r="60" spans="1:8">
      <c r="A60" s="843"/>
      <c r="B60" s="748" t="s">
        <v>678</v>
      </c>
      <c r="C60" s="712"/>
      <c r="D60" s="712"/>
      <c r="E60" s="713">
        <f t="shared" si="2"/>
        <v>0</v>
      </c>
      <c r="F60" s="712"/>
      <c r="G60" s="712"/>
      <c r="H60" s="711">
        <f t="shared" si="4"/>
        <v>0</v>
      </c>
    </row>
    <row r="61" spans="1:8">
      <c r="A61" s="843"/>
      <c r="B61" s="748" t="s">
        <v>679</v>
      </c>
      <c r="C61" s="712"/>
      <c r="D61" s="712"/>
      <c r="E61" s="713">
        <f t="shared" si="2"/>
        <v>0</v>
      </c>
      <c r="F61" s="712"/>
      <c r="G61" s="712"/>
      <c r="H61" s="711">
        <f t="shared" si="4"/>
        <v>0</v>
      </c>
    </row>
    <row r="62" spans="1:8">
      <c r="A62" s="843"/>
      <c r="B62" s="748" t="s">
        <v>680</v>
      </c>
      <c r="C62" s="712"/>
      <c r="D62" s="712"/>
      <c r="E62" s="713">
        <f t="shared" si="2"/>
        <v>0</v>
      </c>
      <c r="F62" s="712"/>
      <c r="G62" s="712"/>
      <c r="H62" s="711">
        <f t="shared" si="4"/>
        <v>0</v>
      </c>
    </row>
    <row r="63" spans="1:8">
      <c r="A63" s="1294" t="s">
        <v>681</v>
      </c>
      <c r="B63" s="1295"/>
      <c r="C63" s="709">
        <f t="shared" ref="C63:H63" si="9">SUM(C64:C71)</f>
        <v>0</v>
      </c>
      <c r="D63" s="709">
        <f t="shared" si="9"/>
        <v>0</v>
      </c>
      <c r="E63" s="709">
        <f t="shared" si="9"/>
        <v>0</v>
      </c>
      <c r="F63" s="709">
        <f t="shared" si="9"/>
        <v>0</v>
      </c>
      <c r="G63" s="709">
        <f t="shared" si="9"/>
        <v>0</v>
      </c>
      <c r="H63" s="709">
        <f t="shared" si="9"/>
        <v>0</v>
      </c>
    </row>
    <row r="64" spans="1:8">
      <c r="A64" s="843"/>
      <c r="B64" s="748" t="s">
        <v>682</v>
      </c>
      <c r="C64" s="712"/>
      <c r="D64" s="712"/>
      <c r="E64" s="713">
        <f t="shared" si="2"/>
        <v>0</v>
      </c>
      <c r="F64" s="712"/>
      <c r="G64" s="712"/>
      <c r="H64" s="711">
        <f t="shared" si="4"/>
        <v>0</v>
      </c>
    </row>
    <row r="65" spans="1:8">
      <c r="A65" s="843"/>
      <c r="B65" s="748" t="s">
        <v>683</v>
      </c>
      <c r="C65" s="712"/>
      <c r="D65" s="712"/>
      <c r="E65" s="713">
        <f t="shared" si="2"/>
        <v>0</v>
      </c>
      <c r="F65" s="712"/>
      <c r="G65" s="712"/>
      <c r="H65" s="711">
        <f t="shared" si="4"/>
        <v>0</v>
      </c>
    </row>
    <row r="66" spans="1:8">
      <c r="A66" s="843"/>
      <c r="B66" s="748" t="s">
        <v>684</v>
      </c>
      <c r="C66" s="712"/>
      <c r="D66" s="712"/>
      <c r="E66" s="713">
        <f t="shared" si="2"/>
        <v>0</v>
      </c>
      <c r="F66" s="712"/>
      <c r="G66" s="712"/>
      <c r="H66" s="711">
        <f t="shared" si="4"/>
        <v>0</v>
      </c>
    </row>
    <row r="67" spans="1:8">
      <c r="A67" s="843"/>
      <c r="B67" s="748" t="s">
        <v>685</v>
      </c>
      <c r="C67" s="712"/>
      <c r="D67" s="712"/>
      <c r="E67" s="713">
        <f t="shared" si="2"/>
        <v>0</v>
      </c>
      <c r="F67" s="712"/>
      <c r="G67" s="712"/>
      <c r="H67" s="711">
        <f t="shared" si="4"/>
        <v>0</v>
      </c>
    </row>
    <row r="68" spans="1:8">
      <c r="A68" s="843"/>
      <c r="B68" s="748" t="s">
        <v>686</v>
      </c>
      <c r="C68" s="712"/>
      <c r="D68" s="712"/>
      <c r="E68" s="713">
        <f t="shared" si="2"/>
        <v>0</v>
      </c>
      <c r="F68" s="712"/>
      <c r="G68" s="712"/>
      <c r="H68" s="711">
        <f t="shared" si="4"/>
        <v>0</v>
      </c>
    </row>
    <row r="69" spans="1:8">
      <c r="A69" s="843"/>
      <c r="B69" s="748" t="s">
        <v>687</v>
      </c>
      <c r="C69" s="712"/>
      <c r="D69" s="712"/>
      <c r="E69" s="713">
        <f t="shared" si="2"/>
        <v>0</v>
      </c>
      <c r="F69" s="712"/>
      <c r="G69" s="712"/>
      <c r="H69" s="711">
        <f t="shared" si="4"/>
        <v>0</v>
      </c>
    </row>
    <row r="70" spans="1:8">
      <c r="A70" s="843"/>
      <c r="B70" s="748" t="s">
        <v>688</v>
      </c>
      <c r="C70" s="712"/>
      <c r="D70" s="712"/>
      <c r="E70" s="713">
        <f t="shared" si="2"/>
        <v>0</v>
      </c>
      <c r="F70" s="712"/>
      <c r="G70" s="712"/>
      <c r="H70" s="711">
        <f t="shared" si="4"/>
        <v>0</v>
      </c>
    </row>
    <row r="71" spans="1:8">
      <c r="A71" s="843"/>
      <c r="B71" s="748" t="s">
        <v>689</v>
      </c>
      <c r="C71" s="712"/>
      <c r="D71" s="712"/>
      <c r="E71" s="713">
        <f t="shared" si="2"/>
        <v>0</v>
      </c>
      <c r="F71" s="712"/>
      <c r="G71" s="712"/>
      <c r="H71" s="711">
        <f t="shared" si="4"/>
        <v>0</v>
      </c>
    </row>
    <row r="72" spans="1:8">
      <c r="A72" s="1294" t="s">
        <v>690</v>
      </c>
      <c r="B72" s="1295"/>
      <c r="C72" s="709">
        <f t="shared" ref="C72:H72" si="10">SUM(C73:C75)</f>
        <v>0</v>
      </c>
      <c r="D72" s="709">
        <f t="shared" si="10"/>
        <v>0</v>
      </c>
      <c r="E72" s="714">
        <f t="shared" si="10"/>
        <v>0</v>
      </c>
      <c r="F72" s="709">
        <f t="shared" si="10"/>
        <v>0</v>
      </c>
      <c r="G72" s="709">
        <f t="shared" si="10"/>
        <v>0</v>
      </c>
      <c r="H72" s="709">
        <f t="shared" si="10"/>
        <v>0</v>
      </c>
    </row>
    <row r="73" spans="1:8" ht="15.75" thickBot="1">
      <c r="A73" s="747"/>
      <c r="B73" s="683" t="s">
        <v>691</v>
      </c>
      <c r="C73" s="726"/>
      <c r="D73" s="726"/>
      <c r="E73" s="727">
        <f t="shared" si="2"/>
        <v>0</v>
      </c>
      <c r="F73" s="726"/>
      <c r="G73" s="726"/>
      <c r="H73" s="728">
        <f t="shared" si="4"/>
        <v>0</v>
      </c>
    </row>
    <row r="74" spans="1:8">
      <c r="A74" s="843"/>
      <c r="B74" s="748" t="s">
        <v>692</v>
      </c>
      <c r="C74" s="712"/>
      <c r="D74" s="712"/>
      <c r="E74" s="713">
        <f t="shared" si="2"/>
        <v>0</v>
      </c>
      <c r="F74" s="712"/>
      <c r="G74" s="712"/>
      <c r="H74" s="711">
        <f t="shared" si="4"/>
        <v>0</v>
      </c>
    </row>
    <row r="75" spans="1:8">
      <c r="A75" s="843"/>
      <c r="B75" s="748" t="s">
        <v>693</v>
      </c>
      <c r="C75" s="712"/>
      <c r="D75" s="712"/>
      <c r="E75" s="713">
        <f t="shared" si="2"/>
        <v>0</v>
      </c>
      <c r="F75" s="712"/>
      <c r="G75" s="712"/>
      <c r="H75" s="711">
        <f t="shared" si="4"/>
        <v>0</v>
      </c>
    </row>
    <row r="76" spans="1:8">
      <c r="A76" s="1294" t="s">
        <v>694</v>
      </c>
      <c r="B76" s="1295"/>
      <c r="C76" s="709">
        <f t="shared" ref="C76:H76" si="11">SUM(C77:C83)</f>
        <v>0</v>
      </c>
      <c r="D76" s="709">
        <f t="shared" si="11"/>
        <v>16246275</v>
      </c>
      <c r="E76" s="714">
        <f t="shared" si="11"/>
        <v>16246275</v>
      </c>
      <c r="F76" s="709">
        <f t="shared" si="11"/>
        <v>16246275</v>
      </c>
      <c r="G76" s="709">
        <f t="shared" si="11"/>
        <v>16246275</v>
      </c>
      <c r="H76" s="709">
        <f t="shared" si="11"/>
        <v>0</v>
      </c>
    </row>
    <row r="77" spans="1:8">
      <c r="A77" s="843"/>
      <c r="B77" s="748" t="s">
        <v>695</v>
      </c>
      <c r="C77" s="712">
        <f>+'ETCA II-04'!B74</f>
        <v>0</v>
      </c>
      <c r="D77" s="712">
        <f>+'ETCA II-04'!C74</f>
        <v>9999984</v>
      </c>
      <c r="E77" s="713">
        <f t="shared" si="2"/>
        <v>9999984</v>
      </c>
      <c r="F77" s="712">
        <f>+'ETCA II-04'!E74</f>
        <v>9999984</v>
      </c>
      <c r="G77" s="712">
        <f>+'ETCA II-04'!F74</f>
        <v>9999984</v>
      </c>
      <c r="H77" s="711">
        <f t="shared" si="4"/>
        <v>0</v>
      </c>
    </row>
    <row r="78" spans="1:8">
      <c r="A78" s="843"/>
      <c r="B78" s="748" t="s">
        <v>696</v>
      </c>
      <c r="C78" s="712">
        <f>+'ETCA II-04'!B75</f>
        <v>0</v>
      </c>
      <c r="D78" s="712">
        <f>+'ETCA II-04'!C75</f>
        <v>6246291</v>
      </c>
      <c r="E78" s="713">
        <f t="shared" ref="E78:E83" si="12">C78+D78</f>
        <v>6246291</v>
      </c>
      <c r="F78" s="712">
        <f>+'ETCA II-04'!E75</f>
        <v>6246291</v>
      </c>
      <c r="G78" s="712">
        <f>+'ETCA II-04'!F75</f>
        <v>6246291</v>
      </c>
      <c r="H78" s="711">
        <f t="shared" si="4"/>
        <v>0</v>
      </c>
    </row>
    <row r="79" spans="1:8">
      <c r="A79" s="843"/>
      <c r="B79" s="748" t="s">
        <v>697</v>
      </c>
      <c r="C79" s="712"/>
      <c r="D79" s="712"/>
      <c r="E79" s="713">
        <f t="shared" si="12"/>
        <v>0</v>
      </c>
      <c r="F79" s="712"/>
      <c r="G79" s="712"/>
      <c r="H79" s="711">
        <f t="shared" si="4"/>
        <v>0</v>
      </c>
    </row>
    <row r="80" spans="1:8">
      <c r="A80" s="843"/>
      <c r="B80" s="748" t="s">
        <v>698</v>
      </c>
      <c r="C80" s="712"/>
      <c r="D80" s="712"/>
      <c r="E80" s="713">
        <f t="shared" si="12"/>
        <v>0</v>
      </c>
      <c r="F80" s="712"/>
      <c r="G80" s="712"/>
      <c r="H80" s="711">
        <f t="shared" si="4"/>
        <v>0</v>
      </c>
    </row>
    <row r="81" spans="1:8">
      <c r="A81" s="843"/>
      <c r="B81" s="748" t="s">
        <v>699</v>
      </c>
      <c r="C81" s="712"/>
      <c r="D81" s="712"/>
      <c r="E81" s="713">
        <f t="shared" si="12"/>
        <v>0</v>
      </c>
      <c r="F81" s="712"/>
      <c r="G81" s="712"/>
      <c r="H81" s="711">
        <f t="shared" si="4"/>
        <v>0</v>
      </c>
    </row>
    <row r="82" spans="1:8">
      <c r="A82" s="843"/>
      <c r="B82" s="748" t="s">
        <v>700</v>
      </c>
      <c r="C82" s="712"/>
      <c r="D82" s="712"/>
      <c r="E82" s="713">
        <f t="shared" si="12"/>
        <v>0</v>
      </c>
      <c r="F82" s="712"/>
      <c r="G82" s="712"/>
      <c r="H82" s="711">
        <f t="shared" si="4"/>
        <v>0</v>
      </c>
    </row>
    <row r="83" spans="1:8">
      <c r="A83" s="843"/>
      <c r="B83" s="748" t="s">
        <v>701</v>
      </c>
      <c r="C83" s="712"/>
      <c r="D83" s="712"/>
      <c r="E83" s="713">
        <f t="shared" si="12"/>
        <v>0</v>
      </c>
      <c r="F83" s="712"/>
      <c r="G83" s="712"/>
      <c r="H83" s="711">
        <f t="shared" si="4"/>
        <v>0</v>
      </c>
    </row>
    <row r="84" spans="1:8">
      <c r="A84" s="1294" t="s">
        <v>702</v>
      </c>
      <c r="B84" s="1295"/>
      <c r="C84" s="709">
        <f t="shared" ref="C84:H84" si="13">+C85+C93+C103+C113+C123+C133+C137+C146+C150</f>
        <v>0</v>
      </c>
      <c r="D84" s="709">
        <f t="shared" si="13"/>
        <v>0</v>
      </c>
      <c r="E84" s="714">
        <f t="shared" si="13"/>
        <v>0</v>
      </c>
      <c r="F84" s="709">
        <f t="shared" si="13"/>
        <v>0</v>
      </c>
      <c r="G84" s="709">
        <f t="shared" si="13"/>
        <v>0</v>
      </c>
      <c r="H84" s="709">
        <f t="shared" si="13"/>
        <v>0</v>
      </c>
    </row>
    <row r="85" spans="1:8">
      <c r="A85" s="1294" t="s">
        <v>629</v>
      </c>
      <c r="B85" s="1295"/>
      <c r="C85" s="709">
        <f t="shared" ref="C85:H85" si="14">SUM(C86:C92)</f>
        <v>0</v>
      </c>
      <c r="D85" s="709">
        <f t="shared" si="14"/>
        <v>0</v>
      </c>
      <c r="E85" s="714">
        <f t="shared" si="14"/>
        <v>0</v>
      </c>
      <c r="F85" s="709">
        <f t="shared" si="14"/>
        <v>0</v>
      </c>
      <c r="G85" s="709">
        <f t="shared" si="14"/>
        <v>0</v>
      </c>
      <c r="H85" s="709">
        <f t="shared" si="14"/>
        <v>0</v>
      </c>
    </row>
    <row r="86" spans="1:8">
      <c r="A86" s="843"/>
      <c r="B86" s="748" t="s">
        <v>630</v>
      </c>
      <c r="C86" s="712"/>
      <c r="D86" s="712"/>
      <c r="E86" s="713">
        <f t="shared" ref="E86:E92" si="15">C86+D86</f>
        <v>0</v>
      </c>
      <c r="F86" s="712"/>
      <c r="G86" s="712"/>
      <c r="H86" s="711">
        <f t="shared" ref="H86:H149" si="16">+E86-F86</f>
        <v>0</v>
      </c>
    </row>
    <row r="87" spans="1:8">
      <c r="A87" s="843"/>
      <c r="B87" s="748" t="s">
        <v>631</v>
      </c>
      <c r="C87" s="712"/>
      <c r="D87" s="712"/>
      <c r="E87" s="713">
        <f t="shared" si="15"/>
        <v>0</v>
      </c>
      <c r="F87" s="712"/>
      <c r="G87" s="712"/>
      <c r="H87" s="711">
        <f t="shared" si="16"/>
        <v>0</v>
      </c>
    </row>
    <row r="88" spans="1:8">
      <c r="A88" s="843"/>
      <c r="B88" s="748" t="s">
        <v>632</v>
      </c>
      <c r="C88" s="712"/>
      <c r="D88" s="712"/>
      <c r="E88" s="713">
        <f t="shared" si="15"/>
        <v>0</v>
      </c>
      <c r="F88" s="712"/>
      <c r="G88" s="712"/>
      <c r="H88" s="711">
        <f t="shared" si="16"/>
        <v>0</v>
      </c>
    </row>
    <row r="89" spans="1:8">
      <c r="A89" s="843"/>
      <c r="B89" s="748" t="s">
        <v>633</v>
      </c>
      <c r="C89" s="712"/>
      <c r="D89" s="712"/>
      <c r="E89" s="713">
        <f t="shared" si="15"/>
        <v>0</v>
      </c>
      <c r="F89" s="712"/>
      <c r="G89" s="712"/>
      <c r="H89" s="711">
        <f t="shared" si="16"/>
        <v>0</v>
      </c>
    </row>
    <row r="90" spans="1:8">
      <c r="A90" s="843"/>
      <c r="B90" s="748" t="s">
        <v>634</v>
      </c>
      <c r="C90" s="712"/>
      <c r="D90" s="712"/>
      <c r="E90" s="713">
        <f t="shared" si="15"/>
        <v>0</v>
      </c>
      <c r="F90" s="712"/>
      <c r="G90" s="712"/>
      <c r="H90" s="711">
        <f t="shared" si="16"/>
        <v>0</v>
      </c>
    </row>
    <row r="91" spans="1:8">
      <c r="A91" s="843"/>
      <c r="B91" s="748" t="s">
        <v>635</v>
      </c>
      <c r="C91" s="712"/>
      <c r="D91" s="712"/>
      <c r="E91" s="713">
        <f t="shared" si="15"/>
        <v>0</v>
      </c>
      <c r="F91" s="712"/>
      <c r="G91" s="712"/>
      <c r="H91" s="711">
        <f t="shared" si="16"/>
        <v>0</v>
      </c>
    </row>
    <row r="92" spans="1:8">
      <c r="A92" s="843"/>
      <c r="B92" s="748" t="s">
        <v>636</v>
      </c>
      <c r="C92" s="712"/>
      <c r="D92" s="712"/>
      <c r="E92" s="713">
        <f t="shared" si="15"/>
        <v>0</v>
      </c>
      <c r="F92" s="712"/>
      <c r="G92" s="712"/>
      <c r="H92" s="711">
        <f t="shared" si="16"/>
        <v>0</v>
      </c>
    </row>
    <row r="93" spans="1:8">
      <c r="A93" s="1294" t="s">
        <v>637</v>
      </c>
      <c r="B93" s="1295"/>
      <c r="C93" s="709">
        <f t="shared" ref="C93:H93" si="17">SUM(C94:C102)</f>
        <v>0</v>
      </c>
      <c r="D93" s="709">
        <f t="shared" si="17"/>
        <v>0</v>
      </c>
      <c r="E93" s="714">
        <f t="shared" si="17"/>
        <v>0</v>
      </c>
      <c r="F93" s="709">
        <f t="shared" si="17"/>
        <v>0</v>
      </c>
      <c r="G93" s="709">
        <f t="shared" si="17"/>
        <v>0</v>
      </c>
      <c r="H93" s="709">
        <f t="shared" si="17"/>
        <v>0</v>
      </c>
    </row>
    <row r="94" spans="1:8">
      <c r="A94" s="843"/>
      <c r="B94" s="748" t="s">
        <v>638</v>
      </c>
      <c r="C94" s="712"/>
      <c r="D94" s="712"/>
      <c r="E94" s="713">
        <f t="shared" ref="E94:E102" si="18">C94+D94</f>
        <v>0</v>
      </c>
      <c r="F94" s="712"/>
      <c r="G94" s="712"/>
      <c r="H94" s="711">
        <f t="shared" si="16"/>
        <v>0</v>
      </c>
    </row>
    <row r="95" spans="1:8">
      <c r="A95" s="843"/>
      <c r="B95" s="748" t="s">
        <v>639</v>
      </c>
      <c r="C95" s="712"/>
      <c r="D95" s="712"/>
      <c r="E95" s="713">
        <f t="shared" si="18"/>
        <v>0</v>
      </c>
      <c r="F95" s="712"/>
      <c r="G95" s="712"/>
      <c r="H95" s="711">
        <f t="shared" si="16"/>
        <v>0</v>
      </c>
    </row>
    <row r="96" spans="1:8">
      <c r="A96" s="843"/>
      <c r="B96" s="748" t="s">
        <v>640</v>
      </c>
      <c r="C96" s="712"/>
      <c r="D96" s="712"/>
      <c r="E96" s="713">
        <f t="shared" si="18"/>
        <v>0</v>
      </c>
      <c r="F96" s="712"/>
      <c r="G96" s="712"/>
      <c r="H96" s="711">
        <f t="shared" si="16"/>
        <v>0</v>
      </c>
    </row>
    <row r="97" spans="1:8">
      <c r="A97" s="843"/>
      <c r="B97" s="748" t="s">
        <v>641</v>
      </c>
      <c r="C97" s="712"/>
      <c r="D97" s="712"/>
      <c r="E97" s="713">
        <f t="shared" si="18"/>
        <v>0</v>
      </c>
      <c r="F97" s="712"/>
      <c r="G97" s="712"/>
      <c r="H97" s="711">
        <f t="shared" si="16"/>
        <v>0</v>
      </c>
    </row>
    <row r="98" spans="1:8">
      <c r="A98" s="843"/>
      <c r="B98" s="748" t="s">
        <v>642</v>
      </c>
      <c r="C98" s="712"/>
      <c r="D98" s="712"/>
      <c r="E98" s="713">
        <f t="shared" si="18"/>
        <v>0</v>
      </c>
      <c r="F98" s="712"/>
      <c r="G98" s="712"/>
      <c r="H98" s="711">
        <f t="shared" si="16"/>
        <v>0</v>
      </c>
    </row>
    <row r="99" spans="1:8">
      <c r="A99" s="843"/>
      <c r="B99" s="748" t="s">
        <v>643</v>
      </c>
      <c r="C99" s="712"/>
      <c r="D99" s="712"/>
      <c r="E99" s="713">
        <f t="shared" si="18"/>
        <v>0</v>
      </c>
      <c r="F99" s="712"/>
      <c r="G99" s="712"/>
      <c r="H99" s="711">
        <f t="shared" si="16"/>
        <v>0</v>
      </c>
    </row>
    <row r="100" spans="1:8">
      <c r="A100" s="843"/>
      <c r="B100" s="748" t="s">
        <v>644</v>
      </c>
      <c r="C100" s="712"/>
      <c r="D100" s="712"/>
      <c r="E100" s="713">
        <f t="shared" si="18"/>
        <v>0</v>
      </c>
      <c r="F100" s="712"/>
      <c r="G100" s="712"/>
      <c r="H100" s="711">
        <f t="shared" si="16"/>
        <v>0</v>
      </c>
    </row>
    <row r="101" spans="1:8">
      <c r="A101" s="843"/>
      <c r="B101" s="748" t="s">
        <v>645</v>
      </c>
      <c r="C101" s="712"/>
      <c r="D101" s="712"/>
      <c r="E101" s="713">
        <f t="shared" si="18"/>
        <v>0</v>
      </c>
      <c r="F101" s="712"/>
      <c r="G101" s="712"/>
      <c r="H101" s="711">
        <f t="shared" si="16"/>
        <v>0</v>
      </c>
    </row>
    <row r="102" spans="1:8">
      <c r="A102" s="843"/>
      <c r="B102" s="748" t="s">
        <v>646</v>
      </c>
      <c r="C102" s="712"/>
      <c r="D102" s="712"/>
      <c r="E102" s="713">
        <f t="shared" si="18"/>
        <v>0</v>
      </c>
      <c r="F102" s="712"/>
      <c r="G102" s="712"/>
      <c r="H102" s="711">
        <f t="shared" si="16"/>
        <v>0</v>
      </c>
    </row>
    <row r="103" spans="1:8">
      <c r="A103" s="1294" t="s">
        <v>647</v>
      </c>
      <c r="B103" s="1295"/>
      <c r="C103" s="709">
        <f t="shared" ref="C103:H103" si="19">SUM(C104:C112)</f>
        <v>0</v>
      </c>
      <c r="D103" s="709">
        <f t="shared" si="19"/>
        <v>0</v>
      </c>
      <c r="E103" s="714">
        <f t="shared" si="19"/>
        <v>0</v>
      </c>
      <c r="F103" s="709">
        <f t="shared" si="19"/>
        <v>0</v>
      </c>
      <c r="G103" s="709">
        <f t="shared" si="19"/>
        <v>0</v>
      </c>
      <c r="H103" s="709">
        <f t="shared" si="19"/>
        <v>0</v>
      </c>
    </row>
    <row r="104" spans="1:8">
      <c r="A104" s="843"/>
      <c r="B104" s="748" t="s">
        <v>648</v>
      </c>
      <c r="C104" s="712"/>
      <c r="D104" s="712"/>
      <c r="E104" s="713">
        <f t="shared" ref="E104:E112" si="20">C104+D104</f>
        <v>0</v>
      </c>
      <c r="F104" s="712"/>
      <c r="G104" s="712"/>
      <c r="H104" s="711">
        <f t="shared" si="16"/>
        <v>0</v>
      </c>
    </row>
    <row r="105" spans="1:8">
      <c r="A105" s="843"/>
      <c r="B105" s="748" t="s">
        <v>649</v>
      </c>
      <c r="C105" s="712"/>
      <c r="D105" s="712"/>
      <c r="E105" s="713">
        <f t="shared" si="20"/>
        <v>0</v>
      </c>
      <c r="F105" s="712"/>
      <c r="G105" s="712"/>
      <c r="H105" s="711">
        <f t="shared" si="16"/>
        <v>0</v>
      </c>
    </row>
    <row r="106" spans="1:8">
      <c r="A106" s="843"/>
      <c r="B106" s="748" t="s">
        <v>650</v>
      </c>
      <c r="C106" s="712"/>
      <c r="D106" s="712"/>
      <c r="E106" s="713">
        <f t="shared" si="20"/>
        <v>0</v>
      </c>
      <c r="F106" s="712"/>
      <c r="G106" s="712"/>
      <c r="H106" s="711">
        <f t="shared" si="16"/>
        <v>0</v>
      </c>
    </row>
    <row r="107" spans="1:8">
      <c r="A107" s="843"/>
      <c r="B107" s="748" t="s">
        <v>651</v>
      </c>
      <c r="C107" s="712"/>
      <c r="D107" s="712"/>
      <c r="E107" s="713">
        <f t="shared" si="20"/>
        <v>0</v>
      </c>
      <c r="F107" s="712"/>
      <c r="G107" s="712"/>
      <c r="H107" s="711">
        <f t="shared" si="16"/>
        <v>0</v>
      </c>
    </row>
    <row r="108" spans="1:8" ht="15.75" thickBot="1">
      <c r="A108" s="747"/>
      <c r="B108" s="683" t="s">
        <v>652</v>
      </c>
      <c r="C108" s="726"/>
      <c r="D108" s="726"/>
      <c r="E108" s="727">
        <f t="shared" si="20"/>
        <v>0</v>
      </c>
      <c r="F108" s="726"/>
      <c r="G108" s="726"/>
      <c r="H108" s="728">
        <f t="shared" si="16"/>
        <v>0</v>
      </c>
    </row>
    <row r="109" spans="1:8">
      <c r="A109" s="843"/>
      <c r="B109" s="748" t="s">
        <v>653</v>
      </c>
      <c r="C109" s="712"/>
      <c r="D109" s="712"/>
      <c r="E109" s="713">
        <f t="shared" si="20"/>
        <v>0</v>
      </c>
      <c r="F109" s="712"/>
      <c r="G109" s="712"/>
      <c r="H109" s="711">
        <f t="shared" si="16"/>
        <v>0</v>
      </c>
    </row>
    <row r="110" spans="1:8">
      <c r="A110" s="843"/>
      <c r="B110" s="748" t="s">
        <v>654</v>
      </c>
      <c r="C110" s="712"/>
      <c r="D110" s="712"/>
      <c r="E110" s="713">
        <f t="shared" si="20"/>
        <v>0</v>
      </c>
      <c r="F110" s="712"/>
      <c r="G110" s="712"/>
      <c r="H110" s="711">
        <f t="shared" si="16"/>
        <v>0</v>
      </c>
    </row>
    <row r="111" spans="1:8">
      <c r="A111" s="843"/>
      <c r="B111" s="748" t="s">
        <v>655</v>
      </c>
      <c r="C111" s="712"/>
      <c r="D111" s="712"/>
      <c r="E111" s="713">
        <f t="shared" si="20"/>
        <v>0</v>
      </c>
      <c r="F111" s="712"/>
      <c r="G111" s="712"/>
      <c r="H111" s="711">
        <f t="shared" si="16"/>
        <v>0</v>
      </c>
    </row>
    <row r="112" spans="1:8">
      <c r="A112" s="843"/>
      <c r="B112" s="748" t="s">
        <v>656</v>
      </c>
      <c r="C112" s="712"/>
      <c r="D112" s="712"/>
      <c r="E112" s="713">
        <f t="shared" si="20"/>
        <v>0</v>
      </c>
      <c r="F112" s="712"/>
      <c r="G112" s="712"/>
      <c r="H112" s="711">
        <f t="shared" si="16"/>
        <v>0</v>
      </c>
    </row>
    <row r="113" spans="1:8">
      <c r="A113" s="1294" t="s">
        <v>657</v>
      </c>
      <c r="B113" s="1295"/>
      <c r="C113" s="709">
        <f t="shared" ref="C113:H113" si="21">SUM(C114:C122)</f>
        <v>0</v>
      </c>
      <c r="D113" s="709">
        <f t="shared" si="21"/>
        <v>0</v>
      </c>
      <c r="E113" s="714">
        <f t="shared" si="21"/>
        <v>0</v>
      </c>
      <c r="F113" s="709">
        <f t="shared" si="21"/>
        <v>0</v>
      </c>
      <c r="G113" s="709">
        <f t="shared" si="21"/>
        <v>0</v>
      </c>
      <c r="H113" s="709">
        <f t="shared" si="21"/>
        <v>0</v>
      </c>
    </row>
    <row r="114" spans="1:8">
      <c r="A114" s="843"/>
      <c r="B114" s="748" t="s">
        <v>658</v>
      </c>
      <c r="C114" s="712"/>
      <c r="D114" s="712"/>
      <c r="E114" s="713">
        <f t="shared" ref="E114:E122" si="22">C114+D114</f>
        <v>0</v>
      </c>
      <c r="F114" s="712"/>
      <c r="G114" s="712"/>
      <c r="H114" s="711">
        <f t="shared" si="16"/>
        <v>0</v>
      </c>
    </row>
    <row r="115" spans="1:8">
      <c r="A115" s="843"/>
      <c r="B115" s="748" t="s">
        <v>659</v>
      </c>
      <c r="C115" s="712"/>
      <c r="D115" s="712"/>
      <c r="E115" s="713">
        <f t="shared" si="22"/>
        <v>0</v>
      </c>
      <c r="F115" s="712"/>
      <c r="G115" s="712"/>
      <c r="H115" s="711">
        <f t="shared" si="16"/>
        <v>0</v>
      </c>
    </row>
    <row r="116" spans="1:8">
      <c r="A116" s="843"/>
      <c r="B116" s="748" t="s">
        <v>660</v>
      </c>
      <c r="C116" s="712"/>
      <c r="D116" s="712"/>
      <c r="E116" s="713">
        <f t="shared" si="22"/>
        <v>0</v>
      </c>
      <c r="F116" s="712"/>
      <c r="G116" s="712"/>
      <c r="H116" s="711">
        <f t="shared" si="16"/>
        <v>0</v>
      </c>
    </row>
    <row r="117" spans="1:8">
      <c r="A117" s="843"/>
      <c r="B117" s="748" t="s">
        <v>661</v>
      </c>
      <c r="C117" s="712"/>
      <c r="D117" s="712"/>
      <c r="E117" s="713">
        <f t="shared" si="22"/>
        <v>0</v>
      </c>
      <c r="F117" s="712"/>
      <c r="G117" s="712"/>
      <c r="H117" s="711">
        <f t="shared" si="16"/>
        <v>0</v>
      </c>
    </row>
    <row r="118" spans="1:8">
      <c r="A118" s="843"/>
      <c r="B118" s="748" t="s">
        <v>662</v>
      </c>
      <c r="C118" s="712"/>
      <c r="D118" s="712"/>
      <c r="E118" s="713">
        <f t="shared" si="22"/>
        <v>0</v>
      </c>
      <c r="F118" s="712"/>
      <c r="G118" s="712"/>
      <c r="H118" s="711">
        <f t="shared" si="16"/>
        <v>0</v>
      </c>
    </row>
    <row r="119" spans="1:8">
      <c r="A119" s="843"/>
      <c r="B119" s="748" t="s">
        <v>663</v>
      </c>
      <c r="C119" s="712"/>
      <c r="D119" s="712"/>
      <c r="E119" s="713">
        <f t="shared" si="22"/>
        <v>0</v>
      </c>
      <c r="F119" s="712"/>
      <c r="G119" s="712"/>
      <c r="H119" s="711">
        <f t="shared" si="16"/>
        <v>0</v>
      </c>
    </row>
    <row r="120" spans="1:8">
      <c r="A120" s="843"/>
      <c r="B120" s="748" t="s">
        <v>664</v>
      </c>
      <c r="C120" s="712"/>
      <c r="D120" s="712"/>
      <c r="E120" s="713">
        <f t="shared" si="22"/>
        <v>0</v>
      </c>
      <c r="F120" s="712"/>
      <c r="G120" s="712"/>
      <c r="H120" s="711">
        <f t="shared" si="16"/>
        <v>0</v>
      </c>
    </row>
    <row r="121" spans="1:8">
      <c r="A121" s="843"/>
      <c r="B121" s="748" t="s">
        <v>665</v>
      </c>
      <c r="C121" s="712"/>
      <c r="D121" s="712"/>
      <c r="E121" s="713">
        <f t="shared" si="22"/>
        <v>0</v>
      </c>
      <c r="F121" s="712"/>
      <c r="G121" s="712"/>
      <c r="H121" s="711">
        <f t="shared" si="16"/>
        <v>0</v>
      </c>
    </row>
    <row r="122" spans="1:8">
      <c r="A122" s="843"/>
      <c r="B122" s="748" t="s">
        <v>666</v>
      </c>
      <c r="C122" s="712"/>
      <c r="D122" s="712"/>
      <c r="E122" s="713">
        <f t="shared" si="22"/>
        <v>0</v>
      </c>
      <c r="F122" s="712"/>
      <c r="G122" s="712"/>
      <c r="H122" s="711">
        <f t="shared" si="16"/>
        <v>0</v>
      </c>
    </row>
    <row r="123" spans="1:8">
      <c r="A123" s="1294" t="s">
        <v>667</v>
      </c>
      <c r="B123" s="1295"/>
      <c r="C123" s="709">
        <f t="shared" ref="C123:H123" si="23">SUM(C124:C132)</f>
        <v>0</v>
      </c>
      <c r="D123" s="709">
        <f t="shared" si="23"/>
        <v>0</v>
      </c>
      <c r="E123" s="714">
        <f t="shared" si="23"/>
        <v>0</v>
      </c>
      <c r="F123" s="709">
        <f t="shared" si="23"/>
        <v>0</v>
      </c>
      <c r="G123" s="709">
        <f t="shared" si="23"/>
        <v>0</v>
      </c>
      <c r="H123" s="709">
        <f t="shared" si="23"/>
        <v>0</v>
      </c>
    </row>
    <row r="124" spans="1:8">
      <c r="A124" s="843"/>
      <c r="B124" s="748" t="s">
        <v>668</v>
      </c>
      <c r="C124" s="712">
        <v>0</v>
      </c>
      <c r="D124" s="712"/>
      <c r="E124" s="713">
        <f t="shared" ref="E124:E132" si="24">C124+D124</f>
        <v>0</v>
      </c>
      <c r="F124" s="712"/>
      <c r="G124" s="712"/>
      <c r="H124" s="711">
        <f t="shared" si="16"/>
        <v>0</v>
      </c>
    </row>
    <row r="125" spans="1:8">
      <c r="A125" s="843"/>
      <c r="B125" s="748" t="s">
        <v>669</v>
      </c>
      <c r="C125" s="712"/>
      <c r="D125" s="712"/>
      <c r="E125" s="713">
        <f t="shared" si="24"/>
        <v>0</v>
      </c>
      <c r="F125" s="712"/>
      <c r="G125" s="712"/>
      <c r="H125" s="711">
        <f t="shared" si="16"/>
        <v>0</v>
      </c>
    </row>
    <row r="126" spans="1:8">
      <c r="A126" s="843"/>
      <c r="B126" s="748" t="s">
        <v>670</v>
      </c>
      <c r="C126" s="712"/>
      <c r="D126" s="712"/>
      <c r="E126" s="713">
        <f t="shared" si="24"/>
        <v>0</v>
      </c>
      <c r="F126" s="712"/>
      <c r="G126" s="712"/>
      <c r="H126" s="711">
        <f t="shared" si="16"/>
        <v>0</v>
      </c>
    </row>
    <row r="127" spans="1:8">
      <c r="A127" s="843"/>
      <c r="B127" s="748" t="s">
        <v>671</v>
      </c>
      <c r="C127" s="712"/>
      <c r="D127" s="712"/>
      <c r="E127" s="713">
        <f t="shared" si="24"/>
        <v>0</v>
      </c>
      <c r="F127" s="712"/>
      <c r="G127" s="712"/>
      <c r="H127" s="711">
        <f t="shared" si="16"/>
        <v>0</v>
      </c>
    </row>
    <row r="128" spans="1:8">
      <c r="A128" s="843"/>
      <c r="B128" s="748" t="s">
        <v>672</v>
      </c>
      <c r="C128" s="712"/>
      <c r="D128" s="712"/>
      <c r="E128" s="713">
        <f t="shared" si="24"/>
        <v>0</v>
      </c>
      <c r="F128" s="712"/>
      <c r="G128" s="712"/>
      <c r="H128" s="711">
        <f t="shared" si="16"/>
        <v>0</v>
      </c>
    </row>
    <row r="129" spans="1:8">
      <c r="A129" s="843"/>
      <c r="B129" s="748" t="s">
        <v>673</v>
      </c>
      <c r="C129" s="712"/>
      <c r="D129" s="712"/>
      <c r="E129" s="713">
        <f t="shared" si="24"/>
        <v>0</v>
      </c>
      <c r="F129" s="712"/>
      <c r="G129" s="712"/>
      <c r="H129" s="711">
        <f t="shared" si="16"/>
        <v>0</v>
      </c>
    </row>
    <row r="130" spans="1:8">
      <c r="A130" s="843"/>
      <c r="B130" s="748" t="s">
        <v>674</v>
      </c>
      <c r="C130" s="712"/>
      <c r="D130" s="712"/>
      <c r="E130" s="713">
        <f t="shared" si="24"/>
        <v>0</v>
      </c>
      <c r="F130" s="712"/>
      <c r="G130" s="712"/>
      <c r="H130" s="711">
        <f t="shared" si="16"/>
        <v>0</v>
      </c>
    </row>
    <row r="131" spans="1:8">
      <c r="A131" s="843"/>
      <c r="B131" s="748" t="s">
        <v>675</v>
      </c>
      <c r="C131" s="712"/>
      <c r="D131" s="712"/>
      <c r="E131" s="713">
        <f t="shared" si="24"/>
        <v>0</v>
      </c>
      <c r="F131" s="712"/>
      <c r="G131" s="712"/>
      <c r="H131" s="711">
        <f t="shared" si="16"/>
        <v>0</v>
      </c>
    </row>
    <row r="132" spans="1:8">
      <c r="A132" s="843"/>
      <c r="B132" s="748" t="s">
        <v>676</v>
      </c>
      <c r="C132" s="712"/>
      <c r="D132" s="712"/>
      <c r="E132" s="713">
        <f t="shared" si="24"/>
        <v>0</v>
      </c>
      <c r="F132" s="712"/>
      <c r="G132" s="712"/>
      <c r="H132" s="711">
        <f t="shared" si="16"/>
        <v>0</v>
      </c>
    </row>
    <row r="133" spans="1:8">
      <c r="A133" s="1294" t="s">
        <v>677</v>
      </c>
      <c r="B133" s="1295"/>
      <c r="C133" s="709">
        <f t="shared" ref="C133:H133" si="25">SUM(C134:C136)</f>
        <v>0</v>
      </c>
      <c r="D133" s="709">
        <f t="shared" si="25"/>
        <v>0</v>
      </c>
      <c r="E133" s="714">
        <f t="shared" si="25"/>
        <v>0</v>
      </c>
      <c r="F133" s="709">
        <f t="shared" si="25"/>
        <v>0</v>
      </c>
      <c r="G133" s="709">
        <f t="shared" si="25"/>
        <v>0</v>
      </c>
      <c r="H133" s="709">
        <f t="shared" si="25"/>
        <v>0</v>
      </c>
    </row>
    <row r="134" spans="1:8">
      <c r="A134" s="843"/>
      <c r="B134" s="748" t="s">
        <v>678</v>
      </c>
      <c r="C134" s="712"/>
      <c r="D134" s="712"/>
      <c r="E134" s="713">
        <f>C134+D134</f>
        <v>0</v>
      </c>
      <c r="F134" s="712"/>
      <c r="G134" s="712"/>
      <c r="H134" s="711">
        <f t="shared" si="16"/>
        <v>0</v>
      </c>
    </row>
    <row r="135" spans="1:8">
      <c r="A135" s="843"/>
      <c r="B135" s="748" t="s">
        <v>679</v>
      </c>
      <c r="C135" s="712"/>
      <c r="D135" s="712"/>
      <c r="E135" s="713">
        <f>C135+D135</f>
        <v>0</v>
      </c>
      <c r="F135" s="712"/>
      <c r="G135" s="712"/>
      <c r="H135" s="711">
        <f t="shared" si="16"/>
        <v>0</v>
      </c>
    </row>
    <row r="136" spans="1:8">
      <c r="A136" s="843"/>
      <c r="B136" s="748" t="s">
        <v>680</v>
      </c>
      <c r="C136" s="712"/>
      <c r="D136" s="712"/>
      <c r="E136" s="713">
        <f>C136+D136</f>
        <v>0</v>
      </c>
      <c r="F136" s="712"/>
      <c r="G136" s="712"/>
      <c r="H136" s="711">
        <f t="shared" si="16"/>
        <v>0</v>
      </c>
    </row>
    <row r="137" spans="1:8">
      <c r="A137" s="1294" t="s">
        <v>681</v>
      </c>
      <c r="B137" s="1295"/>
      <c r="C137" s="709">
        <f t="shared" ref="C137:H137" si="26">SUM(C138:C145)</f>
        <v>0</v>
      </c>
      <c r="D137" s="709">
        <f t="shared" si="26"/>
        <v>0</v>
      </c>
      <c r="E137" s="714">
        <f t="shared" si="26"/>
        <v>0</v>
      </c>
      <c r="F137" s="709">
        <f t="shared" si="26"/>
        <v>0</v>
      </c>
      <c r="G137" s="709">
        <f t="shared" si="26"/>
        <v>0</v>
      </c>
      <c r="H137" s="709">
        <f t="shared" si="26"/>
        <v>0</v>
      </c>
    </row>
    <row r="138" spans="1:8">
      <c r="A138" s="843"/>
      <c r="B138" s="748" t="s">
        <v>682</v>
      </c>
      <c r="C138" s="712"/>
      <c r="D138" s="712"/>
      <c r="E138" s="713">
        <f t="shared" ref="E138:E145" si="27">C138+D138</f>
        <v>0</v>
      </c>
      <c r="F138" s="712"/>
      <c r="G138" s="712"/>
      <c r="H138" s="711">
        <f t="shared" si="16"/>
        <v>0</v>
      </c>
    </row>
    <row r="139" spans="1:8">
      <c r="A139" s="843"/>
      <c r="B139" s="748" t="s">
        <v>683</v>
      </c>
      <c r="C139" s="712"/>
      <c r="D139" s="712"/>
      <c r="E139" s="713">
        <f t="shared" si="27"/>
        <v>0</v>
      </c>
      <c r="F139" s="712"/>
      <c r="G139" s="712"/>
      <c r="H139" s="711">
        <f t="shared" si="16"/>
        <v>0</v>
      </c>
    </row>
    <row r="140" spans="1:8">
      <c r="A140" s="843"/>
      <c r="B140" s="748" t="s">
        <v>684</v>
      </c>
      <c r="C140" s="712"/>
      <c r="D140" s="712"/>
      <c r="E140" s="713">
        <f t="shared" si="27"/>
        <v>0</v>
      </c>
      <c r="F140" s="712"/>
      <c r="G140" s="712"/>
      <c r="H140" s="711">
        <f t="shared" si="16"/>
        <v>0</v>
      </c>
    </row>
    <row r="141" spans="1:8">
      <c r="A141" s="843"/>
      <c r="B141" s="748" t="s">
        <v>685</v>
      </c>
      <c r="C141" s="712"/>
      <c r="D141" s="712"/>
      <c r="E141" s="713">
        <f t="shared" si="27"/>
        <v>0</v>
      </c>
      <c r="F141" s="712"/>
      <c r="G141" s="712"/>
      <c r="H141" s="711">
        <f t="shared" si="16"/>
        <v>0</v>
      </c>
    </row>
    <row r="142" spans="1:8">
      <c r="A142" s="843"/>
      <c r="B142" s="748" t="s">
        <v>686</v>
      </c>
      <c r="C142" s="712"/>
      <c r="D142" s="712"/>
      <c r="E142" s="713">
        <f t="shared" si="27"/>
        <v>0</v>
      </c>
      <c r="F142" s="712"/>
      <c r="G142" s="712"/>
      <c r="H142" s="711">
        <f t="shared" si="16"/>
        <v>0</v>
      </c>
    </row>
    <row r="143" spans="1:8" ht="15.75" thickBot="1">
      <c r="A143" s="747"/>
      <c r="B143" s="683" t="s">
        <v>687</v>
      </c>
      <c r="C143" s="726"/>
      <c r="D143" s="726"/>
      <c r="E143" s="727">
        <f t="shared" si="27"/>
        <v>0</v>
      </c>
      <c r="F143" s="726"/>
      <c r="G143" s="726"/>
      <c r="H143" s="728">
        <f t="shared" si="16"/>
        <v>0</v>
      </c>
    </row>
    <row r="144" spans="1:8">
      <c r="A144" s="843"/>
      <c r="B144" s="748" t="s">
        <v>688</v>
      </c>
      <c r="C144" s="712"/>
      <c r="D144" s="712"/>
      <c r="E144" s="713">
        <f t="shared" si="27"/>
        <v>0</v>
      </c>
      <c r="F144" s="712"/>
      <c r="G144" s="712"/>
      <c r="H144" s="711">
        <f t="shared" si="16"/>
        <v>0</v>
      </c>
    </row>
    <row r="145" spans="1:9">
      <c r="A145" s="843"/>
      <c r="B145" s="748" t="s">
        <v>689</v>
      </c>
      <c r="C145" s="712"/>
      <c r="D145" s="712"/>
      <c r="E145" s="713">
        <f t="shared" si="27"/>
        <v>0</v>
      </c>
      <c r="F145" s="712"/>
      <c r="G145" s="712"/>
      <c r="H145" s="711">
        <f t="shared" si="16"/>
        <v>0</v>
      </c>
    </row>
    <row r="146" spans="1:9">
      <c r="A146" s="1294" t="s">
        <v>690</v>
      </c>
      <c r="B146" s="1295"/>
      <c r="C146" s="709">
        <f t="shared" ref="C146:H146" si="28">SUM(C147:C149)</f>
        <v>0</v>
      </c>
      <c r="D146" s="709">
        <f t="shared" si="28"/>
        <v>0</v>
      </c>
      <c r="E146" s="714">
        <f t="shared" si="28"/>
        <v>0</v>
      </c>
      <c r="F146" s="709">
        <f t="shared" si="28"/>
        <v>0</v>
      </c>
      <c r="G146" s="709">
        <f t="shared" si="28"/>
        <v>0</v>
      </c>
      <c r="H146" s="709">
        <f t="shared" si="28"/>
        <v>0</v>
      </c>
    </row>
    <row r="147" spans="1:9">
      <c r="A147" s="843"/>
      <c r="B147" s="748" t="s">
        <v>691</v>
      </c>
      <c r="C147" s="712"/>
      <c r="D147" s="712"/>
      <c r="E147" s="713">
        <f>C147+D147</f>
        <v>0</v>
      </c>
      <c r="F147" s="712"/>
      <c r="G147" s="712"/>
      <c r="H147" s="711">
        <f t="shared" si="16"/>
        <v>0</v>
      </c>
    </row>
    <row r="148" spans="1:9">
      <c r="A148" s="843"/>
      <c r="B148" s="748" t="s">
        <v>692</v>
      </c>
      <c r="C148" s="712"/>
      <c r="D148" s="712"/>
      <c r="E148" s="713">
        <f>C148+D148</f>
        <v>0</v>
      </c>
      <c r="F148" s="712"/>
      <c r="G148" s="712"/>
      <c r="H148" s="711">
        <f t="shared" si="16"/>
        <v>0</v>
      </c>
    </row>
    <row r="149" spans="1:9">
      <c r="A149" s="843"/>
      <c r="B149" s="748" t="s">
        <v>693</v>
      </c>
      <c r="C149" s="712"/>
      <c r="D149" s="712"/>
      <c r="E149" s="713">
        <f>C149+D149</f>
        <v>0</v>
      </c>
      <c r="F149" s="712"/>
      <c r="G149" s="712"/>
      <c r="H149" s="711">
        <f t="shared" si="16"/>
        <v>0</v>
      </c>
    </row>
    <row r="150" spans="1:9">
      <c r="A150" s="1294" t="s">
        <v>694</v>
      </c>
      <c r="B150" s="1295"/>
      <c r="C150" s="709">
        <f t="shared" ref="C150:H150" si="29">SUM(C151:C157)</f>
        <v>0</v>
      </c>
      <c r="D150" s="709">
        <f t="shared" si="29"/>
        <v>0</v>
      </c>
      <c r="E150" s="714">
        <f t="shared" si="29"/>
        <v>0</v>
      </c>
      <c r="F150" s="709">
        <f t="shared" si="29"/>
        <v>0</v>
      </c>
      <c r="G150" s="709">
        <f t="shared" si="29"/>
        <v>0</v>
      </c>
      <c r="H150" s="709">
        <f t="shared" si="29"/>
        <v>0</v>
      </c>
    </row>
    <row r="151" spans="1:9">
      <c r="A151" s="843"/>
      <c r="B151" s="748" t="s">
        <v>695</v>
      </c>
      <c r="C151" s="712"/>
      <c r="D151" s="712"/>
      <c r="E151" s="713">
        <f t="shared" ref="E151:E158" si="30">C151+D151</f>
        <v>0</v>
      </c>
      <c r="F151" s="712"/>
      <c r="G151" s="712"/>
      <c r="H151" s="711">
        <f t="shared" ref="H151:H157" si="31">+E151-F151</f>
        <v>0</v>
      </c>
    </row>
    <row r="152" spans="1:9">
      <c r="A152" s="843"/>
      <c r="B152" s="748" t="s">
        <v>696</v>
      </c>
      <c r="C152" s="712"/>
      <c r="D152" s="712"/>
      <c r="E152" s="713">
        <f t="shared" si="30"/>
        <v>0</v>
      </c>
      <c r="F152" s="712"/>
      <c r="G152" s="712"/>
      <c r="H152" s="711">
        <f t="shared" si="31"/>
        <v>0</v>
      </c>
    </row>
    <row r="153" spans="1:9">
      <c r="A153" s="843"/>
      <c r="B153" s="748" t="s">
        <v>697</v>
      </c>
      <c r="C153" s="712"/>
      <c r="D153" s="712"/>
      <c r="E153" s="713">
        <f t="shared" si="30"/>
        <v>0</v>
      </c>
      <c r="F153" s="712"/>
      <c r="G153" s="712"/>
      <c r="H153" s="711">
        <f t="shared" si="31"/>
        <v>0</v>
      </c>
    </row>
    <row r="154" spans="1:9">
      <c r="A154" s="843"/>
      <c r="B154" s="748" t="s">
        <v>698</v>
      </c>
      <c r="C154" s="712"/>
      <c r="D154" s="712"/>
      <c r="E154" s="713">
        <f t="shared" si="30"/>
        <v>0</v>
      </c>
      <c r="F154" s="712"/>
      <c r="G154" s="712"/>
      <c r="H154" s="711">
        <f t="shared" si="31"/>
        <v>0</v>
      </c>
    </row>
    <row r="155" spans="1:9">
      <c r="A155" s="843"/>
      <c r="B155" s="748" t="s">
        <v>699</v>
      </c>
      <c r="C155" s="712"/>
      <c r="D155" s="712"/>
      <c r="E155" s="713">
        <f t="shared" si="30"/>
        <v>0</v>
      </c>
      <c r="F155" s="712"/>
      <c r="G155" s="712"/>
      <c r="H155" s="711">
        <f t="shared" si="31"/>
        <v>0</v>
      </c>
      <c r="I155" s="523" t="str">
        <f>IF((C159-'ETCA II-04'!B81)&gt;0.9,"ERROR!!!!! EL MONTO NO COINCIDE CON LO REPORTADO EN EL FORMATO ETCA-II-04 EN EL TOTAL DEL GASTO","")</f>
        <v/>
      </c>
    </row>
    <row r="156" spans="1:9">
      <c r="A156" s="843"/>
      <c r="B156" s="748" t="s">
        <v>700</v>
      </c>
      <c r="C156" s="712"/>
      <c r="D156" s="712"/>
      <c r="E156" s="713">
        <f t="shared" si="30"/>
        <v>0</v>
      </c>
      <c r="F156" s="712"/>
      <c r="G156" s="712"/>
      <c r="H156" s="711">
        <f t="shared" si="31"/>
        <v>0</v>
      </c>
      <c r="I156" s="523" t="str">
        <f>IF((D159-'ETCA II-04'!C81)&gt;0.9,"ERROR!!!!! EL MONTO NO COINCIDE CON LO REPORTADO EN EL FORMATO ETCA-II-04 EN EL TOTAL DEL GASTO","")</f>
        <v/>
      </c>
    </row>
    <row r="157" spans="1:9">
      <c r="A157" s="843"/>
      <c r="B157" s="748" t="s">
        <v>701</v>
      </c>
      <c r="C157" s="712"/>
      <c r="D157" s="712"/>
      <c r="E157" s="713">
        <f t="shared" si="30"/>
        <v>0</v>
      </c>
      <c r="F157" s="712"/>
      <c r="G157" s="712"/>
      <c r="H157" s="711">
        <f t="shared" si="31"/>
        <v>0</v>
      </c>
      <c r="I157" s="523" t="str">
        <f>IF((E159-'ETCA II-04'!D81)&gt;0.9,"ERROR!!!!! EL MONTO NO COINCIDE CON LO REPORTADO EN EL FORMATO ETCA-II-04 EN EL TOTAL DEL GASTO","")</f>
        <v/>
      </c>
    </row>
    <row r="158" spans="1:9">
      <c r="A158" s="843"/>
      <c r="B158" s="748"/>
      <c r="C158" s="710"/>
      <c r="D158" s="710"/>
      <c r="E158" s="713">
        <f t="shared" si="30"/>
        <v>0</v>
      </c>
      <c r="F158" s="710"/>
      <c r="G158" s="710"/>
      <c r="H158" s="711"/>
      <c r="I158" s="523" t="str">
        <f>IF((H159-'ETCA II-04'!G81)&gt;0.9,"ERROR!!!!! EL MONTO NO COINCIDE CON LO REPORTADO EN EL FORMATO ETCA-II-04 EN EL TOTAL DEL GASTO","")</f>
        <v/>
      </c>
    </row>
    <row r="159" spans="1:9">
      <c r="A159" s="1294" t="s">
        <v>703</v>
      </c>
      <c r="B159" s="1295"/>
      <c r="C159" s="709">
        <f t="shared" ref="C159:H159" si="32">+C10+C84</f>
        <v>115136460</v>
      </c>
      <c r="D159" s="709">
        <f t="shared" si="32"/>
        <v>-5551259</v>
      </c>
      <c r="E159" s="714">
        <f t="shared" si="32"/>
        <v>109585203</v>
      </c>
      <c r="F159" s="709">
        <f t="shared" si="32"/>
        <v>109585203</v>
      </c>
      <c r="G159" s="709">
        <f t="shared" si="32"/>
        <v>103151029</v>
      </c>
      <c r="H159" s="709">
        <f t="shared" si="32"/>
        <v>0</v>
      </c>
      <c r="I159" s="523" t="str">
        <f>IF((F159-'ETCA II-04'!E81)&gt;0.9,"ERROR!!!!! EL MONTO NO COINCIDE CON LO REPORTADO EN EL FORMATO ETCA-II-04 EN EL TOTAL DEL GASTO","")</f>
        <v/>
      </c>
    </row>
    <row r="160" spans="1:9" ht="15.75" thickBot="1">
      <c r="A160" s="747"/>
      <c r="B160" s="683"/>
      <c r="C160" s="684"/>
      <c r="D160" s="684"/>
      <c r="E160" s="684"/>
      <c r="F160" s="684"/>
      <c r="G160" s="684"/>
      <c r="H160" s="685"/>
      <c r="I160" s="523" t="str">
        <f>IF((G159-'ETCA II-04'!F81)&gt;0.9,"ERROR!!!!! EL MONTO NO COINCIDE CON LO REPORTADO EN EL FORMATO ETCA-II-04 EN EL TOTAL DEL GASTO","")</f>
        <v/>
      </c>
    </row>
  </sheetData>
  <sheetProtection formatColumns="0" formatRows="0"/>
  <mergeCells count="30">
    <mergeCell ref="A59:B59"/>
    <mergeCell ref="A63:B63"/>
    <mergeCell ref="A72:B72"/>
    <mergeCell ref="A159:B159"/>
    <mergeCell ref="A76:B76"/>
    <mergeCell ref="A84:B84"/>
    <mergeCell ref="A85:B85"/>
    <mergeCell ref="A93:B93"/>
    <mergeCell ref="A103:B103"/>
    <mergeCell ref="A113:B113"/>
    <mergeCell ref="A123:B123"/>
    <mergeCell ref="A133:B133"/>
    <mergeCell ref="A137:B137"/>
    <mergeCell ref="A146:B146"/>
    <mergeCell ref="A150:B150"/>
    <mergeCell ref="A29:B29"/>
    <mergeCell ref="A39:B39"/>
    <mergeCell ref="A49:B49"/>
    <mergeCell ref="A6:H6"/>
    <mergeCell ref="A1:H1"/>
    <mergeCell ref="A2:H2"/>
    <mergeCell ref="A3:H3"/>
    <mergeCell ref="A4:H4"/>
    <mergeCell ref="A5:H5"/>
    <mergeCell ref="A7:B8"/>
    <mergeCell ref="C7:G7"/>
    <mergeCell ref="H7:H8"/>
    <mergeCell ref="A10:B10"/>
    <mergeCell ref="A11:B11"/>
    <mergeCell ref="A19:B19"/>
  </mergeCells>
  <pageMargins left="0" right="0" top="0.74803149606299213" bottom="0.74803149606299213" header="0.31496062992125984" footer="0.31496062992125984"/>
  <pageSetup scale="72" orientation="portrait" horizontalDpi="1200" verticalDpi="1200" r:id="rId1"/>
  <colBreaks count="1" manualBreakCount="1">
    <brk id="8" max="1048575" man="1"/>
  </colBreaks>
  <drawing r:id="rId2"/>
</worksheet>
</file>

<file path=xl/worksheets/sheet19.xml><?xml version="1.0" encoding="utf-8"?>
<worksheet xmlns="http://schemas.openxmlformats.org/spreadsheetml/2006/main" xmlns:r="http://schemas.openxmlformats.org/officeDocument/2006/relationships">
  <dimension ref="A1:H40"/>
  <sheetViews>
    <sheetView view="pageBreakPreview" zoomScaleSheetLayoutView="100" workbookViewId="0">
      <selection activeCell="D20" sqref="D20"/>
    </sheetView>
  </sheetViews>
  <sheetFormatPr baseColWidth="10" defaultColWidth="11.28515625" defaultRowHeight="16.5"/>
  <cols>
    <col min="1" max="1" width="36.7109375" style="286" customWidth="1"/>
    <col min="2" max="2" width="13.7109375" style="286" customWidth="1"/>
    <col min="3" max="3" width="12" style="286" customWidth="1"/>
    <col min="4" max="4" width="13" style="286" customWidth="1"/>
    <col min="5" max="5" width="13.7109375" style="286" customWidth="1"/>
    <col min="6" max="6" width="15.7109375" style="286" customWidth="1"/>
    <col min="7" max="7" width="12.140625" style="286" customWidth="1"/>
    <col min="8" max="16384" width="11.28515625" style="286"/>
  </cols>
  <sheetData>
    <row r="1" spans="1:8">
      <c r="A1" s="1175" t="s">
        <v>23</v>
      </c>
      <c r="B1" s="1175"/>
      <c r="C1" s="1175"/>
      <c r="D1" s="1175"/>
      <c r="E1" s="1175"/>
      <c r="F1" s="1175"/>
      <c r="G1" s="1175"/>
    </row>
    <row r="2" spans="1:8" s="287" customFormat="1" ht="15.75">
      <c r="A2" s="1175" t="s">
        <v>559</v>
      </c>
      <c r="B2" s="1175"/>
      <c r="C2" s="1175"/>
      <c r="D2" s="1175"/>
      <c r="E2" s="1175"/>
      <c r="F2" s="1175"/>
      <c r="G2" s="1175"/>
    </row>
    <row r="3" spans="1:8" s="287" customFormat="1" ht="15.75">
      <c r="A3" s="1175" t="s">
        <v>704</v>
      </c>
      <c r="B3" s="1175"/>
      <c r="C3" s="1175"/>
      <c r="D3" s="1175"/>
      <c r="E3" s="1175"/>
      <c r="F3" s="1175"/>
      <c r="G3" s="1175"/>
    </row>
    <row r="4" spans="1:8" s="287" customFormat="1" ht="15.75">
      <c r="A4" s="1176" t="str">
        <f>'ETCA-I-01'!A3:G3</f>
        <v>TELEVISORA DE HERMOSILLO, S.A. DE C.V.</v>
      </c>
      <c r="B4" s="1176"/>
      <c r="C4" s="1176"/>
      <c r="D4" s="1176"/>
      <c r="E4" s="1176"/>
      <c r="F4" s="1176"/>
      <c r="G4" s="1176"/>
    </row>
    <row r="5" spans="1:8" s="287" customFormat="1">
      <c r="A5" s="1177" t="str">
        <f>'ETCA-I-03'!A4:D4</f>
        <v>Del 01 de Enero al 31 de Diciembre de 2018</v>
      </c>
      <c r="B5" s="1177"/>
      <c r="C5" s="1177"/>
      <c r="D5" s="1177"/>
      <c r="E5" s="1177"/>
      <c r="F5" s="1177"/>
      <c r="G5" s="1177"/>
    </row>
    <row r="6" spans="1:8" s="288" customFormat="1" ht="17.25" thickBot="1">
      <c r="A6" s="1293" t="s">
        <v>705</v>
      </c>
      <c r="B6" s="1293"/>
      <c r="C6" s="1293"/>
      <c r="D6" s="1293"/>
      <c r="E6" s="1293"/>
      <c r="F6" s="167"/>
      <c r="G6" s="781"/>
    </row>
    <row r="7" spans="1:8" s="289" customFormat="1" ht="38.25">
      <c r="A7" s="1242" t="s">
        <v>257</v>
      </c>
      <c r="B7" s="202" t="s">
        <v>563</v>
      </c>
      <c r="C7" s="202" t="s">
        <v>473</v>
      </c>
      <c r="D7" s="202" t="s">
        <v>564</v>
      </c>
      <c r="E7" s="203" t="s">
        <v>565</v>
      </c>
      <c r="F7" s="203" t="s">
        <v>566</v>
      </c>
      <c r="G7" s="204" t="s">
        <v>567</v>
      </c>
    </row>
    <row r="8" spans="1:8" s="290" customFormat="1" ht="15.75" customHeight="1" thickBot="1">
      <c r="A8" s="1244"/>
      <c r="B8" s="206" t="s">
        <v>438</v>
      </c>
      <c r="C8" s="206" t="s">
        <v>439</v>
      </c>
      <c r="D8" s="206" t="s">
        <v>568</v>
      </c>
      <c r="E8" s="206" t="s">
        <v>441</v>
      </c>
      <c r="F8" s="206" t="s">
        <v>442</v>
      </c>
      <c r="G8" s="208" t="s">
        <v>569</v>
      </c>
    </row>
    <row r="9" spans="1:8" ht="21.75" customHeight="1">
      <c r="A9" s="295" t="s">
        <v>706</v>
      </c>
      <c r="B9" s="471">
        <f>+'ETCA-II-13'!C10+'ETCA-II-13'!C49+'ETCA-II-13'!C70-3</f>
        <v>115136460</v>
      </c>
      <c r="C9" s="471">
        <f>+'ETCA-II-13'!D10+'ETCA-II-13'!D49+'ETCA-II-13'!D70</f>
        <v>-22482497</v>
      </c>
      <c r="D9" s="472">
        <f>C9+B9</f>
        <v>92653963</v>
      </c>
      <c r="E9" s="471">
        <f>+'ETCA-II-13'!F10+'ETCA-II-13'!F49+'ETCA-II-13'!F70</f>
        <v>92653965</v>
      </c>
      <c r="F9" s="471">
        <f>+'ETCA-II-13'!G10+'ETCA-II-13'!G49+'ETCA-II-13'!G70</f>
        <v>86219792</v>
      </c>
      <c r="G9" s="473">
        <f>D9-E9+2</f>
        <v>0</v>
      </c>
    </row>
    <row r="10" spans="1:8" ht="22.5" customHeight="1">
      <c r="A10" s="295" t="s">
        <v>707</v>
      </c>
      <c r="B10" s="471">
        <f>+'ETCA-II-13'!C121</f>
        <v>0</v>
      </c>
      <c r="C10" s="471">
        <f>+'ETCA-II-13'!D121</f>
        <v>684963</v>
      </c>
      <c r="D10" s="472">
        <f>C10+B10</f>
        <v>684963</v>
      </c>
      <c r="E10" s="471">
        <f>+'ETCA-II-13'!F121</f>
        <v>684963</v>
      </c>
      <c r="F10" s="471">
        <f>+'ETCA-II-13'!G121</f>
        <v>684963</v>
      </c>
      <c r="G10" s="473">
        <f>D10-E10</f>
        <v>0</v>
      </c>
    </row>
    <row r="11" spans="1:8" ht="22.5" customHeight="1">
      <c r="A11" s="295" t="s">
        <v>708</v>
      </c>
      <c r="B11" s="471">
        <f>+'ETCA-II-13'!C130</f>
        <v>0</v>
      </c>
      <c r="C11" s="471">
        <f>+'ETCA-II-13'!D130</f>
        <v>16246275</v>
      </c>
      <c r="D11" s="472">
        <f>C11+B11</f>
        <v>16246275</v>
      </c>
      <c r="E11" s="471">
        <f>+'ETCA-II-13'!F130</f>
        <v>16246275</v>
      </c>
      <c r="F11" s="471">
        <f>+'ETCA-II-13'!G130</f>
        <v>16246275</v>
      </c>
      <c r="G11" s="473">
        <f>D11-E11</f>
        <v>0</v>
      </c>
    </row>
    <row r="12" spans="1:8" ht="23.25" customHeight="1">
      <c r="A12" s="295" t="s">
        <v>229</v>
      </c>
      <c r="B12" s="471"/>
      <c r="C12" s="471"/>
      <c r="D12" s="472"/>
      <c r="E12" s="471"/>
      <c r="F12" s="471"/>
      <c r="G12" s="473">
        <f>D12-E12</f>
        <v>0</v>
      </c>
    </row>
    <row r="13" spans="1:8" ht="22.5" customHeight="1">
      <c r="A13" s="295" t="s">
        <v>235</v>
      </c>
      <c r="B13" s="471"/>
      <c r="C13" s="471"/>
      <c r="D13" s="472"/>
      <c r="E13" s="471"/>
      <c r="F13" s="471"/>
      <c r="G13" s="473">
        <f>D13-E13</f>
        <v>0</v>
      </c>
    </row>
    <row r="14" spans="1:8" ht="10.5" customHeight="1" thickBot="1">
      <c r="A14" s="296"/>
      <c r="B14" s="530"/>
      <c r="C14" s="530"/>
      <c r="D14" s="531"/>
      <c r="E14" s="530"/>
      <c r="F14" s="530"/>
      <c r="G14" s="532"/>
    </row>
    <row r="15" spans="1:8" ht="16.5" customHeight="1" thickBot="1">
      <c r="A15" s="794" t="s">
        <v>619</v>
      </c>
      <c r="B15" s="533">
        <f>SUM(B9:B14)</f>
        <v>115136460</v>
      </c>
      <c r="C15" s="533">
        <f>SUM(C9:C14)</f>
        <v>-5551259</v>
      </c>
      <c r="D15" s="534">
        <f>C15+B15+2</f>
        <v>109585203</v>
      </c>
      <c r="E15" s="533">
        <f>SUM(E9:E14)</f>
        <v>109585203</v>
      </c>
      <c r="F15" s="533">
        <f>SUM(F9:F14)-1</f>
        <v>103151029</v>
      </c>
      <c r="G15" s="535">
        <f>D15-E15</f>
        <v>0</v>
      </c>
      <c r="H15" s="523" t="str">
        <f>IF((B15-'ETCA II-04'!B81)&gt;0.9,"ERROR!!!!! EL MONTO NO COINCIDE CON LO REPORTADO EN EL FORMATO ETCA-II-04 EN EL TOTAL APROBADO ANUAL DEL ANALÍTICO DE EGRESOS","")</f>
        <v/>
      </c>
    </row>
    <row r="16" spans="1:8" ht="16.5" customHeight="1">
      <c r="A16" s="505"/>
      <c r="B16" s="594"/>
      <c r="C16" s="594"/>
      <c r="D16" s="595"/>
      <c r="E16" s="594"/>
      <c r="F16" s="594"/>
      <c r="G16" s="594"/>
      <c r="H16" s="523"/>
    </row>
    <row r="17" spans="1:8" ht="16.5" customHeight="1">
      <c r="A17" s="505"/>
      <c r="B17" s="594"/>
      <c r="C17" s="594"/>
      <c r="D17" s="595"/>
      <c r="E17" s="594"/>
      <c r="F17" s="594"/>
      <c r="G17" s="594"/>
      <c r="H17" s="523"/>
    </row>
    <row r="18" spans="1:8" ht="16.5" customHeight="1">
      <c r="A18" s="505"/>
      <c r="B18" s="594"/>
      <c r="C18" s="594"/>
      <c r="D18" s="595"/>
      <c r="E18" s="594"/>
      <c r="F18" s="594"/>
      <c r="G18" s="594"/>
      <c r="H18" s="523"/>
    </row>
    <row r="19" spans="1:8" ht="16.5" customHeight="1">
      <c r="A19" s="505"/>
      <c r="B19" s="594"/>
      <c r="C19" s="594"/>
      <c r="D19" s="595"/>
      <c r="E19" s="594"/>
      <c r="F19" s="594"/>
      <c r="G19" s="594"/>
      <c r="H19" s="523"/>
    </row>
    <row r="20" spans="1:8" ht="16.5" customHeight="1">
      <c r="A20" s="505"/>
      <c r="B20" s="594"/>
      <c r="C20" s="594"/>
      <c r="D20" s="595"/>
      <c r="E20" s="594"/>
      <c r="F20" s="594"/>
      <c r="G20" s="594"/>
      <c r="H20" s="523"/>
    </row>
    <row r="21" spans="1:8" ht="16.5" customHeight="1">
      <c r="A21" s="505"/>
      <c r="B21" s="594"/>
      <c r="C21" s="594"/>
      <c r="D21" s="595"/>
      <c r="E21" s="594"/>
      <c r="F21" s="594"/>
      <c r="G21" s="594"/>
      <c r="H21" s="523"/>
    </row>
    <row r="22" spans="1:8" ht="16.5" customHeight="1">
      <c r="A22" s="505"/>
      <c r="B22" s="594"/>
      <c r="C22" s="594"/>
      <c r="D22" s="595"/>
      <c r="E22" s="594"/>
      <c r="F22" s="594"/>
      <c r="G22" s="594"/>
      <c r="H22" s="523"/>
    </row>
    <row r="23" spans="1:8" ht="16.5" customHeight="1">
      <c r="A23" s="505"/>
      <c r="B23" s="594"/>
      <c r="C23" s="594"/>
      <c r="D23" s="595"/>
      <c r="E23" s="594"/>
      <c r="F23" s="594"/>
      <c r="G23" s="594"/>
      <c r="H23" s="523"/>
    </row>
    <row r="24" spans="1:8" ht="16.5" customHeight="1">
      <c r="A24" s="505"/>
      <c r="B24" s="594"/>
      <c r="C24" s="594"/>
      <c r="D24" s="595"/>
      <c r="E24" s="594"/>
      <c r="F24" s="594"/>
      <c r="G24" s="594"/>
      <c r="H24" s="523"/>
    </row>
    <row r="25" spans="1:8" ht="16.5" customHeight="1">
      <c r="A25" s="505"/>
      <c r="B25" s="594"/>
      <c r="C25" s="594"/>
      <c r="D25" s="595"/>
      <c r="E25" s="594"/>
      <c r="F25" s="594"/>
      <c r="G25" s="594"/>
      <c r="H25" s="523"/>
    </row>
    <row r="26" spans="1:8" ht="18.75" customHeight="1">
      <c r="H26" s="523" t="str">
        <f>IF(C15&lt;&gt;'ETCA II-04'!C81,"ERROR!!!!! EL MONTO NO COINCIDE CON LO REPORTADO EN EL FORMATO ETCA-II-11 EN EL TOTAL DE AMPLIACIONES/REDUCCIONES DEL ANALÍTICO DE EGRESOS","")</f>
        <v/>
      </c>
    </row>
    <row r="27" spans="1:8" s="292" customFormat="1" ht="15.75">
      <c r="A27" s="1319" t="s">
        <v>709</v>
      </c>
      <c r="B27" s="1319"/>
      <c r="C27" s="1319"/>
      <c r="D27" s="1319"/>
      <c r="E27" s="1319"/>
      <c r="F27" s="1319"/>
      <c r="G27" s="291"/>
      <c r="H27" s="523" t="str">
        <f>IF(D15&lt;&gt;'ETCA II-04'!D81,"ERROR!!!!! EL MONTO NO COINCIDE CON LO REPORTADO EN EL FORMATO ETCA-II-11 EN EL TOTAL MODIFICADO ANUAL DEL ANALÍTICO DE EGRESOS","")</f>
        <v/>
      </c>
    </row>
    <row r="28" spans="1:8" s="292" customFormat="1" ht="13.5">
      <c r="A28" s="293" t="s">
        <v>710</v>
      </c>
      <c r="B28" s="291"/>
      <c r="C28" s="291"/>
      <c r="D28" s="291"/>
      <c r="E28" s="291"/>
      <c r="F28" s="291"/>
      <c r="G28" s="291"/>
      <c r="H28" s="523"/>
    </row>
    <row r="29" spans="1:8" s="292" customFormat="1" ht="28.5" customHeight="1">
      <c r="A29" s="1318" t="s">
        <v>711</v>
      </c>
      <c r="B29" s="1318"/>
      <c r="C29" s="1318"/>
      <c r="D29" s="1318"/>
      <c r="E29" s="1318"/>
      <c r="F29" s="1318"/>
      <c r="G29" s="1318"/>
      <c r="H29" s="523" t="str">
        <f>IF(F15&lt;&gt;'ETCA II-04'!F81,"ERROR!!!!! EL MONTO NO COINCIDE CON LO REPORTADO EN EL FORMATO ETCA-II-11 EN EL TOTAL PAGADO ANUAL DEL ANALÍTICO DE EGRESOS","")</f>
        <v/>
      </c>
    </row>
    <row r="30" spans="1:8" s="292" customFormat="1" ht="13.5">
      <c r="A30" s="293" t="s">
        <v>712</v>
      </c>
      <c r="B30" s="291"/>
      <c r="C30" s="291"/>
      <c r="D30" s="291"/>
      <c r="E30" s="291"/>
      <c r="F30" s="291"/>
      <c r="G30" s="291"/>
      <c r="H30" s="523" t="str">
        <f>IF(G15&lt;&gt;'ETCA II-04'!G81,"ERROR!!!!! EL MONTO NO COINCIDE CON LO REPORTADO EN EL FORMATO ETCA-II-11 EN EL TOTAL DEL SUBEJERCICIO DEL ANALÍTICO DE EGRESOS","")</f>
        <v/>
      </c>
    </row>
    <row r="31" spans="1:8" s="292" customFormat="1" ht="25.5" customHeight="1">
      <c r="A31" s="1318" t="s">
        <v>713</v>
      </c>
      <c r="B31" s="1318"/>
      <c r="C31" s="1318"/>
      <c r="D31" s="1318"/>
      <c r="E31" s="1318"/>
      <c r="F31" s="1318"/>
      <c r="G31" s="1318"/>
    </row>
    <row r="32" spans="1:8" s="292" customFormat="1" ht="13.5">
      <c r="A32" s="1320" t="s">
        <v>714</v>
      </c>
      <c r="B32" s="1320"/>
      <c r="C32" s="1320"/>
      <c r="D32" s="1320"/>
      <c r="E32" s="291"/>
      <c r="F32" s="291"/>
      <c r="G32" s="291"/>
    </row>
    <row r="33" spans="1:7" s="292" customFormat="1" ht="13.5" customHeight="1">
      <c r="A33" s="1318" t="s">
        <v>715</v>
      </c>
      <c r="B33" s="1318"/>
      <c r="C33" s="1318"/>
      <c r="D33" s="1318"/>
      <c r="E33" s="1318"/>
      <c r="F33" s="1318"/>
      <c r="G33" s="1318"/>
    </row>
    <row r="34" spans="1:7" s="292" customFormat="1" ht="13.5">
      <c r="A34" s="293" t="s">
        <v>716</v>
      </c>
      <c r="B34" s="291"/>
      <c r="C34" s="291"/>
      <c r="D34" s="291"/>
      <c r="E34" s="291"/>
      <c r="F34" s="291"/>
      <c r="G34" s="291"/>
    </row>
    <row r="35" spans="1:7" s="292" customFormat="1" ht="13.5" customHeight="1">
      <c r="A35" s="1318" t="s">
        <v>717</v>
      </c>
      <c r="B35" s="1318"/>
      <c r="C35" s="1318"/>
      <c r="D35" s="1318"/>
      <c r="E35" s="1318"/>
      <c r="F35" s="1318"/>
      <c r="G35" s="1318"/>
    </row>
    <row r="36" spans="1:7" s="292" customFormat="1" ht="13.5">
      <c r="A36" s="294" t="s">
        <v>718</v>
      </c>
      <c r="B36" s="291"/>
      <c r="C36" s="291"/>
      <c r="D36" s="291"/>
      <c r="E36" s="291"/>
      <c r="F36" s="291"/>
      <c r="G36" s="291"/>
    </row>
    <row r="37" spans="1:7" s="292" customFormat="1" ht="13.5">
      <c r="A37" s="293" t="s">
        <v>719</v>
      </c>
      <c r="B37" s="291"/>
      <c r="C37" s="291"/>
      <c r="D37" s="291"/>
      <c r="E37" s="291"/>
      <c r="F37" s="291"/>
      <c r="G37" s="291"/>
    </row>
    <row r="38" spans="1:7" s="292" customFormat="1" ht="13.5" customHeight="1">
      <c r="A38" s="1318" t="s">
        <v>720</v>
      </c>
      <c r="B38" s="1318"/>
      <c r="C38" s="1318"/>
      <c r="D38" s="1318"/>
      <c r="E38" s="1318"/>
      <c r="F38" s="1318"/>
      <c r="G38" s="1318"/>
    </row>
    <row r="39" spans="1:7" s="292" customFormat="1" ht="13.5">
      <c r="A39" s="294" t="s">
        <v>718</v>
      </c>
      <c r="B39" s="291"/>
      <c r="C39" s="291"/>
      <c r="D39" s="291"/>
      <c r="E39" s="291"/>
      <c r="F39" s="291"/>
      <c r="G39" s="291"/>
    </row>
    <row r="40" spans="1:7" ht="8.25" customHeight="1"/>
  </sheetData>
  <sheetProtection formatColumns="0" formatRows="0" insertHyperlinks="0"/>
  <mergeCells count="14">
    <mergeCell ref="A7:A8"/>
    <mergeCell ref="A1:G1"/>
    <mergeCell ref="A2:G2"/>
    <mergeCell ref="A3:G3"/>
    <mergeCell ref="A4:G4"/>
    <mergeCell ref="A5:G5"/>
    <mergeCell ref="A6:E6"/>
    <mergeCell ref="A35:G35"/>
    <mergeCell ref="A38:G38"/>
    <mergeCell ref="A27:F27"/>
    <mergeCell ref="A29:G29"/>
    <mergeCell ref="A31:G31"/>
    <mergeCell ref="A32:D32"/>
    <mergeCell ref="A33:G33"/>
  </mergeCells>
  <pageMargins left="0.39370078740157483" right="0.39370078740157483"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sheetPr codeName="Hoja1">
    <pageSetUpPr fitToPage="1"/>
  </sheetPr>
  <dimension ref="A1:H61"/>
  <sheetViews>
    <sheetView view="pageBreakPreview" topLeftCell="A4" zoomScaleSheetLayoutView="100" workbookViewId="0">
      <selection activeCell="F43" sqref="F43"/>
    </sheetView>
  </sheetViews>
  <sheetFormatPr baseColWidth="10" defaultColWidth="11.28515625" defaultRowHeight="16.5"/>
  <cols>
    <col min="1" max="1" width="51.140625" style="51" customWidth="1"/>
    <col min="2" max="2" width="16" style="51" customWidth="1"/>
    <col min="3" max="3" width="15.7109375" style="51" customWidth="1"/>
    <col min="4" max="4" width="38.7109375" style="51" customWidth="1"/>
    <col min="5" max="5" width="10.28515625" style="51" customWidth="1"/>
    <col min="6" max="6" width="15.28515625" style="51" bestFit="1" customWidth="1"/>
    <col min="7" max="7" width="15.7109375" style="51" customWidth="1"/>
    <col min="8" max="8" width="164.28515625" style="51" customWidth="1"/>
    <col min="9" max="16384" width="11.28515625" style="51"/>
  </cols>
  <sheetData>
    <row r="1" spans="1:7">
      <c r="A1" s="1150" t="s">
        <v>23</v>
      </c>
      <c r="B1" s="1150"/>
      <c r="C1" s="1150"/>
      <c r="D1" s="1150"/>
      <c r="E1" s="1150"/>
      <c r="F1" s="1150"/>
      <c r="G1" s="1150"/>
    </row>
    <row r="2" spans="1:7">
      <c r="A2" s="1151" t="s">
        <v>24</v>
      </c>
      <c r="B2" s="1151"/>
      <c r="C2" s="1151"/>
      <c r="D2" s="1151"/>
      <c r="E2" s="1151"/>
      <c r="F2" s="1151"/>
      <c r="G2" s="1151"/>
    </row>
    <row r="3" spans="1:7">
      <c r="A3" s="1151" t="s">
        <v>1080</v>
      </c>
      <c r="B3" s="1151"/>
      <c r="C3" s="1151"/>
      <c r="D3" s="1151"/>
      <c r="E3" s="1151"/>
      <c r="F3" s="1151"/>
      <c r="G3" s="1151"/>
    </row>
    <row r="4" spans="1:7">
      <c r="A4" s="1152" t="s">
        <v>1400</v>
      </c>
      <c r="B4" s="1152"/>
      <c r="C4" s="1152"/>
      <c r="D4" s="1152"/>
      <c r="E4" s="1152"/>
      <c r="F4" s="1152"/>
      <c r="G4" s="1152"/>
    </row>
    <row r="5" spans="1:7" ht="17.25" thickBot="1">
      <c r="A5" s="1148" t="s">
        <v>25</v>
      </c>
      <c r="B5" s="1148"/>
      <c r="C5" s="1148"/>
      <c r="D5" s="1148"/>
      <c r="E5" s="100"/>
      <c r="F5" s="1149"/>
      <c r="G5" s="1149"/>
    </row>
    <row r="6" spans="1:7" ht="24" customHeight="1" thickBot="1">
      <c r="A6" s="99" t="s">
        <v>26</v>
      </c>
      <c r="B6" s="851">
        <v>2018</v>
      </c>
      <c r="C6" s="851">
        <v>2017</v>
      </c>
      <c r="D6" s="122" t="s">
        <v>27</v>
      </c>
      <c r="E6" s="122"/>
      <c r="F6" s="851">
        <v>2018</v>
      </c>
      <c r="G6" s="852">
        <v>2017</v>
      </c>
    </row>
    <row r="7" spans="1:7" ht="17.25" thickTop="1">
      <c r="A7" s="56"/>
      <c r="B7" s="57"/>
      <c r="C7" s="57"/>
      <c r="D7" s="57"/>
      <c r="E7" s="57"/>
      <c r="F7" s="57"/>
      <c r="G7" s="58"/>
    </row>
    <row r="8" spans="1:7">
      <c r="A8" s="59" t="s">
        <v>28</v>
      </c>
      <c r="B8" s="60"/>
      <c r="C8" s="60"/>
      <c r="D8" s="62" t="s">
        <v>29</v>
      </c>
      <c r="E8" s="62"/>
      <c r="F8" s="60"/>
      <c r="G8" s="63"/>
    </row>
    <row r="9" spans="1:7">
      <c r="A9" s="64" t="s">
        <v>30</v>
      </c>
      <c r="B9" s="65">
        <v>2774392</v>
      </c>
      <c r="C9" s="65">
        <v>2827050</v>
      </c>
      <c r="D9" s="1147" t="s">
        <v>31</v>
      </c>
      <c r="E9" s="1147"/>
      <c r="F9" s="65">
        <v>30956891</v>
      </c>
      <c r="G9" s="67">
        <v>26159828</v>
      </c>
    </row>
    <row r="10" spans="1:7">
      <c r="A10" s="64" t="s">
        <v>32</v>
      </c>
      <c r="B10" s="65">
        <v>25687825</v>
      </c>
      <c r="C10" s="65">
        <v>32673106</v>
      </c>
      <c r="D10" s="1147" t="s">
        <v>33</v>
      </c>
      <c r="E10" s="1147"/>
      <c r="F10" s="65">
        <v>0</v>
      </c>
      <c r="G10" s="67">
        <v>0</v>
      </c>
    </row>
    <row r="11" spans="1:7">
      <c r="A11" s="64" t="s">
        <v>34</v>
      </c>
      <c r="B11" s="65">
        <v>69133</v>
      </c>
      <c r="C11" s="65">
        <v>69132</v>
      </c>
      <c r="D11" s="1147" t="s">
        <v>35</v>
      </c>
      <c r="E11" s="1147"/>
      <c r="F11" s="65">
        <v>9999984</v>
      </c>
      <c r="G11" s="67">
        <v>0</v>
      </c>
    </row>
    <row r="12" spans="1:7">
      <c r="A12" s="64" t="s">
        <v>36</v>
      </c>
      <c r="B12" s="65">
        <v>0</v>
      </c>
      <c r="C12" s="65">
        <v>0</v>
      </c>
      <c r="D12" s="1147" t="s">
        <v>37</v>
      </c>
      <c r="E12" s="1147"/>
      <c r="F12" s="65">
        <v>0</v>
      </c>
      <c r="G12" s="67">
        <v>0</v>
      </c>
    </row>
    <row r="13" spans="1:7">
      <c r="A13" s="64" t="s">
        <v>38</v>
      </c>
      <c r="B13" s="65">
        <v>0</v>
      </c>
      <c r="C13" s="65">
        <v>0</v>
      </c>
      <c r="D13" s="1147" t="s">
        <v>39</v>
      </c>
      <c r="E13" s="1147"/>
      <c r="F13" s="65">
        <v>0</v>
      </c>
      <c r="G13" s="67">
        <v>0</v>
      </c>
    </row>
    <row r="14" spans="1:7" ht="33" customHeight="1">
      <c r="A14" s="537" t="s">
        <v>40</v>
      </c>
      <c r="B14" s="65">
        <v>-5337986</v>
      </c>
      <c r="C14" s="65">
        <v>-148728</v>
      </c>
      <c r="D14" s="1147" t="s">
        <v>41</v>
      </c>
      <c r="E14" s="1147"/>
      <c r="F14" s="65">
        <v>0</v>
      </c>
      <c r="G14" s="67">
        <v>0</v>
      </c>
    </row>
    <row r="15" spans="1:7">
      <c r="A15" s="64" t="s">
        <v>42</v>
      </c>
      <c r="B15" s="65">
        <v>0</v>
      </c>
      <c r="C15" s="65">
        <v>0</v>
      </c>
      <c r="D15" s="1147" t="s">
        <v>43</v>
      </c>
      <c r="E15" s="1147"/>
      <c r="F15" s="65">
        <v>0</v>
      </c>
      <c r="G15" s="67">
        <v>0</v>
      </c>
    </row>
    <row r="16" spans="1:7">
      <c r="A16" s="69"/>
      <c r="B16" s="65"/>
      <c r="C16" s="65"/>
      <c r="D16" s="1147" t="s">
        <v>44</v>
      </c>
      <c r="E16" s="1147"/>
      <c r="F16" s="65">
        <v>0</v>
      </c>
      <c r="G16" s="67">
        <v>0</v>
      </c>
    </row>
    <row r="17" spans="1:7">
      <c r="A17" s="69"/>
      <c r="B17" s="70"/>
      <c r="C17" s="70"/>
      <c r="D17" s="61"/>
      <c r="E17" s="61"/>
      <c r="F17" s="65"/>
      <c r="G17" s="67"/>
    </row>
    <row r="18" spans="1:7">
      <c r="A18" s="103" t="s">
        <v>45</v>
      </c>
      <c r="B18" s="49">
        <f>SUM(B9:B17)</f>
        <v>23193364</v>
      </c>
      <c r="C18" s="49">
        <f>SUM(C9:C17)</f>
        <v>35420560</v>
      </c>
      <c r="D18" s="104" t="s">
        <v>46</v>
      </c>
      <c r="E18" s="104"/>
      <c r="F18" s="49">
        <f>SUM(F9:F17)</f>
        <v>40956875</v>
      </c>
      <c r="G18" s="92">
        <f>SUM(G9:G17)</f>
        <v>26159828</v>
      </c>
    </row>
    <row r="19" spans="1:7">
      <c r="A19" s="69"/>
      <c r="B19" s="71"/>
      <c r="C19" s="71"/>
      <c r="D19" s="72"/>
      <c r="E19" s="72"/>
      <c r="F19" s="71"/>
      <c r="G19" s="73"/>
    </row>
    <row r="20" spans="1:7">
      <c r="A20" s="59" t="s">
        <v>47</v>
      </c>
      <c r="B20" s="65"/>
      <c r="C20" s="65"/>
      <c r="D20" s="62" t="s">
        <v>48</v>
      </c>
      <c r="E20" s="62"/>
      <c r="F20" s="74"/>
      <c r="G20" s="75"/>
    </row>
    <row r="21" spans="1:7">
      <c r="A21" s="64" t="s">
        <v>49</v>
      </c>
      <c r="B21" s="65">
        <v>0</v>
      </c>
      <c r="C21" s="65">
        <v>0</v>
      </c>
      <c r="D21" s="66" t="s">
        <v>50</v>
      </c>
      <c r="E21" s="66"/>
      <c r="F21" s="65">
        <v>0</v>
      </c>
      <c r="G21" s="67">
        <v>0</v>
      </c>
    </row>
    <row r="22" spans="1:7">
      <c r="A22" s="68" t="s">
        <v>51</v>
      </c>
      <c r="B22" s="65">
        <v>0</v>
      </c>
      <c r="C22" s="65">
        <v>0</v>
      </c>
      <c r="D22" s="782" t="s">
        <v>52</v>
      </c>
      <c r="E22" s="782"/>
      <c r="F22" s="65">
        <v>0</v>
      </c>
      <c r="G22" s="67">
        <v>72627815</v>
      </c>
    </row>
    <row r="23" spans="1:7" ht="16.5" customHeight="1">
      <c r="A23" s="536" t="s">
        <v>53</v>
      </c>
      <c r="B23" s="65">
        <v>21655591</v>
      </c>
      <c r="C23" s="65">
        <v>21655591</v>
      </c>
      <c r="D23" s="66" t="s">
        <v>54</v>
      </c>
      <c r="E23" s="66"/>
      <c r="F23" s="65">
        <v>52500060</v>
      </c>
      <c r="G23" s="67">
        <v>0</v>
      </c>
    </row>
    <row r="24" spans="1:7" ht="16.5" customHeight="1">
      <c r="A24" s="64" t="s">
        <v>55</v>
      </c>
      <c r="B24" s="65">
        <v>108963297</v>
      </c>
      <c r="C24" s="65">
        <v>109992034</v>
      </c>
      <c r="D24" s="66" t="s">
        <v>56</v>
      </c>
      <c r="E24" s="66"/>
      <c r="F24" s="65">
        <v>0</v>
      </c>
      <c r="G24" s="67">
        <v>0</v>
      </c>
    </row>
    <row r="25" spans="1:7" ht="33" customHeight="1">
      <c r="A25" s="538" t="s">
        <v>57</v>
      </c>
      <c r="B25" s="65">
        <v>247385</v>
      </c>
      <c r="C25" s="65">
        <v>247385</v>
      </c>
      <c r="D25" s="1147" t="s">
        <v>58</v>
      </c>
      <c r="E25" s="1147"/>
      <c r="F25" s="65">
        <v>0</v>
      </c>
      <c r="G25" s="67">
        <v>0</v>
      </c>
    </row>
    <row r="26" spans="1:7">
      <c r="A26" s="68" t="s">
        <v>59</v>
      </c>
      <c r="B26" s="65">
        <v>-65624629</v>
      </c>
      <c r="C26" s="65">
        <v>-48242539</v>
      </c>
      <c r="D26" s="66" t="s">
        <v>60</v>
      </c>
      <c r="E26" s="66"/>
      <c r="F26" s="65">
        <v>625090</v>
      </c>
      <c r="G26" s="67">
        <v>3050206</v>
      </c>
    </row>
    <row r="27" spans="1:7">
      <c r="A27" s="64" t="s">
        <v>61</v>
      </c>
      <c r="B27" s="65">
        <v>12865298</v>
      </c>
      <c r="C27" s="65">
        <v>13254489</v>
      </c>
      <c r="D27" s="66"/>
      <c r="E27" s="66"/>
      <c r="F27" s="65"/>
      <c r="G27" s="67"/>
    </row>
    <row r="28" spans="1:7">
      <c r="A28" s="68" t="s">
        <v>62</v>
      </c>
      <c r="B28" s="65">
        <v>0</v>
      </c>
      <c r="C28" s="65">
        <v>0</v>
      </c>
      <c r="D28" s="76"/>
      <c r="E28" s="76"/>
      <c r="F28" s="65"/>
      <c r="G28" s="67"/>
    </row>
    <row r="29" spans="1:7">
      <c r="A29" s="64" t="s">
        <v>63</v>
      </c>
      <c r="B29" s="65">
        <v>13624403</v>
      </c>
      <c r="C29" s="65">
        <v>8004337</v>
      </c>
      <c r="D29" s="76"/>
      <c r="E29" s="76"/>
      <c r="F29" s="74"/>
      <c r="G29" s="75"/>
    </row>
    <row r="30" spans="1:7">
      <c r="A30" s="77"/>
      <c r="B30" s="65"/>
      <c r="C30" s="65"/>
      <c r="D30" s="76"/>
      <c r="E30" s="76"/>
      <c r="F30" s="74"/>
      <c r="G30" s="75"/>
    </row>
    <row r="31" spans="1:7">
      <c r="A31" s="103" t="s">
        <v>64</v>
      </c>
      <c r="B31" s="49">
        <f>SUM(B21:B29)</f>
        <v>91731345</v>
      </c>
      <c r="C31" s="49">
        <f>SUM(C21:C29)</f>
        <v>104911297</v>
      </c>
      <c r="D31" s="105" t="s">
        <v>65</v>
      </c>
      <c r="E31" s="105"/>
      <c r="F31" s="49">
        <f>SUM(F21:F29)</f>
        <v>53125150</v>
      </c>
      <c r="G31" s="92">
        <f>SUM(G21:G29)</f>
        <v>75678021</v>
      </c>
    </row>
    <row r="32" spans="1:7">
      <c r="A32" s="77"/>
      <c r="B32" s="65"/>
      <c r="C32" s="65"/>
      <c r="D32" s="76"/>
      <c r="E32" s="76"/>
      <c r="F32" s="70"/>
      <c r="G32" s="78"/>
    </row>
    <row r="33" spans="1:7">
      <c r="A33" s="103" t="s">
        <v>66</v>
      </c>
      <c r="B33" s="49">
        <f>B31+B18</f>
        <v>114924709</v>
      </c>
      <c r="C33" s="49">
        <f>C31+C18</f>
        <v>140331857</v>
      </c>
      <c r="D33" s="105" t="s">
        <v>67</v>
      </c>
      <c r="E33" s="105"/>
      <c r="F33" s="49">
        <f>F31+F18</f>
        <v>94082025</v>
      </c>
      <c r="G33" s="92">
        <f>G31+G18</f>
        <v>101837849</v>
      </c>
    </row>
    <row r="34" spans="1:7">
      <c r="A34" s="69"/>
      <c r="B34" s="79"/>
      <c r="C34" s="79"/>
      <c r="D34" s="76"/>
      <c r="E34" s="76"/>
      <c r="F34" s="74"/>
      <c r="G34" s="75"/>
    </row>
    <row r="35" spans="1:7">
      <c r="A35" s="69"/>
      <c r="B35" s="65"/>
      <c r="C35" s="65"/>
      <c r="D35" s="80" t="s">
        <v>68</v>
      </c>
      <c r="E35" s="80"/>
      <c r="F35" s="70"/>
      <c r="G35" s="78"/>
    </row>
    <row r="36" spans="1:7">
      <c r="A36" s="69"/>
      <c r="B36" s="70"/>
      <c r="C36" s="70"/>
      <c r="D36" s="105" t="s">
        <v>69</v>
      </c>
      <c r="E36" s="105"/>
      <c r="F36" s="93">
        <f>SUM(F37:F39)</f>
        <v>90494826</v>
      </c>
      <c r="G36" s="94">
        <f>SUM(G37:G39)</f>
        <v>90494826</v>
      </c>
    </row>
    <row r="37" spans="1:7">
      <c r="A37" s="69"/>
      <c r="B37" s="70"/>
      <c r="C37" s="70"/>
      <c r="D37" s="66" t="s">
        <v>70</v>
      </c>
      <c r="E37" s="66"/>
      <c r="F37" s="65">
        <v>90494826</v>
      </c>
      <c r="G37" s="67">
        <v>90494826</v>
      </c>
    </row>
    <row r="38" spans="1:7">
      <c r="A38" s="69"/>
      <c r="B38" s="70"/>
      <c r="C38" s="70"/>
      <c r="D38" s="66" t="s">
        <v>71</v>
      </c>
      <c r="E38" s="66"/>
      <c r="F38" s="65">
        <v>0</v>
      </c>
      <c r="G38" s="67"/>
    </row>
    <row r="39" spans="1:7" ht="33">
      <c r="A39" s="69"/>
      <c r="B39" s="70"/>
      <c r="C39" s="70"/>
      <c r="D39" s="66" t="s">
        <v>72</v>
      </c>
      <c r="E39" s="66"/>
      <c r="F39" s="65"/>
      <c r="G39" s="67">
        <v>0</v>
      </c>
    </row>
    <row r="40" spans="1:7">
      <c r="A40" s="77"/>
      <c r="B40" s="71"/>
      <c r="C40" s="71"/>
      <c r="D40" s="105" t="s">
        <v>73</v>
      </c>
      <c r="E40" s="105"/>
      <c r="F40" s="93">
        <f>SUM(F41:F45)</f>
        <v>-74728442</v>
      </c>
      <c r="G40" s="94">
        <f>SUM(G41:G45)</f>
        <v>-57077118</v>
      </c>
    </row>
    <row r="41" spans="1:7">
      <c r="A41" s="77"/>
      <c r="B41" s="71"/>
      <c r="C41" s="71"/>
      <c r="D41" s="66" t="s">
        <v>74</v>
      </c>
      <c r="E41" s="66"/>
      <c r="F41" s="65">
        <v>-19126312</v>
      </c>
      <c r="G41" s="67">
        <v>-5189005</v>
      </c>
    </row>
    <row r="42" spans="1:7">
      <c r="A42" s="77"/>
      <c r="B42" s="71"/>
      <c r="C42" s="71"/>
      <c r="D42" s="66" t="s">
        <v>75</v>
      </c>
      <c r="E42" s="66"/>
      <c r="F42" s="65">
        <v>-82426461</v>
      </c>
      <c r="G42" s="67">
        <v>-80180316</v>
      </c>
    </row>
    <row r="43" spans="1:7">
      <c r="A43" s="69"/>
      <c r="B43" s="70"/>
      <c r="C43" s="70"/>
      <c r="D43" s="66" t="s">
        <v>76</v>
      </c>
      <c r="E43" s="66"/>
      <c r="F43" s="65">
        <v>28299319</v>
      </c>
      <c r="G43" s="67">
        <v>28299319</v>
      </c>
    </row>
    <row r="44" spans="1:7">
      <c r="A44" s="69"/>
      <c r="B44" s="70"/>
      <c r="C44" s="70"/>
      <c r="D44" s="66" t="s">
        <v>77</v>
      </c>
      <c r="E44" s="66"/>
      <c r="F44" s="65">
        <v>0</v>
      </c>
      <c r="G44" s="67">
        <v>0</v>
      </c>
    </row>
    <row r="45" spans="1:7" ht="33">
      <c r="A45" s="69"/>
      <c r="B45" s="70"/>
      <c r="C45" s="70"/>
      <c r="D45" s="66" t="s">
        <v>78</v>
      </c>
      <c r="E45" s="66"/>
      <c r="F45" s="65">
        <v>-1474988</v>
      </c>
      <c r="G45" s="67">
        <v>-7116</v>
      </c>
    </row>
    <row r="46" spans="1:7" ht="33">
      <c r="A46" s="69"/>
      <c r="B46" s="70"/>
      <c r="C46" s="70"/>
      <c r="D46" s="106" t="s">
        <v>79</v>
      </c>
      <c r="E46" s="106"/>
      <c r="F46" s="95">
        <f>SUM(F47:F48)</f>
        <v>5076300</v>
      </c>
      <c r="G46" s="96">
        <f>SUM(G47:G48)</f>
        <v>5076300</v>
      </c>
    </row>
    <row r="47" spans="1:7">
      <c r="A47" s="64"/>
      <c r="B47" s="70"/>
      <c r="C47" s="70"/>
      <c r="D47" s="66" t="s">
        <v>80</v>
      </c>
      <c r="E47" s="66"/>
      <c r="F47" s="65"/>
      <c r="G47" s="67">
        <v>0</v>
      </c>
    </row>
    <row r="48" spans="1:7" ht="33">
      <c r="A48" s="81"/>
      <c r="B48" s="82"/>
      <c r="C48" s="82"/>
      <c r="D48" s="66" t="s">
        <v>81</v>
      </c>
      <c r="E48" s="66"/>
      <c r="F48" s="65">
        <v>5076300</v>
      </c>
      <c r="G48" s="67">
        <v>5076300</v>
      </c>
    </row>
    <row r="49" spans="1:8">
      <c r="A49" s="69"/>
      <c r="B49" s="82"/>
      <c r="C49" s="82"/>
      <c r="D49" s="83"/>
      <c r="E49" s="83"/>
      <c r="F49" s="82"/>
      <c r="G49" s="84"/>
    </row>
    <row r="50" spans="1:8">
      <c r="A50" s="64"/>
      <c r="B50" s="82"/>
      <c r="C50" s="82"/>
      <c r="D50" s="105" t="s">
        <v>82</v>
      </c>
      <c r="E50" s="105"/>
      <c r="F50" s="97">
        <f>F46+F40+F36</f>
        <v>20842684</v>
      </c>
      <c r="G50" s="98">
        <f>G46+G40+G36</f>
        <v>38494008</v>
      </c>
    </row>
    <row r="51" spans="1:8">
      <c r="A51" s="81"/>
      <c r="B51" s="82"/>
      <c r="C51" s="82"/>
      <c r="D51" s="72"/>
      <c r="E51" s="72"/>
      <c r="F51" s="85"/>
      <c r="G51" s="86"/>
    </row>
    <row r="52" spans="1:8" ht="33">
      <c r="A52" s="69"/>
      <c r="D52" s="105" t="s">
        <v>83</v>
      </c>
      <c r="E52" s="105"/>
      <c r="F52" s="97">
        <f>F50+F33</f>
        <v>114924709</v>
      </c>
      <c r="G52" s="98">
        <f>G50+G33</f>
        <v>140331857</v>
      </c>
      <c r="H52" s="750" t="str">
        <f>IF($B$33=$F$52,"","VALOR INCORRECTO EJERCICIO 2017, TOTAL DE ACTIVOS TIENE QUE SER IGUAL AL TOTAL DE LA SUMA DE PASIVO Y HCIENDA")</f>
        <v/>
      </c>
    </row>
    <row r="53" spans="1:8" ht="17.25" thickBot="1">
      <c r="A53" s="87"/>
      <c r="B53" s="88"/>
      <c r="C53" s="88"/>
      <c r="D53" s="89"/>
      <c r="E53" s="89"/>
      <c r="F53" s="90"/>
      <c r="G53" s="91"/>
      <c r="H53" s="750" t="str">
        <f>IF($C$33=$G$52,"","VALOR INCORRECTO EJERCICIO 2016, TOTAL DE ACTIVOS TIENE QUE SER IGUAL AL TOTAL DE LA SUMA DE PASIVO Y HCIENDA")</f>
        <v/>
      </c>
    </row>
    <row r="54" spans="1:8">
      <c r="A54" s="51" t="s">
        <v>84</v>
      </c>
      <c r="B54" s="500"/>
      <c r="C54" s="500"/>
      <c r="D54" s="53"/>
      <c r="E54" s="53"/>
      <c r="F54" s="501"/>
      <c r="G54" s="501"/>
      <c r="H54" s="750"/>
    </row>
    <row r="55" spans="1:8">
      <c r="B55" s="500"/>
      <c r="C55" s="500"/>
      <c r="D55" s="53"/>
      <c r="E55" s="53"/>
      <c r="F55" s="501"/>
      <c r="G55" s="501"/>
      <c r="H55" s="750"/>
    </row>
    <row r="56" spans="1:8">
      <c r="A56" s="53"/>
      <c r="B56" s="500"/>
      <c r="C56" s="500"/>
      <c r="D56" s="53"/>
      <c r="E56" s="53"/>
      <c r="F56" s="501"/>
      <c r="G56" s="501"/>
      <c r="H56" s="750"/>
    </row>
    <row r="57" spans="1:8">
      <c r="A57" s="53"/>
      <c r="B57" s="500"/>
      <c r="C57" s="500"/>
      <c r="D57" s="53"/>
      <c r="E57" s="53"/>
      <c r="F57" s="501"/>
      <c r="G57" s="501"/>
      <c r="H57" s="750"/>
    </row>
    <row r="58" spans="1:8">
      <c r="A58" s="53"/>
      <c r="B58" s="500"/>
      <c r="C58" s="500"/>
      <c r="D58" s="53"/>
      <c r="E58" s="53"/>
      <c r="F58" s="501"/>
      <c r="G58" s="501"/>
      <c r="H58" s="750"/>
    </row>
    <row r="61" spans="1:8">
      <c r="B61" s="101"/>
      <c r="C61" s="102" t="s">
        <v>85</v>
      </c>
    </row>
  </sheetData>
  <sheetProtection formatColumns="0" formatRows="0" insertHyperlinks="0"/>
  <mergeCells count="15">
    <mergeCell ref="F5:G5"/>
    <mergeCell ref="A1:G1"/>
    <mergeCell ref="A2:G2"/>
    <mergeCell ref="A3:G3"/>
    <mergeCell ref="A4:G4"/>
    <mergeCell ref="D9:E9"/>
    <mergeCell ref="D10:E10"/>
    <mergeCell ref="D11:E11"/>
    <mergeCell ref="D12:E12"/>
    <mergeCell ref="A5:D5"/>
    <mergeCell ref="D13:E13"/>
    <mergeCell ref="D14:E14"/>
    <mergeCell ref="D15:E15"/>
    <mergeCell ref="D16:E16"/>
    <mergeCell ref="D25:E25"/>
  </mergeCells>
  <printOptions horizontalCentered="1"/>
  <pageMargins left="0.27559055118110237" right="0.15748031496062992" top="0.39370078740157483" bottom="0.51181102362204722" header="0.31496062992125984" footer="0.31496062992125984"/>
  <pageSetup scale="63" orientation="portrait" r:id="rId1"/>
  <drawing r:id="rId2"/>
</worksheet>
</file>

<file path=xl/worksheets/sheet20.xml><?xml version="1.0" encoding="utf-8"?>
<worksheet xmlns="http://schemas.openxmlformats.org/spreadsheetml/2006/main" xmlns:r="http://schemas.openxmlformats.org/officeDocument/2006/relationships">
  <dimension ref="A1:I37"/>
  <sheetViews>
    <sheetView view="pageBreakPreview" topLeftCell="A5" zoomScale="115" zoomScaleSheetLayoutView="115" workbookViewId="0">
      <selection activeCell="D32" sqref="D32"/>
    </sheetView>
  </sheetViews>
  <sheetFormatPr baseColWidth="10" defaultColWidth="11.28515625" defaultRowHeight="16.5"/>
  <cols>
    <col min="1" max="1" width="39.85546875" style="286" customWidth="1"/>
    <col min="2" max="7" width="13.7109375" style="286" customWidth="1"/>
    <col min="8" max="8" width="11.28515625" style="286"/>
    <col min="9" max="9" width="12" style="286" bestFit="1" customWidth="1"/>
    <col min="10" max="16384" width="11.28515625" style="286"/>
  </cols>
  <sheetData>
    <row r="1" spans="1:9">
      <c r="A1" s="1175" t="s">
        <v>23</v>
      </c>
      <c r="B1" s="1175"/>
      <c r="C1" s="1175"/>
      <c r="D1" s="1175"/>
      <c r="E1" s="1175"/>
      <c r="F1" s="1175"/>
      <c r="G1" s="1175"/>
    </row>
    <row r="2" spans="1:9" s="288" customFormat="1">
      <c r="A2" s="1175" t="s">
        <v>559</v>
      </c>
      <c r="B2" s="1175"/>
      <c r="C2" s="1175"/>
      <c r="D2" s="1175"/>
      <c r="E2" s="1175"/>
      <c r="F2" s="1175"/>
      <c r="G2" s="1175"/>
    </row>
    <row r="3" spans="1:9" s="288" customFormat="1">
      <c r="A3" s="1175" t="s">
        <v>721</v>
      </c>
      <c r="B3" s="1175"/>
      <c r="C3" s="1175"/>
      <c r="D3" s="1175"/>
      <c r="E3" s="1175"/>
      <c r="F3" s="1175"/>
      <c r="G3" s="1175"/>
    </row>
    <row r="4" spans="1:9" s="288" customFormat="1">
      <c r="A4" s="1176" t="str">
        <f>'ETCA-I-01'!A3:G3</f>
        <v>TELEVISORA DE HERMOSILLO, S.A. DE C.V.</v>
      </c>
      <c r="B4" s="1176"/>
      <c r="C4" s="1176"/>
      <c r="D4" s="1176"/>
      <c r="E4" s="1176"/>
      <c r="F4" s="1176"/>
      <c r="G4" s="1176"/>
    </row>
    <row r="5" spans="1:9" s="288" customFormat="1">
      <c r="A5" s="1177" t="str">
        <f>'ETCA-I-03'!A4:D4</f>
        <v>Del 01 de Enero al 31 de Diciembre de 2018</v>
      </c>
      <c r="B5" s="1177"/>
      <c r="C5" s="1177"/>
      <c r="D5" s="1177"/>
      <c r="E5" s="1177"/>
      <c r="F5" s="1177"/>
      <c r="G5" s="1177"/>
    </row>
    <row r="6" spans="1:9" s="288" customFormat="1" ht="17.25" thickBot="1">
      <c r="A6" s="1293" t="s">
        <v>722</v>
      </c>
      <c r="B6" s="1293"/>
      <c r="C6" s="1293"/>
      <c r="D6" s="1293"/>
      <c r="E6" s="1293"/>
      <c r="F6" s="167"/>
      <c r="G6" s="781"/>
    </row>
    <row r="7" spans="1:9" s="299" customFormat="1" ht="38.25">
      <c r="A7" s="1321" t="s">
        <v>721</v>
      </c>
      <c r="B7" s="202" t="s">
        <v>563</v>
      </c>
      <c r="C7" s="202" t="s">
        <v>473</v>
      </c>
      <c r="D7" s="202" t="s">
        <v>564</v>
      </c>
      <c r="E7" s="203" t="s">
        <v>565</v>
      </c>
      <c r="F7" s="203" t="s">
        <v>566</v>
      </c>
      <c r="G7" s="204" t="s">
        <v>567</v>
      </c>
    </row>
    <row r="8" spans="1:9" s="302" customFormat="1" ht="17.25" thickBot="1">
      <c r="A8" s="1322"/>
      <c r="B8" s="300" t="s">
        <v>438</v>
      </c>
      <c r="C8" s="300" t="s">
        <v>439</v>
      </c>
      <c r="D8" s="300" t="s">
        <v>568</v>
      </c>
      <c r="E8" s="300" t="s">
        <v>441</v>
      </c>
      <c r="F8" s="300" t="s">
        <v>442</v>
      </c>
      <c r="G8" s="301" t="s">
        <v>569</v>
      </c>
    </row>
    <row r="9" spans="1:9" ht="21" customHeight="1">
      <c r="A9" s="915" t="s">
        <v>1248</v>
      </c>
      <c r="B9" s="916">
        <v>16493067</v>
      </c>
      <c r="C9" s="918">
        <v>-2926938</v>
      </c>
      <c r="D9" s="471">
        <f>IF($A9="","",B9+C9)+1</f>
        <v>13566130</v>
      </c>
      <c r="E9" s="471">
        <v>13566130</v>
      </c>
      <c r="F9" s="471">
        <v>12563612</v>
      </c>
      <c r="G9" s="526">
        <f>IF($A9="","",D9-E9)</f>
        <v>0</v>
      </c>
      <c r="I9" s="1048"/>
    </row>
    <row r="10" spans="1:9" ht="21" customHeight="1">
      <c r="A10" s="915" t="s">
        <v>1249</v>
      </c>
      <c r="B10" s="916">
        <v>25598792</v>
      </c>
      <c r="C10" s="918">
        <v>-3931244</v>
      </c>
      <c r="D10" s="471">
        <f>IF($A10="","",B10+C10)+1</f>
        <v>21667549</v>
      </c>
      <c r="E10" s="471">
        <v>21667549</v>
      </c>
      <c r="F10" s="471">
        <v>20799036</v>
      </c>
      <c r="G10" s="526">
        <f t="shared" ref="G10:G31" si="0">IF($A10="","",D10-E10)</f>
        <v>0</v>
      </c>
      <c r="I10" s="1048"/>
    </row>
    <row r="11" spans="1:9" ht="21" customHeight="1">
      <c r="A11" s="915" t="s">
        <v>1250</v>
      </c>
      <c r="B11" s="916">
        <v>4786416</v>
      </c>
      <c r="C11" s="918">
        <v>-321542</v>
      </c>
      <c r="D11" s="471">
        <f>IF($A11="","",B11+C11)+1</f>
        <v>4464875</v>
      </c>
      <c r="E11" s="471">
        <v>4464875</v>
      </c>
      <c r="F11" s="471">
        <v>4325887</v>
      </c>
      <c r="G11" s="526">
        <f t="shared" si="0"/>
        <v>0</v>
      </c>
      <c r="I11" s="1048"/>
    </row>
    <row r="12" spans="1:9" ht="21" customHeight="1">
      <c r="A12" s="915" t="s">
        <v>1251</v>
      </c>
      <c r="B12" s="916">
        <v>26523608</v>
      </c>
      <c r="C12" s="918">
        <v>5999992</v>
      </c>
      <c r="D12" s="471">
        <f>IF($A12="","",B12+C12)-4</f>
        <v>32523596</v>
      </c>
      <c r="E12" s="471">
        <v>32523596</v>
      </c>
      <c r="F12" s="471">
        <v>29879690</v>
      </c>
      <c r="G12" s="526">
        <f t="shared" si="0"/>
        <v>0</v>
      </c>
      <c r="I12" s="1048"/>
    </row>
    <row r="13" spans="1:9" ht="21" customHeight="1">
      <c r="A13" s="915" t="s">
        <v>1252</v>
      </c>
      <c r="B13" s="916">
        <v>32364370</v>
      </c>
      <c r="C13" s="918">
        <v>-3026886</v>
      </c>
      <c r="D13" s="471">
        <f>IF($A13="","",B13+C13)+1</f>
        <v>29337485</v>
      </c>
      <c r="E13" s="471">
        <v>29337485</v>
      </c>
      <c r="F13" s="471">
        <v>27964450</v>
      </c>
      <c r="G13" s="526">
        <f t="shared" si="0"/>
        <v>0</v>
      </c>
      <c r="I13" s="1048"/>
    </row>
    <row r="14" spans="1:9" ht="21" customHeight="1">
      <c r="A14" s="915" t="s">
        <v>1253</v>
      </c>
      <c r="B14" s="916">
        <v>7414096</v>
      </c>
      <c r="C14" s="918">
        <v>-1123823</v>
      </c>
      <c r="D14" s="471">
        <f t="shared" ref="D14:D31" si="1">IF($A14="","",B14+C14)</f>
        <v>6290273</v>
      </c>
      <c r="E14" s="471">
        <v>6290273</v>
      </c>
      <c r="F14" s="471">
        <v>5977951</v>
      </c>
      <c r="G14" s="526">
        <f t="shared" si="0"/>
        <v>0</v>
      </c>
      <c r="I14" s="1048"/>
    </row>
    <row r="15" spans="1:9" ht="21" customHeight="1">
      <c r="A15" s="915" t="s">
        <v>1254</v>
      </c>
      <c r="B15" s="916">
        <v>1956111</v>
      </c>
      <c r="C15" s="918">
        <v>-220817</v>
      </c>
      <c r="D15" s="471">
        <f>IF($A15="","",B15+C15)+1</f>
        <v>1735295</v>
      </c>
      <c r="E15" s="471">
        <v>1735295</v>
      </c>
      <c r="F15" s="471">
        <v>1640402</v>
      </c>
      <c r="G15" s="526">
        <f t="shared" si="0"/>
        <v>0</v>
      </c>
      <c r="H15" s="1047"/>
      <c r="I15" s="1048"/>
    </row>
    <row r="16" spans="1:9" ht="21" customHeight="1">
      <c r="A16" s="303"/>
      <c r="B16" s="471"/>
      <c r="C16" s="471"/>
      <c r="D16" s="471" t="str">
        <f t="shared" si="1"/>
        <v/>
      </c>
      <c r="E16" s="471"/>
      <c r="F16" s="471"/>
      <c r="G16" s="526" t="str">
        <f t="shared" si="0"/>
        <v/>
      </c>
    </row>
    <row r="17" spans="1:8" ht="21" customHeight="1">
      <c r="A17" s="303"/>
      <c r="B17" s="471"/>
      <c r="C17" s="471"/>
      <c r="D17" s="471" t="str">
        <f t="shared" si="1"/>
        <v/>
      </c>
      <c r="E17" s="471"/>
      <c r="F17" s="471"/>
      <c r="G17" s="526" t="str">
        <f t="shared" si="0"/>
        <v/>
      </c>
    </row>
    <row r="18" spans="1:8" ht="21" customHeight="1">
      <c r="A18" s="303"/>
      <c r="B18" s="471"/>
      <c r="C18" s="471"/>
      <c r="D18" s="471" t="str">
        <f t="shared" si="1"/>
        <v/>
      </c>
      <c r="E18" s="471"/>
      <c r="F18" s="471"/>
      <c r="G18" s="526" t="str">
        <f t="shared" si="0"/>
        <v/>
      </c>
    </row>
    <row r="19" spans="1:8" ht="21" customHeight="1">
      <c r="A19" s="303"/>
      <c r="B19" s="471"/>
      <c r="C19" s="471"/>
      <c r="D19" s="471" t="str">
        <f t="shared" si="1"/>
        <v/>
      </c>
      <c r="E19" s="471"/>
      <c r="F19" s="471"/>
      <c r="G19" s="526" t="str">
        <f t="shared" si="0"/>
        <v/>
      </c>
    </row>
    <row r="20" spans="1:8" ht="21" customHeight="1">
      <c r="A20" s="303"/>
      <c r="B20" s="471"/>
      <c r="C20" s="471"/>
      <c r="D20" s="471" t="str">
        <f t="shared" si="1"/>
        <v/>
      </c>
      <c r="E20" s="471"/>
      <c r="F20" s="471"/>
      <c r="G20" s="526" t="str">
        <f t="shared" si="0"/>
        <v/>
      </c>
    </row>
    <row r="21" spans="1:8" ht="21" customHeight="1">
      <c r="A21" s="303"/>
      <c r="B21" s="471"/>
      <c r="C21" s="471"/>
      <c r="D21" s="471" t="str">
        <f t="shared" si="1"/>
        <v/>
      </c>
      <c r="E21" s="471"/>
      <c r="F21" s="471"/>
      <c r="G21" s="526" t="str">
        <f t="shared" si="0"/>
        <v/>
      </c>
    </row>
    <row r="22" spans="1:8" ht="21" customHeight="1">
      <c r="A22" s="303"/>
      <c r="B22" s="471"/>
      <c r="C22" s="471"/>
      <c r="D22" s="471" t="str">
        <f t="shared" si="1"/>
        <v/>
      </c>
      <c r="E22" s="471"/>
      <c r="F22" s="471"/>
      <c r="G22" s="526" t="str">
        <f t="shared" si="0"/>
        <v/>
      </c>
    </row>
    <row r="23" spans="1:8" ht="21" customHeight="1">
      <c r="A23" s="303"/>
      <c r="B23" s="471"/>
      <c r="C23" s="471"/>
      <c r="D23" s="471" t="str">
        <f t="shared" si="1"/>
        <v/>
      </c>
      <c r="E23" s="471"/>
      <c r="F23" s="471"/>
      <c r="G23" s="526" t="str">
        <f t="shared" si="0"/>
        <v/>
      </c>
    </row>
    <row r="24" spans="1:8" ht="21" customHeight="1">
      <c r="A24" s="303"/>
      <c r="B24" s="471"/>
      <c r="C24" s="471"/>
      <c r="D24" s="471" t="str">
        <f t="shared" si="1"/>
        <v/>
      </c>
      <c r="E24" s="471"/>
      <c r="F24" s="471"/>
      <c r="G24" s="526" t="str">
        <f t="shared" si="0"/>
        <v/>
      </c>
    </row>
    <row r="25" spans="1:8" ht="21" customHeight="1">
      <c r="A25" s="303"/>
      <c r="B25" s="471"/>
      <c r="C25" s="471"/>
      <c r="D25" s="471" t="str">
        <f t="shared" si="1"/>
        <v/>
      </c>
      <c r="E25" s="471"/>
      <c r="F25" s="471"/>
      <c r="G25" s="526" t="str">
        <f t="shared" si="0"/>
        <v/>
      </c>
    </row>
    <row r="26" spans="1:8" ht="21" customHeight="1">
      <c r="A26" s="303"/>
      <c r="B26" s="471"/>
      <c r="C26" s="471"/>
      <c r="D26" s="471" t="str">
        <f t="shared" si="1"/>
        <v/>
      </c>
      <c r="E26" s="471"/>
      <c r="F26" s="471"/>
      <c r="G26" s="526" t="str">
        <f t="shared" si="0"/>
        <v/>
      </c>
    </row>
    <row r="27" spans="1:8" ht="21" customHeight="1">
      <c r="A27" s="303"/>
      <c r="B27" s="471"/>
      <c r="C27" s="471"/>
      <c r="D27" s="471" t="str">
        <f t="shared" si="1"/>
        <v/>
      </c>
      <c r="E27" s="471"/>
      <c r="F27" s="471"/>
      <c r="G27" s="526" t="str">
        <f t="shared" si="0"/>
        <v/>
      </c>
    </row>
    <row r="28" spans="1:8" ht="21" customHeight="1">
      <c r="A28" s="303"/>
      <c r="B28" s="471"/>
      <c r="C28" s="471"/>
      <c r="D28" s="471" t="str">
        <f t="shared" si="1"/>
        <v/>
      </c>
      <c r="E28" s="471"/>
      <c r="F28" s="471"/>
      <c r="G28" s="526" t="str">
        <f t="shared" si="0"/>
        <v/>
      </c>
    </row>
    <row r="29" spans="1:8" ht="21" customHeight="1">
      <c r="A29" s="303"/>
      <c r="B29" s="471"/>
      <c r="C29" s="471"/>
      <c r="D29" s="471" t="str">
        <f t="shared" si="1"/>
        <v/>
      </c>
      <c r="E29" s="471"/>
      <c r="F29" s="471"/>
      <c r="G29" s="526" t="str">
        <f t="shared" si="0"/>
        <v/>
      </c>
    </row>
    <row r="30" spans="1:8" ht="21" customHeight="1">
      <c r="A30" s="303"/>
      <c r="B30" s="471"/>
      <c r="C30" s="471"/>
      <c r="D30" s="471" t="str">
        <f t="shared" si="1"/>
        <v/>
      </c>
      <c r="E30" s="471"/>
      <c r="F30" s="471"/>
      <c r="G30" s="526" t="str">
        <f t="shared" si="0"/>
        <v/>
      </c>
    </row>
    <row r="31" spans="1:8" ht="21" customHeight="1" thickBot="1">
      <c r="A31" s="303"/>
      <c r="B31" s="471"/>
      <c r="C31" s="471"/>
      <c r="D31" s="471" t="str">
        <f t="shared" si="1"/>
        <v/>
      </c>
      <c r="E31" s="471"/>
      <c r="F31" s="471"/>
      <c r="G31" s="526" t="str">
        <f t="shared" si="0"/>
        <v/>
      </c>
    </row>
    <row r="32" spans="1:8" ht="21" customHeight="1" thickBot="1">
      <c r="A32" s="304" t="s">
        <v>619</v>
      </c>
      <c r="B32" s="465">
        <f>SUM(B9:B31)</f>
        <v>115136460</v>
      </c>
      <c r="C32" s="465">
        <f>SUM(C9:C31)-1</f>
        <v>-5551259</v>
      </c>
      <c r="D32" s="465">
        <f>IF($A32="","",B32+C32)+2</f>
        <v>109585203</v>
      </c>
      <c r="E32" s="465">
        <f>SUM(E9:E31)</f>
        <v>109585203</v>
      </c>
      <c r="F32" s="465">
        <f>SUM(F9:F31)+1</f>
        <v>103151029</v>
      </c>
      <c r="G32" s="466">
        <f>IF($A32="","",D32-E32)</f>
        <v>0</v>
      </c>
      <c r="H32" s="289" t="str">
        <f>IF(($B$32-'ETCA II-04'!B81)&gt;0.9,"ERROR!!!!! EL MONTO NO COINCIDE CON LO REPORTADO EN EL FORMATO ETCA-II-04 EN EL TOTAL APROBADO ANUAL DEL ANALÍTICO DE EGRESOS","")</f>
        <v/>
      </c>
    </row>
    <row r="33" spans="8:8">
      <c r="H33" s="289" t="str">
        <f>IF(($C$32-'ETCA II-04'!C81)&gt;0.9,"ERROR!!!!! EL MONTO NO COINCIDE CON LO REPORTADO EN EL FORMATO ETCA-II-04 EN EL TOTAL APROBADO ANUAL DEL ANALÍTICO DE EGRESOS","")</f>
        <v/>
      </c>
    </row>
    <row r="34" spans="8:8">
      <c r="H34" s="289" t="str">
        <f>IF(($D$32-'ETCA II-04'!D81)&gt;0.9,"ERROR!!!!! EL MONTO NO COINCIDE CON LO REPORTADO EN EL FORMATO ETCA-II-04 EN EL TOTAL APROBADO ANUAL DEL ANALÍTICO DE EGRESOS","")</f>
        <v/>
      </c>
    </row>
    <row r="35" spans="8:8">
      <c r="H35" s="289" t="str">
        <f>IF(($E$32-'ETCA II-04'!E81)&gt;0.9,"ERROR!!!!! EL MONTO NO COINCIDE CON LO REPORTADO EN EL FORMATO ETCA-II-04 EN EL TOTAL APROBADO ANUAL DEL ANALÍTICO DE EGRESOS","")</f>
        <v/>
      </c>
    </row>
    <row r="36" spans="8:8">
      <c r="H36" s="289" t="str">
        <f>IF(($F$32-'ETCA II-04'!F81)&gt;0.9,"ERROR!!!!! EL MONTO NO COINCIDE CON LO REPORTADO EN EL FORMATO ETCA-II-04 EN EL TOTAL APROBADO ANUAL DEL ANALÍTICO DE EGRESOS","")</f>
        <v/>
      </c>
    </row>
    <row r="37" spans="8:8">
      <c r="H37" s="289" t="str">
        <f>IF(($G$32-'ETCA II-04'!G81)&gt;0.9,"ERROR!!!!! EL MONTO NO COINCIDE CON LO REPORTADO EN EL FORMATO ETCA-II-04 EN EL TOTAL APROBADO ANUAL DEL ANALÍTICO DE EGRESOS","")</f>
        <v/>
      </c>
    </row>
  </sheetData>
  <sheetProtection formatColumns="0" formatRows="0" insertRows="0" deleteColumns="0" deleteRows="0"/>
  <mergeCells count="7">
    <mergeCell ref="A7:A8"/>
    <mergeCell ref="A1:G1"/>
    <mergeCell ref="A2:G2"/>
    <mergeCell ref="A3:G3"/>
    <mergeCell ref="A4:G4"/>
    <mergeCell ref="A5:G5"/>
    <mergeCell ref="A6:E6"/>
  </mergeCells>
  <printOptions horizontalCentered="1"/>
  <pageMargins left="0.51181102362204722" right="0.15748031496062992" top="0.74803149606299213" bottom="0.74803149606299213" header="0.31496062992125984" footer="0.31496062992125984"/>
  <pageSetup scale="70" orientation="landscape" r:id="rId1"/>
  <drawing r:id="rId2"/>
</worksheet>
</file>

<file path=xl/worksheets/sheet21.xml><?xml version="1.0" encoding="utf-8"?>
<worksheet xmlns="http://schemas.openxmlformats.org/spreadsheetml/2006/main" xmlns:r="http://schemas.openxmlformats.org/officeDocument/2006/relationships">
  <dimension ref="A1:H36"/>
  <sheetViews>
    <sheetView view="pageBreakPreview" topLeftCell="A13" zoomScaleSheetLayoutView="100" workbookViewId="0">
      <selection activeCell="F42" sqref="F42"/>
    </sheetView>
  </sheetViews>
  <sheetFormatPr baseColWidth="10" defaultColWidth="11.42578125" defaultRowHeight="15"/>
  <cols>
    <col min="1" max="1" width="32.42578125" customWidth="1"/>
    <col min="2" max="2" width="12.140625" customWidth="1"/>
    <col min="3" max="3" width="13.140625" customWidth="1"/>
    <col min="4" max="4" width="12.42578125" customWidth="1"/>
    <col min="5" max="5" width="12.85546875" customWidth="1"/>
    <col min="6" max="6" width="14" customWidth="1"/>
    <col min="7" max="7" width="15.42578125" customWidth="1"/>
  </cols>
  <sheetData>
    <row r="1" spans="1:7" s="730" customFormat="1" ht="15.75">
      <c r="A1" s="1328" t="s">
        <v>23</v>
      </c>
      <c r="B1" s="1329"/>
      <c r="C1" s="1329"/>
      <c r="D1" s="1329"/>
      <c r="E1" s="1329"/>
      <c r="F1" s="1329"/>
      <c r="G1" s="1330"/>
    </row>
    <row r="2" spans="1:7" s="730" customFormat="1" ht="15.75">
      <c r="A2" s="1337" t="str">
        <f>'ETCA-I-01'!A3:G3</f>
        <v>TELEVISORA DE HERMOSILLO, S.A. DE C.V.</v>
      </c>
      <c r="B2" s="1338"/>
      <c r="C2" s="1338"/>
      <c r="D2" s="1338"/>
      <c r="E2" s="1338"/>
      <c r="F2" s="1338"/>
      <c r="G2" s="1339"/>
    </row>
    <row r="3" spans="1:7" s="730" customFormat="1" ht="12.75">
      <c r="A3" s="1331" t="s">
        <v>620</v>
      </c>
      <c r="B3" s="1332"/>
      <c r="C3" s="1332"/>
      <c r="D3" s="1332"/>
      <c r="E3" s="1332"/>
      <c r="F3" s="1332"/>
      <c r="G3" s="1333"/>
    </row>
    <row r="4" spans="1:7" s="730" customFormat="1" ht="12.75">
      <c r="A4" s="1331" t="s">
        <v>723</v>
      </c>
      <c r="B4" s="1332"/>
      <c r="C4" s="1332"/>
      <c r="D4" s="1332"/>
      <c r="E4" s="1332"/>
      <c r="F4" s="1332"/>
      <c r="G4" s="1333"/>
    </row>
    <row r="5" spans="1:7" s="730" customFormat="1" ht="12.75">
      <c r="A5" s="1331" t="str">
        <f>'ETCA-I-03'!A4:D4</f>
        <v>Del 01 de Enero al 31 de Diciembre de 2018</v>
      </c>
      <c r="B5" s="1332"/>
      <c r="C5" s="1332"/>
      <c r="D5" s="1332"/>
      <c r="E5" s="1332"/>
      <c r="F5" s="1332"/>
      <c r="G5" s="1333"/>
    </row>
    <row r="6" spans="1:7" s="730" customFormat="1" ht="20.25" customHeight="1" thickBot="1">
      <c r="A6" s="1334" t="s">
        <v>87</v>
      </c>
      <c r="B6" s="1335"/>
      <c r="C6" s="1335"/>
      <c r="D6" s="1335"/>
      <c r="E6" s="1335"/>
      <c r="F6" s="1335"/>
      <c r="G6" s="1336"/>
    </row>
    <row r="7" spans="1:7" s="730" customFormat="1" ht="13.5" thickBot="1">
      <c r="A7" s="1323" t="s">
        <v>88</v>
      </c>
      <c r="B7" s="1325" t="s">
        <v>622</v>
      </c>
      <c r="C7" s="1326"/>
      <c r="D7" s="1326"/>
      <c r="E7" s="1326"/>
      <c r="F7" s="1327"/>
      <c r="G7" s="1323" t="s">
        <v>623</v>
      </c>
    </row>
    <row r="8" spans="1:7" s="730" customFormat="1" ht="26.25" thickBot="1">
      <c r="A8" s="1324"/>
      <c r="B8" s="795" t="s">
        <v>624</v>
      </c>
      <c r="C8" s="795" t="s">
        <v>473</v>
      </c>
      <c r="D8" s="795" t="s">
        <v>474</v>
      </c>
      <c r="E8" s="795" t="s">
        <v>475</v>
      </c>
      <c r="F8" s="795" t="s">
        <v>724</v>
      </c>
      <c r="G8" s="1324"/>
    </row>
    <row r="9" spans="1:7" s="529" customFormat="1" ht="12.75">
      <c r="A9" s="613" t="s">
        <v>725</v>
      </c>
      <c r="B9" s="729"/>
      <c r="C9" s="729"/>
      <c r="D9" s="729"/>
      <c r="E9" s="729"/>
      <c r="F9" s="729"/>
      <c r="G9" s="729"/>
    </row>
    <row r="10" spans="1:7" s="529" customFormat="1" ht="12.75">
      <c r="A10" s="613" t="s">
        <v>726</v>
      </c>
      <c r="B10" s="703">
        <f>SUM(B11:B18)</f>
        <v>115136460</v>
      </c>
      <c r="C10" s="703">
        <f>SUM(C11:C18)-1</f>
        <v>-5551259</v>
      </c>
      <c r="D10" s="703">
        <f>SUM(D11:D18)+1</f>
        <v>109585203</v>
      </c>
      <c r="E10" s="703">
        <f>SUM(E11:E18)+1</f>
        <v>109585203</v>
      </c>
      <c r="F10" s="703">
        <f>SUM(F11:F18)+2</f>
        <v>103151029</v>
      </c>
      <c r="G10" s="703">
        <f>SUM(G11:G18)</f>
        <v>0</v>
      </c>
    </row>
    <row r="11" spans="1:7" s="529" customFormat="1" ht="12.75">
      <c r="A11" s="614" t="str">
        <f>+'ETCA-II-07'!A9</f>
        <v>TECNICOS Y REPETIDORAS</v>
      </c>
      <c r="B11" s="917">
        <f>+'ETCA-II-07'!B9</f>
        <v>16493067</v>
      </c>
      <c r="C11" s="917">
        <f>+'ETCA-II-07'!C9</f>
        <v>-2926938</v>
      </c>
      <c r="D11" s="703">
        <f>B11+C11</f>
        <v>13566129</v>
      </c>
      <c r="E11" s="917">
        <f>+'ETCA-II-07'!E9-1</f>
        <v>13566129</v>
      </c>
      <c r="F11" s="917">
        <f>+'ETCA-II-07'!F9-1</f>
        <v>12563611</v>
      </c>
      <c r="G11" s="703">
        <f>+D11-E11</f>
        <v>0</v>
      </c>
    </row>
    <row r="12" spans="1:7" s="529" customFormat="1" ht="12.75">
      <c r="A12" s="614" t="str">
        <f>+'ETCA-II-07'!A10</f>
        <v>NOTICIAS</v>
      </c>
      <c r="B12" s="917">
        <f>+'ETCA-II-07'!B10</f>
        <v>25598792</v>
      </c>
      <c r="C12" s="917">
        <f>+'ETCA-II-07'!C10</f>
        <v>-3931244</v>
      </c>
      <c r="D12" s="703">
        <f t="shared" ref="D12:D18" si="0">B12+C12</f>
        <v>21667548</v>
      </c>
      <c r="E12" s="917">
        <f>+'ETCA-II-07'!E10</f>
        <v>21667549</v>
      </c>
      <c r="F12" s="917">
        <f>+'ETCA-II-07'!F10</f>
        <v>20799036</v>
      </c>
      <c r="G12" s="703">
        <f>+D12-E12+1</f>
        <v>0</v>
      </c>
    </row>
    <row r="13" spans="1:7" s="529" customFormat="1" ht="12.75">
      <c r="A13" s="614" t="str">
        <f>+'ETCA-II-07'!A11</f>
        <v>VENTAS</v>
      </c>
      <c r="B13" s="917">
        <f>+'ETCA-II-07'!B11</f>
        <v>4786416</v>
      </c>
      <c r="C13" s="917">
        <f>+'ETCA-II-07'!C11</f>
        <v>-321542</v>
      </c>
      <c r="D13" s="703">
        <f t="shared" si="0"/>
        <v>4464874</v>
      </c>
      <c r="E13" s="917">
        <f>+'ETCA-II-07'!E11</f>
        <v>4464875</v>
      </c>
      <c r="F13" s="917">
        <f>+'ETCA-II-07'!F11</f>
        <v>4325887</v>
      </c>
      <c r="G13" s="703">
        <f>+D13-E13+1</f>
        <v>0</v>
      </c>
    </row>
    <row r="14" spans="1:7" s="529" customFormat="1" ht="12.75">
      <c r="A14" s="614" t="str">
        <f>+'ETCA-II-07'!A12</f>
        <v>ADMINISTRACION</v>
      </c>
      <c r="B14" s="917">
        <f>+'ETCA-II-07'!B12</f>
        <v>26523608</v>
      </c>
      <c r="C14" s="917">
        <f>+'ETCA-II-07'!C12</f>
        <v>5999992</v>
      </c>
      <c r="D14" s="703">
        <f t="shared" si="0"/>
        <v>32523600</v>
      </c>
      <c r="E14" s="917">
        <f>+'ETCA-II-07'!E12</f>
        <v>32523596</v>
      </c>
      <c r="F14" s="917">
        <f>+'ETCA-II-07'!F12</f>
        <v>29879690</v>
      </c>
      <c r="G14" s="703">
        <f>+D14-E14-4</f>
        <v>0</v>
      </c>
    </row>
    <row r="15" spans="1:7" s="529" customFormat="1" ht="12.75">
      <c r="A15" s="614" t="str">
        <f>+'ETCA-II-07'!A13</f>
        <v>OPERACIONES</v>
      </c>
      <c r="B15" s="917">
        <f>+'ETCA-II-07'!B13</f>
        <v>32364370</v>
      </c>
      <c r="C15" s="917">
        <f>+'ETCA-II-07'!C13</f>
        <v>-3026886</v>
      </c>
      <c r="D15" s="703">
        <f t="shared" si="0"/>
        <v>29337484</v>
      </c>
      <c r="E15" s="917">
        <f>+'ETCA-II-07'!E13</f>
        <v>29337485</v>
      </c>
      <c r="F15" s="917">
        <f>+'ETCA-II-07'!F13</f>
        <v>27964450</v>
      </c>
      <c r="G15" s="703">
        <f>+D15-E15+1</f>
        <v>0</v>
      </c>
    </row>
    <row r="16" spans="1:7" s="529" customFormat="1" ht="12.75">
      <c r="A16" s="614" t="str">
        <f>+'ETCA-II-07'!A14</f>
        <v>DIRECCION</v>
      </c>
      <c r="B16" s="917">
        <f>+'ETCA-II-07'!B14</f>
        <v>7414096</v>
      </c>
      <c r="C16" s="917">
        <f>+'ETCA-II-07'!C14</f>
        <v>-1123823</v>
      </c>
      <c r="D16" s="703">
        <f t="shared" si="0"/>
        <v>6290273</v>
      </c>
      <c r="E16" s="917">
        <f>+'ETCA-II-07'!E14</f>
        <v>6290273</v>
      </c>
      <c r="F16" s="917">
        <f>+'ETCA-II-07'!F14</f>
        <v>5977951</v>
      </c>
      <c r="G16" s="703">
        <f t="shared" ref="G16:G18" si="1">+D16-E16</f>
        <v>0</v>
      </c>
    </row>
    <row r="17" spans="1:8" s="529" customFormat="1" ht="12.75">
      <c r="A17" s="614" t="str">
        <f>+'ETCA-II-07'!A15</f>
        <v>AUDITORIAS</v>
      </c>
      <c r="B17" s="917">
        <f>+'ETCA-II-07'!B15</f>
        <v>1956111</v>
      </c>
      <c r="C17" s="917">
        <f>+'ETCA-II-07'!C15</f>
        <v>-220817</v>
      </c>
      <c r="D17" s="703">
        <f t="shared" si="0"/>
        <v>1735294</v>
      </c>
      <c r="E17" s="917">
        <f>+'ETCA-II-07'!E15</f>
        <v>1735295</v>
      </c>
      <c r="F17" s="917">
        <f>+'ETCA-II-07'!F15</f>
        <v>1640402</v>
      </c>
      <c r="G17" s="703">
        <f>+D17-E17+1</f>
        <v>0</v>
      </c>
    </row>
    <row r="18" spans="1:8" s="529" customFormat="1" ht="12.75">
      <c r="A18" s="614"/>
      <c r="B18" s="703"/>
      <c r="C18" s="703"/>
      <c r="D18" s="703">
        <f t="shared" si="0"/>
        <v>0</v>
      </c>
      <c r="E18" s="703"/>
      <c r="F18" s="703"/>
      <c r="G18" s="703">
        <f t="shared" si="1"/>
        <v>0</v>
      </c>
    </row>
    <row r="19" spans="1:8" s="529" customFormat="1" ht="12.75">
      <c r="A19" s="614"/>
      <c r="B19" s="703"/>
      <c r="C19" s="703"/>
      <c r="D19" s="703"/>
      <c r="E19" s="703"/>
      <c r="F19" s="703"/>
      <c r="G19" s="703"/>
    </row>
    <row r="20" spans="1:8" s="529" customFormat="1" ht="12.75">
      <c r="A20" s="622" t="s">
        <v>727</v>
      </c>
      <c r="B20" s="703"/>
      <c r="C20" s="703"/>
      <c r="D20" s="703"/>
      <c r="E20" s="703"/>
      <c r="F20" s="703"/>
      <c r="G20" s="703"/>
    </row>
    <row r="21" spans="1:8" s="529" customFormat="1" ht="12.75">
      <c r="A21" s="622" t="s">
        <v>728</v>
      </c>
      <c r="B21" s="703">
        <f t="shared" ref="B21:G21" si="2">SUM(B22:B29)</f>
        <v>0</v>
      </c>
      <c r="C21" s="703">
        <f t="shared" si="2"/>
        <v>0</v>
      </c>
      <c r="D21" s="703">
        <f t="shared" si="2"/>
        <v>0</v>
      </c>
      <c r="E21" s="703">
        <f t="shared" si="2"/>
        <v>0</v>
      </c>
      <c r="F21" s="703">
        <f t="shared" si="2"/>
        <v>0</v>
      </c>
      <c r="G21" s="703">
        <f t="shared" si="2"/>
        <v>0</v>
      </c>
    </row>
    <row r="22" spans="1:8" s="529" customFormat="1" ht="12.75">
      <c r="A22" s="614" t="s">
        <v>1248</v>
      </c>
      <c r="B22" s="703"/>
      <c r="C22" s="703"/>
      <c r="D22" s="703">
        <f t="shared" ref="D22:D29" si="3">B22+C22</f>
        <v>0</v>
      </c>
      <c r="E22" s="703"/>
      <c r="F22" s="703"/>
      <c r="G22" s="703">
        <f>+D22-E22</f>
        <v>0</v>
      </c>
    </row>
    <row r="23" spans="1:8" s="529" customFormat="1" ht="12.75">
      <c r="A23" s="614" t="s">
        <v>1249</v>
      </c>
      <c r="B23" s="703"/>
      <c r="C23" s="703"/>
      <c r="D23" s="703">
        <f t="shared" si="3"/>
        <v>0</v>
      </c>
      <c r="E23" s="703"/>
      <c r="F23" s="703"/>
      <c r="G23" s="703">
        <f t="shared" ref="G23:G29" si="4">+D23-E23</f>
        <v>0</v>
      </c>
    </row>
    <row r="24" spans="1:8" s="529" customFormat="1" ht="12.75">
      <c r="A24" s="614" t="s">
        <v>1250</v>
      </c>
      <c r="B24" s="703"/>
      <c r="C24" s="703"/>
      <c r="D24" s="703">
        <f t="shared" si="3"/>
        <v>0</v>
      </c>
      <c r="E24" s="703"/>
      <c r="F24" s="703"/>
      <c r="G24" s="703">
        <f t="shared" si="4"/>
        <v>0</v>
      </c>
    </row>
    <row r="25" spans="1:8" s="529" customFormat="1" ht="12.75">
      <c r="A25" s="614" t="s">
        <v>1251</v>
      </c>
      <c r="B25" s="703"/>
      <c r="C25" s="703"/>
      <c r="D25" s="703">
        <f t="shared" si="3"/>
        <v>0</v>
      </c>
      <c r="E25" s="703"/>
      <c r="F25" s="703"/>
      <c r="G25" s="703">
        <f t="shared" si="4"/>
        <v>0</v>
      </c>
    </row>
    <row r="26" spans="1:8" s="529" customFormat="1" ht="12.75">
      <c r="A26" s="614" t="s">
        <v>1252</v>
      </c>
      <c r="B26" s="703"/>
      <c r="C26" s="703"/>
      <c r="D26" s="703">
        <f t="shared" si="3"/>
        <v>0</v>
      </c>
      <c r="E26" s="703"/>
      <c r="F26" s="703"/>
      <c r="G26" s="703">
        <f t="shared" si="4"/>
        <v>0</v>
      </c>
    </row>
    <row r="27" spans="1:8" s="529" customFormat="1" ht="12.75">
      <c r="A27" s="614" t="s">
        <v>1253</v>
      </c>
      <c r="B27" s="703"/>
      <c r="C27" s="703"/>
      <c r="D27" s="703">
        <f t="shared" si="3"/>
        <v>0</v>
      </c>
      <c r="E27" s="703"/>
      <c r="F27" s="703"/>
      <c r="G27" s="703">
        <f t="shared" si="4"/>
        <v>0</v>
      </c>
    </row>
    <row r="28" spans="1:8" s="529" customFormat="1" ht="12.75">
      <c r="A28" s="614" t="s">
        <v>1254</v>
      </c>
      <c r="B28" s="703"/>
      <c r="C28" s="703"/>
      <c r="D28" s="703">
        <f t="shared" si="3"/>
        <v>0</v>
      </c>
      <c r="E28" s="703"/>
      <c r="F28" s="703"/>
      <c r="G28" s="703">
        <f t="shared" si="4"/>
        <v>0</v>
      </c>
    </row>
    <row r="29" spans="1:8" s="529" customFormat="1" ht="12.75">
      <c r="A29" s="614"/>
      <c r="B29" s="703"/>
      <c r="C29" s="703"/>
      <c r="D29" s="703">
        <f t="shared" si="3"/>
        <v>0</v>
      </c>
      <c r="E29" s="703"/>
      <c r="F29" s="703"/>
      <c r="G29" s="703">
        <f t="shared" si="4"/>
        <v>0</v>
      </c>
    </row>
    <row r="30" spans="1:8" s="529" customFormat="1" ht="12.75">
      <c r="A30" s="702"/>
      <c r="B30" s="703"/>
      <c r="C30" s="703"/>
      <c r="D30" s="703"/>
      <c r="E30" s="703"/>
      <c r="F30" s="703"/>
      <c r="G30" s="703"/>
    </row>
    <row r="31" spans="1:8" s="529" customFormat="1" ht="12.75">
      <c r="A31" s="613" t="s">
        <v>703</v>
      </c>
      <c r="B31" s="703">
        <f t="shared" ref="B31:G31" si="5">+B10+B21</f>
        <v>115136460</v>
      </c>
      <c r="C31" s="703">
        <f t="shared" si="5"/>
        <v>-5551259</v>
      </c>
      <c r="D31" s="703">
        <f t="shared" si="5"/>
        <v>109585203</v>
      </c>
      <c r="E31" s="703">
        <f t="shared" si="5"/>
        <v>109585203</v>
      </c>
      <c r="F31" s="703">
        <f t="shared" si="5"/>
        <v>103151029</v>
      </c>
      <c r="G31" s="703">
        <f t="shared" si="5"/>
        <v>0</v>
      </c>
      <c r="H31" s="941"/>
    </row>
    <row r="32" spans="1:8" ht="15.75" thickBot="1">
      <c r="A32" s="686"/>
      <c r="B32" s="688"/>
      <c r="C32" s="688"/>
      <c r="D32" s="688"/>
      <c r="E32" s="688"/>
      <c r="F32" s="688"/>
      <c r="G32" s="688"/>
      <c r="H32" s="523" t="str">
        <f>IF((C31-'ETCA-II-07'!C32)&gt;0.9,"ERROR!!!!! EL MONTO NO COINCIDE CON LO REPORTADO EN EL FORMATO ETCA-II-07 EN EL TOTAL DEL GASTO","")</f>
        <v/>
      </c>
    </row>
    <row r="33" spans="8:8">
      <c r="H33" s="523" t="str">
        <f>IF((D31-'ETCA-II-07'!D32)&gt;0.9,"ERROR!!!!! EL MONTO NO COINCIDE CON LO REPORTADO EN EL FORMATO ETCA-II-07 EN EL TOTAL DEL GASTO","")</f>
        <v/>
      </c>
    </row>
    <row r="34" spans="8:8">
      <c r="H34" s="523" t="str">
        <f>IF((D31-'ETCA-II-07'!D32)&gt;0.9,"ERROR!!!!! EL MONTO NO COINCIDE CON LO REPORTADO EN EL FORMATO ETCA-II-07 EN EL TOTAL DEL GASTO","")</f>
        <v/>
      </c>
    </row>
    <row r="35" spans="8:8">
      <c r="H35" s="523" t="str">
        <f>IF((F31-'ETCA-II-07'!F32)&gt;0.9,"ERROR!!!!! EL MONTO NO COINCIDE CON LO REPORTADO EN EL FORMATO ETCA-II-07 EN EL TOTAL DEL GASTO","")</f>
        <v/>
      </c>
    </row>
    <row r="36" spans="8:8">
      <c r="H36" s="523" t="str">
        <f>IF((G31-'ETCA-II-07'!G32)&gt;0.9,"ERROR!!!!! EL MONTO NO COINCIDE CON LO REPORTADO EN EL FORMATO ETCA-II-07 EN EL TOTAL DEL GASTO","")</f>
        <v/>
      </c>
    </row>
  </sheetData>
  <mergeCells count="9">
    <mergeCell ref="A7:A8"/>
    <mergeCell ref="B7:F7"/>
    <mergeCell ref="G7:G8"/>
    <mergeCell ref="A1:G1"/>
    <mergeCell ref="A3:G3"/>
    <mergeCell ref="A4:G4"/>
    <mergeCell ref="A5:G5"/>
    <mergeCell ref="A6:G6"/>
    <mergeCell ref="A2:G2"/>
  </mergeCells>
  <pageMargins left="0.70866141732283472" right="0.70866141732283472" top="0.35433070866141736" bottom="0.35433070866141736"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sheetPr>
    <pageSetUpPr fitToPage="1"/>
  </sheetPr>
  <dimension ref="A1:H22"/>
  <sheetViews>
    <sheetView view="pageBreakPreview" zoomScaleSheetLayoutView="100" workbookViewId="0">
      <selection activeCell="A2" sqref="A2:G2"/>
    </sheetView>
  </sheetViews>
  <sheetFormatPr baseColWidth="10" defaultColWidth="11.28515625" defaultRowHeight="16.5"/>
  <cols>
    <col min="1" max="1" width="39.85546875" style="286" customWidth="1"/>
    <col min="2" max="7" width="13.7109375" style="286" customWidth="1"/>
    <col min="8" max="16384" width="11.28515625" style="286"/>
  </cols>
  <sheetData>
    <row r="1" spans="1:8">
      <c r="A1" s="1175" t="s">
        <v>23</v>
      </c>
      <c r="B1" s="1175"/>
      <c r="C1" s="1175"/>
      <c r="D1" s="1175"/>
      <c r="E1" s="1175"/>
      <c r="F1" s="1175"/>
      <c r="G1" s="1175"/>
    </row>
    <row r="2" spans="1:8" s="288" customFormat="1">
      <c r="A2" s="1175" t="s">
        <v>559</v>
      </c>
      <c r="B2" s="1175"/>
      <c r="C2" s="1175"/>
      <c r="D2" s="1175"/>
      <c r="E2" s="1175"/>
      <c r="F2" s="1175"/>
      <c r="G2" s="1175"/>
    </row>
    <row r="3" spans="1:8" s="288" customFormat="1">
      <c r="A3" s="1342" t="s">
        <v>729</v>
      </c>
      <c r="B3" s="1342"/>
      <c r="C3" s="1342"/>
      <c r="D3" s="1342"/>
      <c r="E3" s="1342"/>
      <c r="F3" s="1342"/>
      <c r="G3" s="1342"/>
    </row>
    <row r="4" spans="1:8" s="288" customFormat="1">
      <c r="A4" s="1176" t="str">
        <f>'ETCA-I-01'!A3:G3</f>
        <v>TELEVISORA DE HERMOSILLO, S.A. DE C.V.</v>
      </c>
      <c r="B4" s="1176"/>
      <c r="C4" s="1176"/>
      <c r="D4" s="1176"/>
      <c r="E4" s="1176"/>
      <c r="F4" s="1176"/>
      <c r="G4" s="1176"/>
    </row>
    <row r="5" spans="1:8" s="288" customFormat="1">
      <c r="A5" s="1177" t="str">
        <f>'ETCA-I-03'!A4:D4</f>
        <v>Del 01 de Enero al 31 de Diciembre de 2018</v>
      </c>
      <c r="B5" s="1177"/>
      <c r="C5" s="1177"/>
      <c r="D5" s="1177"/>
      <c r="E5" s="1177"/>
      <c r="F5" s="1177"/>
      <c r="G5" s="1177"/>
    </row>
    <row r="6" spans="1:8" s="288" customFormat="1" ht="17.25" thickBot="1">
      <c r="A6" s="1293" t="s">
        <v>730</v>
      </c>
      <c r="B6" s="1293"/>
      <c r="C6" s="1293"/>
      <c r="D6" s="1293"/>
      <c r="E6" s="1293"/>
      <c r="F6" s="52"/>
      <c r="G6" s="438"/>
    </row>
    <row r="7" spans="1:8" s="299" customFormat="1" ht="53.25" customHeight="1">
      <c r="A7" s="1340" t="s">
        <v>729</v>
      </c>
      <c r="B7" s="306" t="s">
        <v>563</v>
      </c>
      <c r="C7" s="306" t="s">
        <v>473</v>
      </c>
      <c r="D7" s="306" t="s">
        <v>564</v>
      </c>
      <c r="E7" s="306" t="s">
        <v>565</v>
      </c>
      <c r="F7" s="306" t="s">
        <v>566</v>
      </c>
      <c r="G7" s="307" t="s">
        <v>567</v>
      </c>
    </row>
    <row r="8" spans="1:8" s="305" customFormat="1" ht="15.75" customHeight="1" thickBot="1">
      <c r="A8" s="1341"/>
      <c r="B8" s="300" t="s">
        <v>438</v>
      </c>
      <c r="C8" s="300" t="s">
        <v>439</v>
      </c>
      <c r="D8" s="300" t="s">
        <v>568</v>
      </c>
      <c r="E8" s="300" t="s">
        <v>441</v>
      </c>
      <c r="F8" s="300" t="s">
        <v>442</v>
      </c>
      <c r="G8" s="301" t="s">
        <v>569</v>
      </c>
    </row>
    <row r="9" spans="1:8" ht="30" customHeight="1">
      <c r="A9" s="528"/>
      <c r="B9" s="309"/>
      <c r="C9" s="309"/>
      <c r="D9" s="309"/>
      <c r="E9" s="309"/>
      <c r="F9" s="309"/>
      <c r="G9" s="310"/>
    </row>
    <row r="10" spans="1:8" ht="30" customHeight="1">
      <c r="A10" s="295" t="s">
        <v>731</v>
      </c>
      <c r="B10" s="459">
        <f>+'ETCA-II-13'!C134</f>
        <v>115136460</v>
      </c>
      <c r="C10" s="459">
        <f>+'ETCA-II-13'!D134</f>
        <v>-5551259</v>
      </c>
      <c r="D10" s="460">
        <f>B10+C10+2</f>
        <v>109585203</v>
      </c>
      <c r="E10" s="459">
        <f>+'ETCA-II-13'!F134</f>
        <v>109585203</v>
      </c>
      <c r="F10" s="459">
        <f>+'ETCA-II-13'!G134</f>
        <v>103151029</v>
      </c>
      <c r="G10" s="461">
        <f>D10-E10</f>
        <v>0</v>
      </c>
    </row>
    <row r="11" spans="1:8" ht="30" customHeight="1">
      <c r="A11" s="295" t="s">
        <v>732</v>
      </c>
      <c r="B11" s="459"/>
      <c r="C11" s="459"/>
      <c r="D11" s="460">
        <f>B11+C11</f>
        <v>0</v>
      </c>
      <c r="E11" s="459"/>
      <c r="F11" s="459"/>
      <c r="G11" s="461">
        <f>D11-E11</f>
        <v>0</v>
      </c>
    </row>
    <row r="12" spans="1:8" ht="30" customHeight="1">
      <c r="A12" s="295" t="s">
        <v>733</v>
      </c>
      <c r="B12" s="459"/>
      <c r="C12" s="459"/>
      <c r="D12" s="460">
        <f>B12+C12</f>
        <v>0</v>
      </c>
      <c r="E12" s="459"/>
      <c r="F12" s="459"/>
      <c r="G12" s="461">
        <f>D12-E12</f>
        <v>0</v>
      </c>
    </row>
    <row r="13" spans="1:8" ht="30" customHeight="1">
      <c r="A13" s="295" t="s">
        <v>734</v>
      </c>
      <c r="B13" s="459"/>
      <c r="C13" s="459"/>
      <c r="D13" s="460">
        <f>B13+C13</f>
        <v>0</v>
      </c>
      <c r="E13" s="459"/>
      <c r="F13" s="459"/>
      <c r="G13" s="461">
        <f>D13-E13</f>
        <v>0</v>
      </c>
    </row>
    <row r="14" spans="1:8" ht="30" customHeight="1" thickBot="1">
      <c r="A14" s="527"/>
      <c r="B14" s="467"/>
      <c r="C14" s="467"/>
      <c r="D14" s="467"/>
      <c r="E14" s="467"/>
      <c r="F14" s="467"/>
      <c r="G14" s="468"/>
    </row>
    <row r="15" spans="1:8" s="299" customFormat="1" ht="30" customHeight="1" thickBot="1">
      <c r="A15" s="794" t="s">
        <v>619</v>
      </c>
      <c r="B15" s="469">
        <f>SUM(B10:B13)</f>
        <v>115136460</v>
      </c>
      <c r="C15" s="469">
        <f>SUM(C10:C13)</f>
        <v>-5551259</v>
      </c>
      <c r="D15" s="469">
        <f>B15+C15+2</f>
        <v>109585203</v>
      </c>
      <c r="E15" s="469">
        <f>SUM(E10:E13)</f>
        <v>109585203</v>
      </c>
      <c r="F15" s="469">
        <f>SUM(F10:F13)</f>
        <v>103151029</v>
      </c>
      <c r="G15" s="470">
        <f>D15-E15</f>
        <v>0</v>
      </c>
      <c r="H15" s="523" t="str">
        <f>IF((B15-'ETCA II-04'!B81)&gt;0.9,"ERROR!!!!! EL MONTO NO COINCIDE CON LO REPORTADO EN EL FORMATO ETCA-II-04 EN EL TOTAL APROBADO ANUAL DEL ANALÍTICO DE EGRESOS","")</f>
        <v/>
      </c>
    </row>
    <row r="16" spans="1:8" s="299" customFormat="1" ht="30" customHeight="1">
      <c r="A16" s="505"/>
      <c r="B16" s="506"/>
      <c r="C16" s="506"/>
      <c r="D16" s="506"/>
      <c r="E16" s="506"/>
      <c r="F16" s="506"/>
      <c r="G16" s="506"/>
      <c r="H16" s="523" t="str">
        <f>IF((C15-'ETCA II-04'!C81)&gt;0.9,"ERROR!!!!! EL MONTO NO COINCIDE CON LO REPORTADO EN EL FORMATO ETCA-II-04 EN EL TOTAL APROBADO ANUAL DEL ANALÍTICO DE EGRESOS","")</f>
        <v/>
      </c>
    </row>
    <row r="17" spans="1:8" s="299" customFormat="1" ht="30" customHeight="1">
      <c r="A17" s="505"/>
      <c r="B17" s="506"/>
      <c r="C17" s="506"/>
      <c r="D17" s="506"/>
      <c r="E17" s="506"/>
      <c r="F17" s="506"/>
      <c r="G17" s="506"/>
      <c r="H17" s="523" t="str">
        <f>IF((D15-'ETCA II-04'!D81)&gt;0.9,"ERROR!!!!! EL MONTO NO COINCIDE CON LO REPORTADO EN EL FORMATO ETCA-II-04 EN EL TOTAL APROBADO ANUAL DEL ANALÍTICO DE EGRESOS","")</f>
        <v/>
      </c>
    </row>
    <row r="18" spans="1:8" s="299" customFormat="1" ht="18" customHeight="1">
      <c r="A18" s="505"/>
      <c r="B18" s="506"/>
      <c r="C18" s="506"/>
      <c r="D18" s="506"/>
      <c r="E18" s="506"/>
      <c r="F18" s="506"/>
      <c r="G18" s="506"/>
      <c r="H18" s="523" t="str">
        <f>IF((E15-'ETCA II-04'!E81)&gt;0.9,"ERROR!!!!! EL MONTO NO COINCIDE CON LO REPORTADO EN EL FORMATO ETCA-II-04 EN EL TOTAL APROBADO ANUAL DEL ANALÍTICO DE EGRESOS","")</f>
        <v/>
      </c>
    </row>
    <row r="19" spans="1:8" s="299" customFormat="1" ht="18" customHeight="1">
      <c r="A19" s="505"/>
      <c r="B19" s="506"/>
      <c r="C19" s="506"/>
      <c r="D19" s="506"/>
      <c r="E19" s="506"/>
      <c r="F19" s="506"/>
      <c r="G19" s="506"/>
      <c r="H19" s="523" t="str">
        <f>IF((F15-'ETCA II-04'!F81)&gt;0.9,"ERROR!!!!! EL MONTO NO COINCIDE CON LO REPORTADO EN EL FORMATO ETCA-II-04 EN EL TOTAL APROBADO ANUAL DEL ANALÍTICO DE EGRESOS","")</f>
        <v/>
      </c>
    </row>
    <row r="20" spans="1:8">
      <c r="H20" s="523" t="str">
        <f>IF((G15-'ETCA II-04'!G81)&gt;0.9,"ERROR!!!!! EL MONTO NO COINCIDE CON LO REPORTADO EN EL FORMATO ETCA-II-04 EN EL TOTAL APROBADO ANUAL DEL ANALÍTICO DE EGRESOS","")</f>
        <v/>
      </c>
    </row>
    <row r="21" spans="1:8">
      <c r="H21" s="523" t="str">
        <f>IF((B21-'ETCA II-04'!B87)&gt;0.9,"ERROR!!!!! EL MONTO NO COINCIDE CON LO REPORTADO EN EL FORMATO ETCA-II-04 EN EL TOTAL APROBADO ANUAL DEL ANALÍTICO DE EGRESOS","")</f>
        <v/>
      </c>
    </row>
    <row r="22" spans="1:8">
      <c r="H22" s="523" t="str">
        <f>IF(G15&lt;&gt;'ETCA II-04'!G81,"ERROR!!!!! EL MONTO NO COINCIDE CON LO REPORTADO EN EL FORMATO ETCA-II-04 EN EL TOTAL SUBEJERCICIO PRESENTADO EN EL ANALÍTICO DE EGRESOS","")</f>
        <v/>
      </c>
    </row>
  </sheetData>
  <sheetProtection formatColumns="0" formatRows="0" insertHyperlinks="0"/>
  <mergeCells count="7">
    <mergeCell ref="A7:A8"/>
    <mergeCell ref="A5:G5"/>
    <mergeCell ref="A1:G1"/>
    <mergeCell ref="A2:G2"/>
    <mergeCell ref="A3:G3"/>
    <mergeCell ref="A4:G4"/>
    <mergeCell ref="A6:E6"/>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3.xml><?xml version="1.0" encoding="utf-8"?>
<worksheet xmlns="http://schemas.openxmlformats.org/spreadsheetml/2006/main" xmlns:r="http://schemas.openxmlformats.org/officeDocument/2006/relationships">
  <sheetPr>
    <pageSetUpPr fitToPage="1"/>
  </sheetPr>
  <dimension ref="A1:H31"/>
  <sheetViews>
    <sheetView view="pageBreakPreview" topLeftCell="A7" zoomScaleSheetLayoutView="100" workbookViewId="0">
      <selection activeCell="F23" sqref="F23"/>
    </sheetView>
  </sheetViews>
  <sheetFormatPr baseColWidth="10" defaultColWidth="11.28515625" defaultRowHeight="16.5"/>
  <cols>
    <col min="1" max="1" width="39.85546875" style="286" customWidth="1"/>
    <col min="2" max="7" width="13.7109375" style="286" customWidth="1"/>
    <col min="8" max="16384" width="11.28515625" style="286"/>
  </cols>
  <sheetData>
    <row r="1" spans="1:7">
      <c r="A1" s="1342" t="s">
        <v>23</v>
      </c>
      <c r="B1" s="1342"/>
      <c r="C1" s="1342"/>
      <c r="D1" s="1342"/>
      <c r="E1" s="1342"/>
      <c r="F1" s="1342"/>
      <c r="G1" s="1342"/>
    </row>
    <row r="2" spans="1:7">
      <c r="A2" s="1342" t="s">
        <v>559</v>
      </c>
      <c r="B2" s="1342"/>
      <c r="C2" s="1342"/>
      <c r="D2" s="1342"/>
      <c r="E2" s="1342"/>
      <c r="F2" s="1342"/>
      <c r="G2" s="1342"/>
    </row>
    <row r="3" spans="1:7">
      <c r="A3" s="1342" t="s">
        <v>735</v>
      </c>
      <c r="B3" s="1342"/>
      <c r="C3" s="1342"/>
      <c r="D3" s="1342"/>
      <c r="E3" s="1342"/>
      <c r="F3" s="1342"/>
      <c r="G3" s="1342"/>
    </row>
    <row r="4" spans="1:7">
      <c r="A4" s="1176" t="str">
        <f>'ETCA-I-01'!A3:G3</f>
        <v>TELEVISORA DE HERMOSILLO, S.A. DE C.V.</v>
      </c>
      <c r="B4" s="1176"/>
      <c r="C4" s="1176"/>
      <c r="D4" s="1176"/>
      <c r="E4" s="1176"/>
      <c r="F4" s="1176"/>
      <c r="G4" s="1176"/>
    </row>
    <row r="5" spans="1:7">
      <c r="A5" s="1177" t="str">
        <f>'ETCA-I-03'!A4:D4</f>
        <v>Del 01 de Enero al 31 de Diciembre de 2018</v>
      </c>
      <c r="B5" s="1177"/>
      <c r="C5" s="1177"/>
      <c r="D5" s="1177"/>
      <c r="E5" s="1177"/>
      <c r="F5" s="1177"/>
      <c r="G5" s="1177"/>
    </row>
    <row r="6" spans="1:7" ht="17.25" thickBot="1">
      <c r="A6" s="1293" t="s">
        <v>736</v>
      </c>
      <c r="B6" s="1293"/>
      <c r="C6" s="1293"/>
      <c r="D6" s="1293"/>
      <c r="E6" s="1293"/>
      <c r="F6" s="52"/>
      <c r="G6" s="438"/>
    </row>
    <row r="7" spans="1:7" s="292" customFormat="1" ht="40.5">
      <c r="A7" s="1343" t="s">
        <v>257</v>
      </c>
      <c r="B7" s="313" t="s">
        <v>563</v>
      </c>
      <c r="C7" s="313" t="s">
        <v>473</v>
      </c>
      <c r="D7" s="313" t="s">
        <v>564</v>
      </c>
      <c r="E7" s="313" t="s">
        <v>565</v>
      </c>
      <c r="F7" s="313" t="s">
        <v>566</v>
      </c>
      <c r="G7" s="314" t="s">
        <v>567</v>
      </c>
    </row>
    <row r="8" spans="1:7" s="292" customFormat="1" ht="15.75" customHeight="1" thickBot="1">
      <c r="A8" s="1344"/>
      <c r="B8" s="300" t="s">
        <v>438</v>
      </c>
      <c r="C8" s="300" t="s">
        <v>439</v>
      </c>
      <c r="D8" s="300" t="s">
        <v>568</v>
      </c>
      <c r="E8" s="300" t="s">
        <v>441</v>
      </c>
      <c r="F8" s="300" t="s">
        <v>442</v>
      </c>
      <c r="G8" s="301" t="s">
        <v>569</v>
      </c>
    </row>
    <row r="9" spans="1:7">
      <c r="A9" s="308"/>
      <c r="B9" s="311"/>
      <c r="C9" s="311"/>
      <c r="D9" s="312"/>
      <c r="E9" s="311"/>
      <c r="F9" s="311"/>
      <c r="G9" s="315"/>
    </row>
    <row r="10" spans="1:7" ht="25.5">
      <c r="A10" s="316" t="s">
        <v>737</v>
      </c>
      <c r="B10" s="459"/>
      <c r="C10" s="459"/>
      <c r="D10" s="460">
        <f>IF(A10="","",B10+C10)</f>
        <v>0</v>
      </c>
      <c r="E10" s="459"/>
      <c r="F10" s="459"/>
      <c r="G10" s="461">
        <f>IF(A10="","",D10-E10)</f>
        <v>0</v>
      </c>
    </row>
    <row r="11" spans="1:7" ht="8.25" customHeight="1">
      <c r="A11" s="316"/>
      <c r="B11" s="459"/>
      <c r="C11" s="459"/>
      <c r="D11" s="460" t="str">
        <f t="shared" ref="D11:D22" si="0">IF(A11="","",B11+C11)</f>
        <v/>
      </c>
      <c r="E11" s="459"/>
      <c r="F11" s="459"/>
      <c r="G11" s="461" t="str">
        <f t="shared" ref="G11:G22" si="1">IF(A11="","",D11-E11)</f>
        <v/>
      </c>
    </row>
    <row r="12" spans="1:7">
      <c r="A12" s="316" t="s">
        <v>738</v>
      </c>
      <c r="B12" s="459"/>
      <c r="C12" s="459"/>
      <c r="D12" s="460">
        <f t="shared" si="0"/>
        <v>0</v>
      </c>
      <c r="E12" s="459"/>
      <c r="F12" s="459"/>
      <c r="G12" s="461">
        <f t="shared" si="1"/>
        <v>0</v>
      </c>
    </row>
    <row r="13" spans="1:7" ht="8.25" customHeight="1">
      <c r="A13" s="316"/>
      <c r="B13" s="459"/>
      <c r="C13" s="459"/>
      <c r="D13" s="460" t="str">
        <f t="shared" si="0"/>
        <v/>
      </c>
      <c r="E13" s="459"/>
      <c r="F13" s="459"/>
      <c r="G13" s="461" t="str">
        <f t="shared" si="1"/>
        <v/>
      </c>
    </row>
    <row r="14" spans="1:7" ht="25.5">
      <c r="A14" s="316" t="s">
        <v>739</v>
      </c>
      <c r="B14" s="459">
        <f>+'ETCA-II-13'!C134</f>
        <v>115136460</v>
      </c>
      <c r="C14" s="459">
        <f>+'ETCA-II-13'!D134</f>
        <v>-5551259</v>
      </c>
      <c r="D14" s="460">
        <f>IF(A14="","",B14+C14)+2</f>
        <v>109585203</v>
      </c>
      <c r="E14" s="459">
        <f>+'ETCA-II-13'!F134</f>
        <v>109585203</v>
      </c>
      <c r="F14" s="459">
        <f>+'ETCA-II-13'!G134</f>
        <v>103151029</v>
      </c>
      <c r="G14" s="461">
        <f>IF(A14="","",D14-E14)</f>
        <v>0</v>
      </c>
    </row>
    <row r="15" spans="1:7" ht="8.25" customHeight="1">
      <c r="A15" s="316"/>
      <c r="B15" s="459"/>
      <c r="C15" s="459"/>
      <c r="D15" s="460" t="str">
        <f t="shared" si="0"/>
        <v/>
      </c>
      <c r="E15" s="459"/>
      <c r="F15" s="459"/>
      <c r="G15" s="461" t="str">
        <f t="shared" si="1"/>
        <v/>
      </c>
    </row>
    <row r="16" spans="1:7" ht="25.5">
      <c r="A16" s="316" t="s">
        <v>740</v>
      </c>
      <c r="B16" s="459"/>
      <c r="C16" s="459"/>
      <c r="D16" s="460">
        <f t="shared" si="0"/>
        <v>0</v>
      </c>
      <c r="E16" s="459"/>
      <c r="F16" s="459"/>
      <c r="G16" s="461">
        <f t="shared" si="1"/>
        <v>0</v>
      </c>
    </row>
    <row r="17" spans="1:8" ht="8.25" customHeight="1">
      <c r="A17" s="316"/>
      <c r="B17" s="459"/>
      <c r="C17" s="459"/>
      <c r="D17" s="460" t="str">
        <f t="shared" si="0"/>
        <v/>
      </c>
      <c r="E17" s="459"/>
      <c r="F17" s="459"/>
      <c r="G17" s="461" t="str">
        <f t="shared" si="1"/>
        <v/>
      </c>
    </row>
    <row r="18" spans="1:8" ht="25.5">
      <c r="A18" s="316" t="s">
        <v>741</v>
      </c>
      <c r="B18" s="459"/>
      <c r="C18" s="459"/>
      <c r="D18" s="460">
        <f t="shared" si="0"/>
        <v>0</v>
      </c>
      <c r="E18" s="459"/>
      <c r="F18" s="459"/>
      <c r="G18" s="461">
        <f t="shared" si="1"/>
        <v>0</v>
      </c>
    </row>
    <row r="19" spans="1:8" ht="8.25" customHeight="1">
      <c r="A19" s="316"/>
      <c r="B19" s="459"/>
      <c r="C19" s="459"/>
      <c r="D19" s="460" t="str">
        <f t="shared" si="0"/>
        <v/>
      </c>
      <c r="E19" s="459"/>
      <c r="F19" s="459"/>
      <c r="G19" s="461" t="str">
        <f t="shared" si="1"/>
        <v/>
      </c>
    </row>
    <row r="20" spans="1:8" ht="25.5">
      <c r="A20" s="316" t="s">
        <v>742</v>
      </c>
      <c r="B20" s="459"/>
      <c r="C20" s="459"/>
      <c r="D20" s="460">
        <f t="shared" si="0"/>
        <v>0</v>
      </c>
      <c r="E20" s="459"/>
      <c r="F20" s="459"/>
      <c r="G20" s="461">
        <f t="shared" si="1"/>
        <v>0</v>
      </c>
    </row>
    <row r="21" spans="1:8" ht="8.25" customHeight="1">
      <c r="A21" s="316"/>
      <c r="B21" s="459"/>
      <c r="C21" s="459"/>
      <c r="D21" s="460" t="str">
        <f t="shared" si="0"/>
        <v/>
      </c>
      <c r="E21" s="459"/>
      <c r="F21" s="459"/>
      <c r="G21" s="461" t="str">
        <f t="shared" si="1"/>
        <v/>
      </c>
    </row>
    <row r="22" spans="1:8" ht="26.25" thickBot="1">
      <c r="A22" s="316" t="s">
        <v>743</v>
      </c>
      <c r="B22" s="459"/>
      <c r="C22" s="459"/>
      <c r="D22" s="460">
        <f t="shared" si="0"/>
        <v>0</v>
      </c>
      <c r="E22" s="459"/>
      <c r="F22" s="459"/>
      <c r="G22" s="461">
        <f t="shared" si="1"/>
        <v>0</v>
      </c>
    </row>
    <row r="23" spans="1:8" ht="24.95" customHeight="1" thickBot="1">
      <c r="A23" s="304" t="s">
        <v>619</v>
      </c>
      <c r="B23" s="465">
        <f>SUM(B10:B22)</f>
        <v>115136460</v>
      </c>
      <c r="C23" s="465">
        <f>SUM(C10:C22)</f>
        <v>-5551259</v>
      </c>
      <c r="D23" s="465">
        <f>IF(A23="","",B23+C23)+2</f>
        <v>109585203</v>
      </c>
      <c r="E23" s="465">
        <f>SUM(E10:E22)</f>
        <v>109585203</v>
      </c>
      <c r="F23" s="465">
        <f>SUM(F10:F22)</f>
        <v>103151029</v>
      </c>
      <c r="G23" s="466">
        <f>IF(A23="","",D23-E23)</f>
        <v>0</v>
      </c>
      <c r="H23" s="523" t="str">
        <f>IF((B23-'ETCA II-04'!B81)&gt;0.9,"ERROR!!!!! EL MONTO NO COINCIDE CON LO REPORTADO EN EL FORMATO ETCA-II-04 EN EL TOTAL APROBADO ANUAL DEL ANALÍTICO DE EGRESOS","")</f>
        <v/>
      </c>
    </row>
    <row r="24" spans="1:8" ht="24.95" customHeight="1">
      <c r="A24" s="540"/>
      <c r="B24" s="541"/>
      <c r="C24" s="541"/>
      <c r="D24" s="541"/>
      <c r="E24" s="541"/>
      <c r="F24" s="541"/>
      <c r="G24" s="541"/>
      <c r="H24" s="523" t="str">
        <f>IF((C23-'ETCA II-04'!C81)&gt;0.9,"ERROR!!!!! EL MONTO NO COINCIDE CON LO REPORTADO EN EL FORMATO ETCA-II-04 EN EL TOTAL APROBADO ANUAL DEL ANALÍTICO DE EGRESOS","")</f>
        <v/>
      </c>
    </row>
    <row r="25" spans="1:8" ht="24.95" customHeight="1">
      <c r="A25" s="507"/>
      <c r="B25" s="506"/>
      <c r="C25" s="506"/>
      <c r="D25" s="506"/>
      <c r="E25" s="506"/>
      <c r="F25" s="506"/>
      <c r="G25" s="506"/>
      <c r="H25" s="523" t="str">
        <f>IF((D23-'ETCA II-04'!D81)&gt;0.9,"ERROR!!!!! EL MONTO NO COINCIDE CON LO REPORTADO EN EL FORMATO ETCA-II-04 EN EL TOTAL APROBADO ANUAL DEL ANALÍTICO DE EGRESOS","")</f>
        <v/>
      </c>
    </row>
    <row r="26" spans="1:8" ht="24.95" customHeight="1">
      <c r="A26" s="542"/>
      <c r="B26" s="509"/>
      <c r="C26" s="509"/>
      <c r="D26" s="510"/>
      <c r="E26" s="509"/>
      <c r="F26" s="509"/>
      <c r="G26" s="510"/>
      <c r="H26" s="523" t="str">
        <f>IF((E23-'ETCA II-04'!E81)&gt;0.9,"ERROR!!!!! EL MONTO NO COINCIDE CON LO REPORTADO EN EL FORMATO ETCA-II-04 EN EL TOTAL APROBADO ANUAL DEL ANALÍTICO DE EGRESOS","")</f>
        <v/>
      </c>
    </row>
    <row r="27" spans="1:8" ht="24.95" customHeight="1">
      <c r="A27" s="542"/>
      <c r="B27" s="509"/>
      <c r="C27" s="509"/>
      <c r="D27" s="510"/>
      <c r="E27" s="509"/>
      <c r="F27" s="509"/>
      <c r="G27" s="510"/>
      <c r="H27" s="523" t="str">
        <f>IF((F23-'ETCA II-04'!F81)&gt;0.9,"ERROR!!!!! EL MONTO NO COINCIDE CON LO REPORTADO EN EL FORMATO ETCA-II-04 EN EL TOTAL APROBADO ANUAL DEL ANALÍTICO DE EGRESOS","")</f>
        <v/>
      </c>
    </row>
    <row r="28" spans="1:8" ht="25.5" customHeight="1">
      <c r="A28" s="507"/>
      <c r="B28" s="506"/>
      <c r="C28" s="506"/>
      <c r="D28" s="506"/>
      <c r="E28" s="506"/>
      <c r="F28" s="506"/>
      <c r="G28" s="506"/>
      <c r="H28" s="523" t="str">
        <f>IF((G23-'ETCA II-04'!G81)&gt;0.9,"ERROR!!!!! EL MONTO NO COINCIDE CON LO REPORTADO EN EL FORMATO ETCA-II-04 EN EL TOTAL APROBADO ANUAL DEL ANALÍTICO DE EGRESOS","")</f>
        <v/>
      </c>
    </row>
    <row r="30" spans="1:8">
      <c r="F30" s="299"/>
    </row>
    <row r="31" spans="1:8">
      <c r="F31" s="299"/>
    </row>
  </sheetData>
  <sheetProtection formatColumns="0" formatRows="0" insertHyperlinks="0"/>
  <mergeCells count="7">
    <mergeCell ref="A7:A8"/>
    <mergeCell ref="A1:G1"/>
    <mergeCell ref="A2:G2"/>
    <mergeCell ref="A3:G3"/>
    <mergeCell ref="A4:G4"/>
    <mergeCell ref="A5:G5"/>
    <mergeCell ref="A6:E6"/>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4.xml><?xml version="1.0" encoding="utf-8"?>
<worksheet xmlns="http://schemas.openxmlformats.org/spreadsheetml/2006/main" xmlns:r="http://schemas.openxmlformats.org/officeDocument/2006/relationships">
  <dimension ref="A1:H49"/>
  <sheetViews>
    <sheetView view="pageBreakPreview" topLeftCell="A35" zoomScaleSheetLayoutView="100" workbookViewId="0">
      <selection activeCell="A54" sqref="A54"/>
    </sheetView>
  </sheetViews>
  <sheetFormatPr baseColWidth="10" defaultRowHeight="15"/>
  <cols>
    <col min="1" max="1" width="35.7109375" customWidth="1"/>
    <col min="2" max="5" width="11.28515625" customWidth="1"/>
    <col min="6" max="6" width="11.85546875" customWidth="1"/>
  </cols>
  <sheetData>
    <row r="1" spans="1:7" ht="16.5">
      <c r="A1" s="1342" t="s">
        <v>23</v>
      </c>
      <c r="B1" s="1342"/>
      <c r="C1" s="1342"/>
      <c r="D1" s="1342"/>
      <c r="E1" s="1342"/>
      <c r="F1" s="1342"/>
      <c r="G1" s="1342"/>
    </row>
    <row r="2" spans="1:7" ht="16.5">
      <c r="A2" s="1342" t="s">
        <v>559</v>
      </c>
      <c r="B2" s="1342"/>
      <c r="C2" s="1342"/>
      <c r="D2" s="1342"/>
      <c r="E2" s="1342"/>
      <c r="F2" s="1342"/>
      <c r="G2" s="1342"/>
    </row>
    <row r="3" spans="1:7" ht="16.5">
      <c r="A3" s="1342" t="s">
        <v>744</v>
      </c>
      <c r="B3" s="1342"/>
      <c r="C3" s="1342"/>
      <c r="D3" s="1342"/>
      <c r="E3" s="1342"/>
      <c r="F3" s="1342"/>
      <c r="G3" s="1342"/>
    </row>
    <row r="4" spans="1:7" ht="15.75">
      <c r="A4" s="1176" t="str">
        <f>'ETCA-I-01'!A3:G3</f>
        <v>TELEVISORA DE HERMOSILLO, S.A. DE C.V.</v>
      </c>
      <c r="B4" s="1176"/>
      <c r="C4" s="1176"/>
      <c r="D4" s="1176"/>
      <c r="E4" s="1176"/>
      <c r="F4" s="1176"/>
      <c r="G4" s="1176"/>
    </row>
    <row r="5" spans="1:7" ht="16.5">
      <c r="A5" s="1177" t="str">
        <f>'ETCA-I-03'!A4:D4</f>
        <v>Del 01 de Enero al 31 de Diciembre de 2018</v>
      </c>
      <c r="B5" s="1177"/>
      <c r="C5" s="1177"/>
      <c r="D5" s="1177"/>
      <c r="E5" s="1177"/>
      <c r="F5" s="1177"/>
      <c r="G5" s="1177"/>
    </row>
    <row r="6" spans="1:7" ht="17.25" thickBot="1">
      <c r="A6" s="167"/>
      <c r="B6" s="1345"/>
      <c r="C6" s="1345"/>
      <c r="D6" s="1345"/>
      <c r="E6" s="1345"/>
      <c r="F6" s="317"/>
      <c r="G6" s="439"/>
    </row>
    <row r="7" spans="1:7" ht="40.5">
      <c r="A7" s="1343" t="s">
        <v>257</v>
      </c>
      <c r="B7" s="318" t="s">
        <v>563</v>
      </c>
      <c r="C7" s="318" t="s">
        <v>473</v>
      </c>
      <c r="D7" s="318" t="s">
        <v>564</v>
      </c>
      <c r="E7" s="318" t="s">
        <v>565</v>
      </c>
      <c r="F7" s="318" t="s">
        <v>566</v>
      </c>
      <c r="G7" s="319" t="s">
        <v>567</v>
      </c>
    </row>
    <row r="8" spans="1:7" ht="15.75" thickBot="1">
      <c r="A8" s="1344"/>
      <c r="B8" s="320" t="s">
        <v>438</v>
      </c>
      <c r="C8" s="320" t="s">
        <v>439</v>
      </c>
      <c r="D8" s="320" t="s">
        <v>568</v>
      </c>
      <c r="E8" s="320" t="s">
        <v>441</v>
      </c>
      <c r="F8" s="320" t="s">
        <v>442</v>
      </c>
      <c r="G8" s="321" t="s">
        <v>569</v>
      </c>
    </row>
    <row r="9" spans="1:7" ht="12.75" customHeight="1">
      <c r="A9" s="322"/>
      <c r="B9" s="323"/>
      <c r="C9" s="323"/>
      <c r="D9" s="323"/>
      <c r="E9" s="323"/>
      <c r="F9" s="323"/>
      <c r="G9" s="324"/>
    </row>
    <row r="10" spans="1:7">
      <c r="A10" s="456" t="s">
        <v>745</v>
      </c>
      <c r="B10" s="457">
        <f>SUM(B11:B18)</f>
        <v>0</v>
      </c>
      <c r="C10" s="457">
        <f>SUM(C11:C18)</f>
        <v>0</v>
      </c>
      <c r="D10" s="457">
        <f>IF(A10="","",B10+C10)</f>
        <v>0</v>
      </c>
      <c r="E10" s="457">
        <f>SUM(E11:E18)</f>
        <v>0</v>
      </c>
      <c r="F10" s="457">
        <f>SUM(F11:F18)</f>
        <v>0</v>
      </c>
      <c r="G10" s="458">
        <f>IF(A10="","",D10-E10)</f>
        <v>0</v>
      </c>
    </row>
    <row r="11" spans="1:7">
      <c r="A11" s="295" t="s">
        <v>746</v>
      </c>
      <c r="B11" s="459"/>
      <c r="C11" s="459"/>
      <c r="D11" s="460">
        <f t="shared" ref="D11:D44" si="0">IF(A11="","",B11+C11)</f>
        <v>0</v>
      </c>
      <c r="E11" s="459"/>
      <c r="F11" s="459"/>
      <c r="G11" s="461">
        <f t="shared" ref="G11:G44" si="1">IF(A11="","",D11-E11)</f>
        <v>0</v>
      </c>
    </row>
    <row r="12" spans="1:7">
      <c r="A12" s="295" t="s">
        <v>747</v>
      </c>
      <c r="B12" s="459"/>
      <c r="C12" s="459"/>
      <c r="D12" s="460">
        <f t="shared" si="0"/>
        <v>0</v>
      </c>
      <c r="E12" s="459"/>
      <c r="F12" s="459"/>
      <c r="G12" s="461">
        <f t="shared" si="1"/>
        <v>0</v>
      </c>
    </row>
    <row r="13" spans="1:7">
      <c r="A13" s="295" t="s">
        <v>748</v>
      </c>
      <c r="B13" s="459"/>
      <c r="C13" s="459"/>
      <c r="D13" s="460">
        <f t="shared" si="0"/>
        <v>0</v>
      </c>
      <c r="E13" s="459"/>
      <c r="F13" s="459"/>
      <c r="G13" s="461">
        <f t="shared" si="1"/>
        <v>0</v>
      </c>
    </row>
    <row r="14" spans="1:7">
      <c r="A14" s="295" t="s">
        <v>749</v>
      </c>
      <c r="B14" s="459"/>
      <c r="C14" s="459"/>
      <c r="D14" s="460">
        <f t="shared" si="0"/>
        <v>0</v>
      </c>
      <c r="E14" s="459"/>
      <c r="F14" s="459"/>
      <c r="G14" s="461">
        <f t="shared" si="1"/>
        <v>0</v>
      </c>
    </row>
    <row r="15" spans="1:7">
      <c r="A15" s="295" t="s">
        <v>750</v>
      </c>
      <c r="B15" s="459"/>
      <c r="C15" s="459"/>
      <c r="D15" s="460">
        <f t="shared" si="0"/>
        <v>0</v>
      </c>
      <c r="E15" s="459"/>
      <c r="F15" s="459"/>
      <c r="G15" s="461">
        <f t="shared" si="1"/>
        <v>0</v>
      </c>
    </row>
    <row r="16" spans="1:7">
      <c r="A16" s="295" t="s">
        <v>751</v>
      </c>
      <c r="B16" s="459"/>
      <c r="C16" s="459"/>
      <c r="D16" s="460">
        <f t="shared" si="0"/>
        <v>0</v>
      </c>
      <c r="E16" s="459"/>
      <c r="F16" s="459"/>
      <c r="G16" s="461">
        <f t="shared" si="1"/>
        <v>0</v>
      </c>
    </row>
    <row r="17" spans="1:7">
      <c r="A17" s="295" t="s">
        <v>752</v>
      </c>
      <c r="B17" s="459"/>
      <c r="C17" s="459"/>
      <c r="D17" s="460">
        <f t="shared" si="0"/>
        <v>0</v>
      </c>
      <c r="E17" s="459"/>
      <c r="F17" s="459"/>
      <c r="G17" s="461">
        <f t="shared" si="1"/>
        <v>0</v>
      </c>
    </row>
    <row r="18" spans="1:7">
      <c r="A18" s="295" t="s">
        <v>594</v>
      </c>
      <c r="B18" s="459"/>
      <c r="C18" s="459"/>
      <c r="D18" s="460">
        <f t="shared" si="0"/>
        <v>0</v>
      </c>
      <c r="E18" s="459"/>
      <c r="F18" s="459"/>
      <c r="G18" s="461">
        <f t="shared" si="1"/>
        <v>0</v>
      </c>
    </row>
    <row r="19" spans="1:7" ht="8.25" customHeight="1">
      <c r="A19" s="308"/>
      <c r="B19" s="459"/>
      <c r="C19" s="459"/>
      <c r="D19" s="460" t="str">
        <f t="shared" si="0"/>
        <v/>
      </c>
      <c r="E19" s="459"/>
      <c r="F19" s="459"/>
      <c r="G19" s="461" t="str">
        <f t="shared" si="1"/>
        <v/>
      </c>
    </row>
    <row r="20" spans="1:7">
      <c r="A20" s="456" t="s">
        <v>753</v>
      </c>
      <c r="B20" s="457">
        <f>SUM(B21:B27)</f>
        <v>115136460</v>
      </c>
      <c r="C20" s="457">
        <f>SUM(C21:C27)</f>
        <v>-5551259</v>
      </c>
      <c r="D20" s="457">
        <f>IF(A20="","",B20+C20)+2</f>
        <v>109585203</v>
      </c>
      <c r="E20" s="457">
        <f>SUM(E21:E27)</f>
        <v>109585203</v>
      </c>
      <c r="F20" s="457">
        <f>SUM(F21:F27)</f>
        <v>103151029</v>
      </c>
      <c r="G20" s="458">
        <f>IF(A20="","",D20-E20)</f>
        <v>0</v>
      </c>
    </row>
    <row r="21" spans="1:7">
      <c r="A21" s="295" t="s">
        <v>754</v>
      </c>
      <c r="B21" s="459"/>
      <c r="C21" s="459"/>
      <c r="D21" s="460">
        <f t="shared" si="0"/>
        <v>0</v>
      </c>
      <c r="E21" s="459"/>
      <c r="F21" s="459"/>
      <c r="G21" s="461">
        <f t="shared" si="1"/>
        <v>0</v>
      </c>
    </row>
    <row r="22" spans="1:7">
      <c r="A22" s="295" t="s">
        <v>755</v>
      </c>
      <c r="B22" s="459"/>
      <c r="C22" s="459"/>
      <c r="D22" s="460">
        <f t="shared" si="0"/>
        <v>0</v>
      </c>
      <c r="E22" s="459"/>
      <c r="F22" s="459"/>
      <c r="G22" s="461">
        <f t="shared" si="1"/>
        <v>0</v>
      </c>
    </row>
    <row r="23" spans="1:7">
      <c r="A23" s="295" t="s">
        <v>756</v>
      </c>
      <c r="B23" s="459"/>
      <c r="C23" s="459"/>
      <c r="D23" s="460">
        <f t="shared" si="0"/>
        <v>0</v>
      </c>
      <c r="E23" s="459"/>
      <c r="F23" s="459"/>
      <c r="G23" s="461">
        <f t="shared" si="1"/>
        <v>0</v>
      </c>
    </row>
    <row r="24" spans="1:7" ht="25.5">
      <c r="A24" s="295" t="s">
        <v>757</v>
      </c>
      <c r="B24" s="459"/>
      <c r="C24" s="459"/>
      <c r="D24" s="460">
        <f t="shared" si="0"/>
        <v>0</v>
      </c>
      <c r="E24" s="459"/>
      <c r="F24" s="459"/>
      <c r="G24" s="461">
        <f t="shared" si="1"/>
        <v>0</v>
      </c>
    </row>
    <row r="25" spans="1:7">
      <c r="A25" s="295" t="s">
        <v>758</v>
      </c>
      <c r="B25" s="459">
        <f>+'ETCA-II-13'!C134</f>
        <v>115136460</v>
      </c>
      <c r="C25" s="459">
        <f>+'ETCA-II-13'!D134</f>
        <v>-5551259</v>
      </c>
      <c r="D25" s="460">
        <f>IF(A25="","",B25+C25)+2</f>
        <v>109585203</v>
      </c>
      <c r="E25" s="459">
        <f>+'ETCA-II-13'!F134</f>
        <v>109585203</v>
      </c>
      <c r="F25" s="459">
        <f>+'ETCA-II-13'!G134</f>
        <v>103151029</v>
      </c>
      <c r="G25" s="461">
        <f>IF(A25="","",D25-E25)</f>
        <v>0</v>
      </c>
    </row>
    <row r="26" spans="1:7">
      <c r="A26" s="295" t="s">
        <v>759</v>
      </c>
      <c r="B26" s="459"/>
      <c r="C26" s="459"/>
      <c r="D26" s="460">
        <f t="shared" si="0"/>
        <v>0</v>
      </c>
      <c r="E26" s="459"/>
      <c r="F26" s="459"/>
      <c r="G26" s="461">
        <f t="shared" si="1"/>
        <v>0</v>
      </c>
    </row>
    <row r="27" spans="1:7">
      <c r="A27" s="295" t="s">
        <v>760</v>
      </c>
      <c r="B27" s="459"/>
      <c r="C27" s="459"/>
      <c r="D27" s="460">
        <f t="shared" si="0"/>
        <v>0</v>
      </c>
      <c r="E27" s="459"/>
      <c r="F27" s="459"/>
      <c r="G27" s="461">
        <f t="shared" si="1"/>
        <v>0</v>
      </c>
    </row>
    <row r="28" spans="1:7">
      <c r="A28" s="308"/>
      <c r="B28" s="459"/>
      <c r="C28" s="459"/>
      <c r="D28" s="460" t="str">
        <f t="shared" si="0"/>
        <v/>
      </c>
      <c r="E28" s="459"/>
      <c r="F28" s="459"/>
      <c r="G28" s="461" t="str">
        <f t="shared" si="1"/>
        <v/>
      </c>
    </row>
    <row r="29" spans="1:7">
      <c r="A29" s="456" t="s">
        <v>761</v>
      </c>
      <c r="B29" s="457">
        <f>SUM(B30:B38)</f>
        <v>0</v>
      </c>
      <c r="C29" s="457">
        <f>SUM(C30:C38)</f>
        <v>0</v>
      </c>
      <c r="D29" s="457">
        <f t="shared" si="0"/>
        <v>0</v>
      </c>
      <c r="E29" s="457">
        <f>SUM(E30:E38)</f>
        <v>0</v>
      </c>
      <c r="F29" s="457">
        <f>SUM(F30:F38)</f>
        <v>0</v>
      </c>
      <c r="G29" s="458">
        <f t="shared" si="1"/>
        <v>0</v>
      </c>
    </row>
    <row r="30" spans="1:7" ht="25.5">
      <c r="A30" s="295" t="s">
        <v>762</v>
      </c>
      <c r="B30" s="459"/>
      <c r="C30" s="459"/>
      <c r="D30" s="460">
        <f t="shared" si="0"/>
        <v>0</v>
      </c>
      <c r="E30" s="459"/>
      <c r="F30" s="459"/>
      <c r="G30" s="461">
        <f t="shared" si="1"/>
        <v>0</v>
      </c>
    </row>
    <row r="31" spans="1:7">
      <c r="A31" s="295" t="s">
        <v>763</v>
      </c>
      <c r="B31" s="459"/>
      <c r="C31" s="459"/>
      <c r="D31" s="460">
        <f t="shared" si="0"/>
        <v>0</v>
      </c>
      <c r="E31" s="459"/>
      <c r="F31" s="459"/>
      <c r="G31" s="461">
        <f t="shared" si="1"/>
        <v>0</v>
      </c>
    </row>
    <row r="32" spans="1:7">
      <c r="A32" s="295" t="s">
        <v>764</v>
      </c>
      <c r="B32" s="459"/>
      <c r="C32" s="459"/>
      <c r="D32" s="460">
        <f t="shared" si="0"/>
        <v>0</v>
      </c>
      <c r="E32" s="459"/>
      <c r="F32" s="459"/>
      <c r="G32" s="461">
        <f t="shared" si="1"/>
        <v>0</v>
      </c>
    </row>
    <row r="33" spans="1:8">
      <c r="A33" s="295" t="s">
        <v>765</v>
      </c>
      <c r="B33" s="459"/>
      <c r="C33" s="459"/>
      <c r="D33" s="460">
        <f t="shared" si="0"/>
        <v>0</v>
      </c>
      <c r="E33" s="459"/>
      <c r="F33" s="459"/>
      <c r="G33" s="461">
        <f t="shared" si="1"/>
        <v>0</v>
      </c>
    </row>
    <row r="34" spans="1:8">
      <c r="A34" s="295" t="s">
        <v>766</v>
      </c>
      <c r="B34" s="459"/>
      <c r="C34" s="459"/>
      <c r="D34" s="460">
        <f t="shared" si="0"/>
        <v>0</v>
      </c>
      <c r="E34" s="459"/>
      <c r="F34" s="459"/>
      <c r="G34" s="461">
        <f t="shared" si="1"/>
        <v>0</v>
      </c>
    </row>
    <row r="35" spans="1:8">
      <c r="A35" s="295" t="s">
        <v>767</v>
      </c>
      <c r="B35" s="459"/>
      <c r="C35" s="459"/>
      <c r="D35" s="460">
        <f t="shared" si="0"/>
        <v>0</v>
      </c>
      <c r="E35" s="459"/>
      <c r="F35" s="459"/>
      <c r="G35" s="461">
        <f t="shared" si="1"/>
        <v>0</v>
      </c>
    </row>
    <row r="36" spans="1:8">
      <c r="A36" s="295" t="s">
        <v>768</v>
      </c>
      <c r="B36" s="459"/>
      <c r="C36" s="459"/>
      <c r="D36" s="460">
        <f t="shared" si="0"/>
        <v>0</v>
      </c>
      <c r="E36" s="459"/>
      <c r="F36" s="459"/>
      <c r="G36" s="461">
        <f t="shared" si="1"/>
        <v>0</v>
      </c>
    </row>
    <row r="37" spans="1:8">
      <c r="A37" s="295" t="s">
        <v>769</v>
      </c>
      <c r="B37" s="459"/>
      <c r="C37" s="459"/>
      <c r="D37" s="460">
        <f t="shared" si="0"/>
        <v>0</v>
      </c>
      <c r="E37" s="459"/>
      <c r="F37" s="459"/>
      <c r="G37" s="461">
        <f t="shared" si="1"/>
        <v>0</v>
      </c>
    </row>
    <row r="38" spans="1:8">
      <c r="A38" s="295" t="s">
        <v>770</v>
      </c>
      <c r="B38" s="459"/>
      <c r="C38" s="459"/>
      <c r="D38" s="460">
        <f t="shared" si="0"/>
        <v>0</v>
      </c>
      <c r="E38" s="459"/>
      <c r="F38" s="459"/>
      <c r="G38" s="461">
        <f t="shared" si="1"/>
        <v>0</v>
      </c>
    </row>
    <row r="39" spans="1:8">
      <c r="A39" s="308"/>
      <c r="B39" s="459"/>
      <c r="C39" s="459"/>
      <c r="D39" s="460" t="str">
        <f t="shared" si="0"/>
        <v/>
      </c>
      <c r="E39" s="459"/>
      <c r="F39" s="459"/>
      <c r="G39" s="461" t="str">
        <f t="shared" si="1"/>
        <v/>
      </c>
    </row>
    <row r="40" spans="1:8" ht="25.5">
      <c r="A40" s="456" t="s">
        <v>771</v>
      </c>
      <c r="B40" s="457">
        <f>SUM(B41:B44)</f>
        <v>0</v>
      </c>
      <c r="C40" s="457">
        <f>SUM(C41:C44)</f>
        <v>0</v>
      </c>
      <c r="D40" s="457">
        <f t="shared" si="0"/>
        <v>0</v>
      </c>
      <c r="E40" s="457">
        <f>SUM(E41:E44)</f>
        <v>0</v>
      </c>
      <c r="F40" s="457">
        <f>SUM(F41:F44)</f>
        <v>0</v>
      </c>
      <c r="G40" s="458">
        <f t="shared" si="1"/>
        <v>0</v>
      </c>
    </row>
    <row r="41" spans="1:8" ht="25.5">
      <c r="A41" s="462" t="s">
        <v>772</v>
      </c>
      <c r="B41" s="459">
        <v>0</v>
      </c>
      <c r="C41" s="459">
        <v>0</v>
      </c>
      <c r="D41" s="460">
        <f t="shared" si="0"/>
        <v>0</v>
      </c>
      <c r="E41" s="459">
        <v>0</v>
      </c>
      <c r="F41" s="459">
        <v>0</v>
      </c>
      <c r="G41" s="461">
        <f t="shared" si="1"/>
        <v>0</v>
      </c>
    </row>
    <row r="42" spans="1:8" ht="26.25" customHeight="1">
      <c r="A42" s="462" t="s">
        <v>773</v>
      </c>
      <c r="B42" s="459"/>
      <c r="C42" s="459"/>
      <c r="D42" s="460">
        <f t="shared" si="0"/>
        <v>0</v>
      </c>
      <c r="E42" s="459"/>
      <c r="F42" s="459"/>
      <c r="G42" s="461">
        <f t="shared" si="1"/>
        <v>0</v>
      </c>
    </row>
    <row r="43" spans="1:8">
      <c r="A43" s="295" t="s">
        <v>774</v>
      </c>
      <c r="B43" s="459"/>
      <c r="C43" s="459"/>
      <c r="D43" s="460">
        <f t="shared" si="0"/>
        <v>0</v>
      </c>
      <c r="E43" s="459"/>
      <c r="F43" s="459"/>
      <c r="G43" s="461">
        <f t="shared" si="1"/>
        <v>0</v>
      </c>
    </row>
    <row r="44" spans="1:8" ht="15.75" thickBot="1">
      <c r="A44" s="295" t="s">
        <v>775</v>
      </c>
      <c r="B44" s="459"/>
      <c r="C44" s="459"/>
      <c r="D44" s="460">
        <f t="shared" si="0"/>
        <v>0</v>
      </c>
      <c r="E44" s="459"/>
      <c r="F44" s="459"/>
      <c r="G44" s="461">
        <f t="shared" si="1"/>
        <v>0</v>
      </c>
    </row>
    <row r="45" spans="1:8" ht="15.75" thickBot="1">
      <c r="A45" s="304" t="s">
        <v>619</v>
      </c>
      <c r="B45" s="463">
        <f>SUM(B10,B20,B29,B40)</f>
        <v>115136460</v>
      </c>
      <c r="C45" s="463">
        <f>SUM(C10,C20,C29,C40)</f>
        <v>-5551259</v>
      </c>
      <c r="D45" s="463">
        <f>IF(A45="","",B45+C45)+2</f>
        <v>109585203</v>
      </c>
      <c r="E45" s="463">
        <f>SUM(E10,E20,E29,E40)</f>
        <v>109585203</v>
      </c>
      <c r="F45" s="463">
        <f>SUM(F10,F20,F29,F40)</f>
        <v>103151029</v>
      </c>
      <c r="G45" s="464">
        <f>IF(A45="","",D45-E45)</f>
        <v>0</v>
      </c>
      <c r="H45" s="523" t="str">
        <f>IF((B45-'ETCA II-04'!B81)&gt;0.9,"ERROR!!!!! EL MONTO NO COINCIDE CON LO REPORTADO EN EL FORMATO ETCA-II-04 EN EL TOTAL APROBADO ANUAL DEL ANALÍTICO DE EGRESOS","")</f>
        <v/>
      </c>
    </row>
    <row r="46" spans="1:8" ht="9" customHeight="1">
      <c r="A46" s="507"/>
      <c r="B46" s="510"/>
      <c r="C46" s="510"/>
      <c r="D46" s="510"/>
      <c r="E46" s="510"/>
      <c r="F46" s="510"/>
      <c r="G46" s="510"/>
      <c r="H46" s="523" t="str">
        <f>IF((C45-'ETCA II-04'!C81)&gt;0.9,"ERROR!!!!! EL MONTO NO COINCIDE CON LO REPORTADO EN EL FORMATO ETCA-II-04 EN EL TOTAL DE AMPLIACIONES/REDUCCIONES PRESENTADO EN EL ANALÍTICO DE EGRESOS","")</f>
        <v/>
      </c>
    </row>
    <row r="47" spans="1:8" ht="9.75" customHeight="1">
      <c r="A47" s="508"/>
      <c r="B47" s="509"/>
      <c r="C47" s="509"/>
      <c r="D47" s="510"/>
      <c r="E47" s="509"/>
      <c r="F47" s="509"/>
      <c r="G47" s="510"/>
      <c r="H47" s="523" t="str">
        <f>IF((E45-'ETCA II-04'!E81)&gt;0.9,"ERROR!!!!! EL MONTO NO COINCIDE CON LO REPORTADO EN EL FORMATO ETCA-II-04 EN EL TOTAL DEVENGADO ANUAL PRESENTADO EN EL ANALÍTICO DE EGRESOS","")</f>
        <v/>
      </c>
    </row>
    <row r="48" spans="1:8">
      <c r="A48" s="507"/>
      <c r="B48" s="510"/>
      <c r="C48" s="510"/>
      <c r="D48" s="510"/>
      <c r="E48" s="510"/>
      <c r="F48" s="510"/>
      <c r="G48" s="510"/>
      <c r="H48" s="523" t="str">
        <f>IF((F45-'ETCA II-04'!F81)&gt;0.9,"ERROR!!!!! EL MONTO NO COINCIDE CON LO REPORTADO EN EL FORMATO ETCA-II-04 EN EL TOTAL PAGADO ANUAL PRESENTADO EN EL ANALÍTICO DE EGRESOS","")</f>
        <v/>
      </c>
    </row>
    <row r="49" spans="8:8">
      <c r="H49" s="523" t="str">
        <f>IF((G45-'ETCA II-04'!G81)&gt;0.9,"ERROR!!!!! EL MONTO NO COINCIDE CON LO REPORTADO EN EL FORMATO ETCA-II-04 EN EL TOTAL SUBEJERCICIO PRESENTADO EN EL ANALÍTICO DE EGRESOS","")</f>
        <v/>
      </c>
    </row>
  </sheetData>
  <sheetProtection formatColumns="0" formatRows="0"/>
  <mergeCells count="7">
    <mergeCell ref="A7:A8"/>
    <mergeCell ref="A1:G1"/>
    <mergeCell ref="A2:G2"/>
    <mergeCell ref="A3:G3"/>
    <mergeCell ref="A4:G4"/>
    <mergeCell ref="A5:G5"/>
    <mergeCell ref="B6:E6"/>
  </mergeCells>
  <pageMargins left="0.70866141732283472" right="0.70866141732283472" top="0.74803149606299213" bottom="0.74803149606299213" header="0.31496062992125984" footer="0.31496062992125984"/>
  <pageSetup scale="86" orientation="portrait" horizontalDpi="1200" verticalDpi="1200" r:id="rId1"/>
  <colBreaks count="1" manualBreakCount="1">
    <brk id="7" max="1048575" man="1"/>
  </colBreaks>
  <drawing r:id="rId2"/>
</worksheet>
</file>

<file path=xl/worksheets/sheet25.xml><?xml version="1.0" encoding="utf-8"?>
<worksheet xmlns="http://schemas.openxmlformats.org/spreadsheetml/2006/main" xmlns:r="http://schemas.openxmlformats.org/officeDocument/2006/relationships">
  <dimension ref="A1:I90"/>
  <sheetViews>
    <sheetView view="pageBreakPreview" topLeftCell="A67" zoomScale="90" zoomScaleSheetLayoutView="90" workbookViewId="0">
      <selection activeCell="J84" sqref="J84"/>
    </sheetView>
  </sheetViews>
  <sheetFormatPr baseColWidth="10" defaultColWidth="11.42578125" defaultRowHeight="15"/>
  <cols>
    <col min="1" max="1" width="4.42578125" customWidth="1"/>
    <col min="2" max="2" width="49.140625" customWidth="1"/>
    <col min="3" max="3" width="14.140625" customWidth="1"/>
    <col min="4" max="4" width="12.42578125" customWidth="1"/>
    <col min="5" max="5" width="14" customWidth="1"/>
    <col min="6" max="6" width="15.140625" customWidth="1"/>
    <col min="7" max="7" width="13.7109375" customWidth="1"/>
    <col min="8" max="8" width="13.28515625" customWidth="1"/>
  </cols>
  <sheetData>
    <row r="1" spans="1:8" s="682" customFormat="1" ht="15.75">
      <c r="A1" s="1301" t="s">
        <v>23</v>
      </c>
      <c r="B1" s="1302"/>
      <c r="C1" s="1302"/>
      <c r="D1" s="1302"/>
      <c r="E1" s="1302"/>
      <c r="F1" s="1302"/>
      <c r="G1" s="1302"/>
      <c r="H1" s="1303"/>
    </row>
    <row r="2" spans="1:8" s="682" customFormat="1" ht="12" customHeight="1">
      <c r="A2" s="1304" t="str">
        <f>'ETCA-I-01'!A3:G3</f>
        <v>TELEVISORA DE HERMOSILLO, S.A. DE C.V.</v>
      </c>
      <c r="B2" s="1305"/>
      <c r="C2" s="1305"/>
      <c r="D2" s="1305"/>
      <c r="E2" s="1305"/>
      <c r="F2" s="1305"/>
      <c r="G2" s="1305"/>
      <c r="H2" s="1306"/>
    </row>
    <row r="3" spans="1:8" s="682" customFormat="1">
      <c r="A3" s="1346" t="s">
        <v>620</v>
      </c>
      <c r="B3" s="1347"/>
      <c r="C3" s="1347"/>
      <c r="D3" s="1347"/>
      <c r="E3" s="1347"/>
      <c r="F3" s="1347"/>
      <c r="G3" s="1347"/>
      <c r="H3" s="1348"/>
    </row>
    <row r="4" spans="1:8" s="682" customFormat="1" ht="11.25" customHeight="1">
      <c r="A4" s="1346" t="s">
        <v>744</v>
      </c>
      <c r="B4" s="1347"/>
      <c r="C4" s="1347"/>
      <c r="D4" s="1347"/>
      <c r="E4" s="1347"/>
      <c r="F4" s="1347"/>
      <c r="G4" s="1347"/>
      <c r="H4" s="1348"/>
    </row>
    <row r="5" spans="1:8" s="682" customFormat="1" ht="11.25" customHeight="1">
      <c r="A5" s="1346" t="str">
        <f>'ETCA-I-03'!A4:D4</f>
        <v>Del 01 de Enero al 31 de Diciembre de 2018</v>
      </c>
      <c r="B5" s="1347"/>
      <c r="C5" s="1347"/>
      <c r="D5" s="1347"/>
      <c r="E5" s="1347"/>
      <c r="F5" s="1347"/>
      <c r="G5" s="1347"/>
      <c r="H5" s="1348"/>
    </row>
    <row r="6" spans="1:8" s="682" customFormat="1" ht="12.75" customHeight="1" thickBot="1">
      <c r="A6" s="1349" t="s">
        <v>87</v>
      </c>
      <c r="B6" s="1350"/>
      <c r="C6" s="1350"/>
      <c r="D6" s="1350"/>
      <c r="E6" s="1350"/>
      <c r="F6" s="1350"/>
      <c r="G6" s="1350"/>
      <c r="H6" s="1351"/>
    </row>
    <row r="7" spans="1:8" s="682" customFormat="1" ht="15.75" thickBot="1">
      <c r="A7" s="1352" t="s">
        <v>88</v>
      </c>
      <c r="B7" s="1353"/>
      <c r="C7" s="1325" t="s">
        <v>622</v>
      </c>
      <c r="D7" s="1326"/>
      <c r="E7" s="1326"/>
      <c r="F7" s="1326"/>
      <c r="G7" s="1327"/>
      <c r="H7" s="1323" t="s">
        <v>623</v>
      </c>
    </row>
    <row r="8" spans="1:8" s="682" customFormat="1" ht="26.25" thickBot="1">
      <c r="A8" s="1349"/>
      <c r="B8" s="1354"/>
      <c r="C8" s="795" t="s">
        <v>624</v>
      </c>
      <c r="D8" s="795" t="s">
        <v>625</v>
      </c>
      <c r="E8" s="795" t="s">
        <v>626</v>
      </c>
      <c r="F8" s="795" t="s">
        <v>475</v>
      </c>
      <c r="G8" s="795" t="s">
        <v>724</v>
      </c>
      <c r="H8" s="1324"/>
    </row>
    <row r="9" spans="1:8">
      <c r="A9" s="1355"/>
      <c r="B9" s="1356"/>
      <c r="C9" s="779"/>
      <c r="D9" s="779"/>
      <c r="E9" s="779"/>
      <c r="F9" s="779"/>
      <c r="G9" s="779"/>
      <c r="H9" s="779"/>
    </row>
    <row r="10" spans="1:8" ht="16.5" customHeight="1">
      <c r="A10" s="1357" t="s">
        <v>776</v>
      </c>
      <c r="B10" s="1358"/>
      <c r="C10" s="703">
        <f t="shared" ref="C10:H10" si="0">+C11+C21+C30+C41</f>
        <v>115136460</v>
      </c>
      <c r="D10" s="703">
        <f t="shared" si="0"/>
        <v>-5551259</v>
      </c>
      <c r="E10" s="703">
        <f t="shared" si="0"/>
        <v>109585203</v>
      </c>
      <c r="F10" s="703">
        <f t="shared" si="0"/>
        <v>109585203</v>
      </c>
      <c r="G10" s="703">
        <f t="shared" si="0"/>
        <v>103151029</v>
      </c>
      <c r="H10" s="703">
        <f t="shared" si="0"/>
        <v>0</v>
      </c>
    </row>
    <row r="11" spans="1:8">
      <c r="A11" s="1359" t="s">
        <v>777</v>
      </c>
      <c r="B11" s="1360"/>
      <c r="C11" s="731">
        <f t="shared" ref="C11:H11" si="1">SUM(C12:C19)</f>
        <v>0</v>
      </c>
      <c r="D11" s="731">
        <f t="shared" si="1"/>
        <v>0</v>
      </c>
      <c r="E11" s="731">
        <f t="shared" si="1"/>
        <v>0</v>
      </c>
      <c r="F11" s="731">
        <f t="shared" si="1"/>
        <v>0</v>
      </c>
      <c r="G11" s="731">
        <f t="shared" si="1"/>
        <v>0</v>
      </c>
      <c r="H11" s="731">
        <f t="shared" si="1"/>
        <v>0</v>
      </c>
    </row>
    <row r="12" spans="1:8">
      <c r="A12" s="732"/>
      <c r="B12" s="733" t="s">
        <v>778</v>
      </c>
      <c r="C12" s="734"/>
      <c r="D12" s="734"/>
      <c r="E12" s="731">
        <f>C12+D12</f>
        <v>0</v>
      </c>
      <c r="F12" s="734"/>
      <c r="G12" s="734"/>
      <c r="H12" s="731">
        <f>+E12-F12</f>
        <v>0</v>
      </c>
    </row>
    <row r="13" spans="1:8">
      <c r="A13" s="732"/>
      <c r="B13" s="733" t="s">
        <v>779</v>
      </c>
      <c r="C13" s="734"/>
      <c r="D13" s="734"/>
      <c r="E13" s="731">
        <f t="shared" ref="E13:E19" si="2">C13+D13</f>
        <v>0</v>
      </c>
      <c r="F13" s="734"/>
      <c r="G13" s="734"/>
      <c r="H13" s="731">
        <f t="shared" ref="H13:H28" si="3">+E13-F13</f>
        <v>0</v>
      </c>
    </row>
    <row r="14" spans="1:8">
      <c r="A14" s="732"/>
      <c r="B14" s="733" t="s">
        <v>780</v>
      </c>
      <c r="C14" s="734"/>
      <c r="D14" s="734"/>
      <c r="E14" s="731">
        <f t="shared" si="2"/>
        <v>0</v>
      </c>
      <c r="F14" s="734"/>
      <c r="G14" s="734"/>
      <c r="H14" s="731">
        <f t="shared" si="3"/>
        <v>0</v>
      </c>
    </row>
    <row r="15" spans="1:8">
      <c r="A15" s="732"/>
      <c r="B15" s="733" t="s">
        <v>781</v>
      </c>
      <c r="C15" s="734"/>
      <c r="D15" s="734"/>
      <c r="E15" s="731">
        <f t="shared" si="2"/>
        <v>0</v>
      </c>
      <c r="F15" s="734"/>
      <c r="G15" s="734"/>
      <c r="H15" s="731">
        <f t="shared" si="3"/>
        <v>0</v>
      </c>
    </row>
    <row r="16" spans="1:8">
      <c r="A16" s="732"/>
      <c r="B16" s="733" t="s">
        <v>782</v>
      </c>
      <c r="C16" s="734"/>
      <c r="D16" s="734"/>
      <c r="E16" s="731">
        <f t="shared" si="2"/>
        <v>0</v>
      </c>
      <c r="F16" s="734"/>
      <c r="G16" s="734"/>
      <c r="H16" s="731">
        <f t="shared" si="3"/>
        <v>0</v>
      </c>
    </row>
    <row r="17" spans="1:8">
      <c r="A17" s="732"/>
      <c r="B17" s="733" t="s">
        <v>783</v>
      </c>
      <c r="C17" s="734"/>
      <c r="D17" s="734"/>
      <c r="E17" s="731">
        <f t="shared" si="2"/>
        <v>0</v>
      </c>
      <c r="F17" s="734"/>
      <c r="G17" s="734"/>
      <c r="H17" s="731">
        <f t="shared" si="3"/>
        <v>0</v>
      </c>
    </row>
    <row r="18" spans="1:8">
      <c r="A18" s="732"/>
      <c r="B18" s="733" t="s">
        <v>784</v>
      </c>
      <c r="C18" s="734"/>
      <c r="D18" s="734"/>
      <c r="E18" s="731">
        <f t="shared" si="2"/>
        <v>0</v>
      </c>
      <c r="F18" s="734"/>
      <c r="G18" s="734"/>
      <c r="H18" s="731">
        <f t="shared" si="3"/>
        <v>0</v>
      </c>
    </row>
    <row r="19" spans="1:8">
      <c r="A19" s="732"/>
      <c r="B19" s="733" t="s">
        <v>785</v>
      </c>
      <c r="C19" s="734"/>
      <c r="D19" s="734"/>
      <c r="E19" s="731">
        <f t="shared" si="2"/>
        <v>0</v>
      </c>
      <c r="F19" s="734"/>
      <c r="G19" s="734"/>
      <c r="H19" s="731">
        <f t="shared" si="3"/>
        <v>0</v>
      </c>
    </row>
    <row r="20" spans="1:8">
      <c r="A20" s="735"/>
      <c r="B20" s="736"/>
      <c r="C20" s="737"/>
      <c r="D20" s="737"/>
      <c r="E20" s="737"/>
      <c r="F20" s="737"/>
      <c r="G20" s="737"/>
      <c r="H20" s="738" t="s">
        <v>255</v>
      </c>
    </row>
    <row r="21" spans="1:8">
      <c r="A21" s="1359" t="s">
        <v>786</v>
      </c>
      <c r="B21" s="1360"/>
      <c r="C21" s="731">
        <f t="shared" ref="C21:H21" si="4">SUM(C22:C28)</f>
        <v>115136460</v>
      </c>
      <c r="D21" s="731">
        <f t="shared" si="4"/>
        <v>-5551259</v>
      </c>
      <c r="E21" s="731">
        <f t="shared" si="4"/>
        <v>109585203</v>
      </c>
      <c r="F21" s="731">
        <f t="shared" si="4"/>
        <v>109585203</v>
      </c>
      <c r="G21" s="731">
        <f t="shared" si="4"/>
        <v>103151029</v>
      </c>
      <c r="H21" s="731">
        <f t="shared" si="4"/>
        <v>0</v>
      </c>
    </row>
    <row r="22" spans="1:8">
      <c r="A22" s="732"/>
      <c r="B22" s="733" t="s">
        <v>787</v>
      </c>
      <c r="C22" s="734"/>
      <c r="D22" s="734"/>
      <c r="E22" s="731">
        <f t="shared" ref="E22:E28" si="5">C22+D22</f>
        <v>0</v>
      </c>
      <c r="F22" s="734"/>
      <c r="G22" s="734"/>
      <c r="H22" s="731">
        <f t="shared" si="3"/>
        <v>0</v>
      </c>
    </row>
    <row r="23" spans="1:8">
      <c r="A23" s="732"/>
      <c r="B23" s="733" t="s">
        <v>788</v>
      </c>
      <c r="C23" s="734"/>
      <c r="D23" s="734"/>
      <c r="E23" s="731">
        <f t="shared" si="5"/>
        <v>0</v>
      </c>
      <c r="F23" s="734"/>
      <c r="G23" s="734"/>
      <c r="H23" s="731">
        <f t="shared" si="3"/>
        <v>0</v>
      </c>
    </row>
    <row r="24" spans="1:8">
      <c r="A24" s="732"/>
      <c r="B24" s="733" t="s">
        <v>789</v>
      </c>
      <c r="C24" s="734"/>
      <c r="D24" s="734"/>
      <c r="E24" s="731">
        <f t="shared" si="5"/>
        <v>0</v>
      </c>
      <c r="F24" s="734"/>
      <c r="G24" s="734"/>
      <c r="H24" s="731">
        <f t="shared" si="3"/>
        <v>0</v>
      </c>
    </row>
    <row r="25" spans="1:8">
      <c r="A25" s="732"/>
      <c r="B25" s="733" t="s">
        <v>790</v>
      </c>
      <c r="C25" s="734"/>
      <c r="D25" s="734"/>
      <c r="E25" s="731">
        <f t="shared" si="5"/>
        <v>0</v>
      </c>
      <c r="F25" s="734"/>
      <c r="G25" s="734"/>
      <c r="H25" s="731">
        <f t="shared" si="3"/>
        <v>0</v>
      </c>
    </row>
    <row r="26" spans="1:8">
      <c r="A26" s="732"/>
      <c r="B26" s="733" t="s">
        <v>791</v>
      </c>
      <c r="C26" s="734">
        <f>+'ETCA-II-13'!C134</f>
        <v>115136460</v>
      </c>
      <c r="D26" s="734">
        <f>+'ETCA-II-13'!D134</f>
        <v>-5551259</v>
      </c>
      <c r="E26" s="731">
        <f>C26+D26+2</f>
        <v>109585203</v>
      </c>
      <c r="F26" s="734">
        <f>+'ETCA-II-13'!F134</f>
        <v>109585203</v>
      </c>
      <c r="G26" s="734">
        <f>+'ETCA-II-13'!G134</f>
        <v>103151029</v>
      </c>
      <c r="H26" s="731">
        <f>+E26-F26</f>
        <v>0</v>
      </c>
    </row>
    <row r="27" spans="1:8">
      <c r="A27" s="732"/>
      <c r="B27" s="733" t="s">
        <v>792</v>
      </c>
      <c r="C27" s="734"/>
      <c r="D27" s="734"/>
      <c r="E27" s="731">
        <f t="shared" si="5"/>
        <v>0</v>
      </c>
      <c r="F27" s="734"/>
      <c r="G27" s="734"/>
      <c r="H27" s="731">
        <f t="shared" si="3"/>
        <v>0</v>
      </c>
    </row>
    <row r="28" spans="1:8">
      <c r="A28" s="732"/>
      <c r="B28" s="733" t="s">
        <v>793</v>
      </c>
      <c r="C28" s="734"/>
      <c r="D28" s="734"/>
      <c r="E28" s="731">
        <f t="shared" si="5"/>
        <v>0</v>
      </c>
      <c r="F28" s="734"/>
      <c r="G28" s="734"/>
      <c r="H28" s="731">
        <f t="shared" si="3"/>
        <v>0</v>
      </c>
    </row>
    <row r="29" spans="1:8">
      <c r="A29" s="735"/>
      <c r="B29" s="736"/>
      <c r="C29" s="739"/>
      <c r="D29" s="739"/>
      <c r="E29" s="739"/>
      <c r="F29" s="739"/>
      <c r="G29" s="739"/>
      <c r="H29" s="739"/>
    </row>
    <row r="30" spans="1:8">
      <c r="A30" s="1359" t="s">
        <v>794</v>
      </c>
      <c r="B30" s="1360"/>
      <c r="C30" s="731">
        <f t="shared" ref="C30:H30" si="6">SUM(C31:C39)</f>
        <v>0</v>
      </c>
      <c r="D30" s="731">
        <f t="shared" si="6"/>
        <v>0</v>
      </c>
      <c r="E30" s="731">
        <f t="shared" si="6"/>
        <v>0</v>
      </c>
      <c r="F30" s="731">
        <f t="shared" si="6"/>
        <v>0</v>
      </c>
      <c r="G30" s="731">
        <f t="shared" si="6"/>
        <v>0</v>
      </c>
      <c r="H30" s="731">
        <f t="shared" si="6"/>
        <v>0</v>
      </c>
    </row>
    <row r="31" spans="1:8">
      <c r="A31" s="732"/>
      <c r="B31" s="733" t="s">
        <v>795</v>
      </c>
      <c r="C31" s="734"/>
      <c r="D31" s="734"/>
      <c r="E31" s="731">
        <f t="shared" ref="E31:E39" si="7">C31+D31</f>
        <v>0</v>
      </c>
      <c r="F31" s="734"/>
      <c r="G31" s="734"/>
      <c r="H31" s="731">
        <f t="shared" ref="H31:H39" si="8">+E31-F31</f>
        <v>0</v>
      </c>
    </row>
    <row r="32" spans="1:8">
      <c r="A32" s="732"/>
      <c r="B32" s="733" t="s">
        <v>796</v>
      </c>
      <c r="C32" s="734"/>
      <c r="D32" s="734"/>
      <c r="E32" s="731">
        <f t="shared" si="7"/>
        <v>0</v>
      </c>
      <c r="F32" s="734"/>
      <c r="G32" s="734"/>
      <c r="H32" s="731">
        <f t="shared" si="8"/>
        <v>0</v>
      </c>
    </row>
    <row r="33" spans="1:8">
      <c r="A33" s="732"/>
      <c r="B33" s="733" t="s">
        <v>797</v>
      </c>
      <c r="C33" s="734"/>
      <c r="D33" s="734"/>
      <c r="E33" s="731">
        <f t="shared" si="7"/>
        <v>0</v>
      </c>
      <c r="F33" s="734"/>
      <c r="G33" s="734"/>
      <c r="H33" s="731">
        <f t="shared" si="8"/>
        <v>0</v>
      </c>
    </row>
    <row r="34" spans="1:8" ht="15.75" thickBot="1">
      <c r="A34" s="740"/>
      <c r="B34" s="741" t="s">
        <v>798</v>
      </c>
      <c r="C34" s="742"/>
      <c r="D34" s="742"/>
      <c r="E34" s="743">
        <f t="shared" si="7"/>
        <v>0</v>
      </c>
      <c r="F34" s="742"/>
      <c r="G34" s="742"/>
      <c r="H34" s="743">
        <f t="shared" si="8"/>
        <v>0</v>
      </c>
    </row>
    <row r="35" spans="1:8">
      <c r="A35" s="732"/>
      <c r="B35" s="733" t="s">
        <v>799</v>
      </c>
      <c r="C35" s="734"/>
      <c r="D35" s="734"/>
      <c r="E35" s="731">
        <f t="shared" si="7"/>
        <v>0</v>
      </c>
      <c r="F35" s="734"/>
      <c r="G35" s="734"/>
      <c r="H35" s="731">
        <f t="shared" si="8"/>
        <v>0</v>
      </c>
    </row>
    <row r="36" spans="1:8">
      <c r="A36" s="732"/>
      <c r="B36" s="733" t="s">
        <v>800</v>
      </c>
      <c r="C36" s="734"/>
      <c r="D36" s="734"/>
      <c r="E36" s="731">
        <f t="shared" si="7"/>
        <v>0</v>
      </c>
      <c r="F36" s="734"/>
      <c r="G36" s="734"/>
      <c r="H36" s="731">
        <f t="shared" si="8"/>
        <v>0</v>
      </c>
    </row>
    <row r="37" spans="1:8">
      <c r="A37" s="732"/>
      <c r="B37" s="733" t="s">
        <v>801</v>
      </c>
      <c r="C37" s="734"/>
      <c r="D37" s="734"/>
      <c r="E37" s="731">
        <f t="shared" si="7"/>
        <v>0</v>
      </c>
      <c r="F37" s="734"/>
      <c r="G37" s="734"/>
      <c r="H37" s="731">
        <f t="shared" si="8"/>
        <v>0</v>
      </c>
    </row>
    <row r="38" spans="1:8">
      <c r="A38" s="732"/>
      <c r="B38" s="733" t="s">
        <v>802</v>
      </c>
      <c r="C38" s="734"/>
      <c r="D38" s="734"/>
      <c r="E38" s="731">
        <f t="shared" si="7"/>
        <v>0</v>
      </c>
      <c r="F38" s="734"/>
      <c r="G38" s="734"/>
      <c r="H38" s="731">
        <f t="shared" si="8"/>
        <v>0</v>
      </c>
    </row>
    <row r="39" spans="1:8">
      <c r="A39" s="732"/>
      <c r="B39" s="733" t="s">
        <v>803</v>
      </c>
      <c r="C39" s="734"/>
      <c r="D39" s="734"/>
      <c r="E39" s="731">
        <f t="shared" si="7"/>
        <v>0</v>
      </c>
      <c r="F39" s="734"/>
      <c r="G39" s="734"/>
      <c r="H39" s="731">
        <f t="shared" si="8"/>
        <v>0</v>
      </c>
    </row>
    <row r="40" spans="1:8">
      <c r="A40" s="732"/>
      <c r="B40" s="733"/>
      <c r="C40" s="734"/>
      <c r="D40" s="734"/>
      <c r="E40" s="731"/>
      <c r="F40" s="734"/>
      <c r="G40" s="734"/>
      <c r="H40" s="731"/>
    </row>
    <row r="41" spans="1:8">
      <c r="A41" s="732" t="s">
        <v>804</v>
      </c>
      <c r="B41" s="733"/>
      <c r="C41" s="738">
        <f t="shared" ref="C41:H41" si="9">SUM(C42:C45)</f>
        <v>0</v>
      </c>
      <c r="D41" s="738">
        <f t="shared" si="9"/>
        <v>0</v>
      </c>
      <c r="E41" s="738">
        <f t="shared" si="9"/>
        <v>0</v>
      </c>
      <c r="F41" s="738">
        <f t="shared" si="9"/>
        <v>0</v>
      </c>
      <c r="G41" s="738">
        <f t="shared" si="9"/>
        <v>0</v>
      </c>
      <c r="H41" s="738">
        <f t="shared" si="9"/>
        <v>0</v>
      </c>
    </row>
    <row r="42" spans="1:8">
      <c r="A42" s="732"/>
      <c r="B42" s="733" t="s">
        <v>805</v>
      </c>
      <c r="C42" s="734"/>
      <c r="D42" s="734"/>
      <c r="E42" s="731">
        <f>C42+D42</f>
        <v>0</v>
      </c>
      <c r="F42" s="734"/>
      <c r="G42" s="734"/>
      <c r="H42" s="731">
        <f>+E42-F42</f>
        <v>0</v>
      </c>
    </row>
    <row r="43" spans="1:8">
      <c r="A43" s="732"/>
      <c r="B43" s="733" t="s">
        <v>806</v>
      </c>
      <c r="C43" s="734"/>
      <c r="D43" s="734"/>
      <c r="E43" s="731">
        <f>C43+D43</f>
        <v>0</v>
      </c>
      <c r="F43" s="734"/>
      <c r="G43" s="734"/>
      <c r="H43" s="731">
        <f>+E43-F43</f>
        <v>0</v>
      </c>
    </row>
    <row r="44" spans="1:8">
      <c r="A44" s="732"/>
      <c r="B44" s="733" t="s">
        <v>807</v>
      </c>
      <c r="C44" s="734"/>
      <c r="D44" s="734"/>
      <c r="E44" s="731">
        <f>C44+D44</f>
        <v>0</v>
      </c>
      <c r="F44" s="734"/>
      <c r="G44" s="734"/>
      <c r="H44" s="731">
        <f>+E44-F44</f>
        <v>0</v>
      </c>
    </row>
    <row r="45" spans="1:8">
      <c r="A45" s="732"/>
      <c r="B45" s="733" t="s">
        <v>808</v>
      </c>
      <c r="C45" s="734"/>
      <c r="D45" s="734"/>
      <c r="E45" s="731">
        <f>C45+D45</f>
        <v>0</v>
      </c>
      <c r="F45" s="734"/>
      <c r="G45" s="734"/>
      <c r="H45" s="731">
        <f>+E45-F45</f>
        <v>0</v>
      </c>
    </row>
    <row r="46" spans="1:8">
      <c r="A46" s="732"/>
      <c r="B46" s="733"/>
      <c r="C46" s="734"/>
      <c r="D46" s="734"/>
      <c r="E46" s="731"/>
      <c r="F46" s="734"/>
      <c r="G46" s="734"/>
      <c r="H46" s="731"/>
    </row>
    <row r="47" spans="1:8">
      <c r="A47" s="732" t="s">
        <v>809</v>
      </c>
      <c r="B47" s="733"/>
      <c r="C47" s="738">
        <f t="shared" ref="C47:H47" si="10">+C48+C58+C66+C77</f>
        <v>0</v>
      </c>
      <c r="D47" s="738">
        <f t="shared" si="10"/>
        <v>0</v>
      </c>
      <c r="E47" s="738">
        <f t="shared" si="10"/>
        <v>0</v>
      </c>
      <c r="F47" s="738">
        <f t="shared" si="10"/>
        <v>0</v>
      </c>
      <c r="G47" s="738">
        <f t="shared" si="10"/>
        <v>0</v>
      </c>
      <c r="H47" s="738">
        <f t="shared" si="10"/>
        <v>0</v>
      </c>
    </row>
    <row r="48" spans="1:8">
      <c r="A48" s="732" t="s">
        <v>777</v>
      </c>
      <c r="B48" s="733"/>
      <c r="C48" s="738">
        <f t="shared" ref="C48:H48" si="11">SUM(C49:C56)</f>
        <v>0</v>
      </c>
      <c r="D48" s="738">
        <f t="shared" si="11"/>
        <v>0</v>
      </c>
      <c r="E48" s="738">
        <f t="shared" si="11"/>
        <v>0</v>
      </c>
      <c r="F48" s="738">
        <f t="shared" si="11"/>
        <v>0</v>
      </c>
      <c r="G48" s="738">
        <f t="shared" si="11"/>
        <v>0</v>
      </c>
      <c r="H48" s="738">
        <f t="shared" si="11"/>
        <v>0</v>
      </c>
    </row>
    <row r="49" spans="1:8">
      <c r="A49" s="732"/>
      <c r="B49" s="733" t="s">
        <v>778</v>
      </c>
      <c r="C49" s="734"/>
      <c r="D49" s="734"/>
      <c r="E49" s="731">
        <f t="shared" ref="E49:E56" si="12">C49+D49</f>
        <v>0</v>
      </c>
      <c r="F49" s="734"/>
      <c r="G49" s="734"/>
      <c r="H49" s="731">
        <f t="shared" ref="H49:H56" si="13">+E49-F49</f>
        <v>0</v>
      </c>
    </row>
    <row r="50" spans="1:8">
      <c r="A50" s="732"/>
      <c r="B50" s="733" t="s">
        <v>779</v>
      </c>
      <c r="C50" s="734"/>
      <c r="D50" s="734"/>
      <c r="E50" s="731">
        <f t="shared" si="12"/>
        <v>0</v>
      </c>
      <c r="F50" s="734"/>
      <c r="G50" s="734"/>
      <c r="H50" s="731">
        <f t="shared" si="13"/>
        <v>0</v>
      </c>
    </row>
    <row r="51" spans="1:8">
      <c r="A51" s="732"/>
      <c r="B51" s="733" t="s">
        <v>780</v>
      </c>
      <c r="C51" s="734"/>
      <c r="D51" s="734"/>
      <c r="E51" s="731">
        <f t="shared" si="12"/>
        <v>0</v>
      </c>
      <c r="F51" s="734"/>
      <c r="G51" s="734"/>
      <c r="H51" s="731">
        <f t="shared" si="13"/>
        <v>0</v>
      </c>
    </row>
    <row r="52" spans="1:8">
      <c r="A52" s="732"/>
      <c r="B52" s="733" t="s">
        <v>781</v>
      </c>
      <c r="C52" s="734"/>
      <c r="D52" s="734"/>
      <c r="E52" s="731">
        <f t="shared" si="12"/>
        <v>0</v>
      </c>
      <c r="F52" s="734"/>
      <c r="G52" s="734"/>
      <c r="H52" s="731">
        <f t="shared" si="13"/>
        <v>0</v>
      </c>
    </row>
    <row r="53" spans="1:8">
      <c r="A53" s="732"/>
      <c r="B53" s="733" t="s">
        <v>782</v>
      </c>
      <c r="C53" s="734"/>
      <c r="D53" s="734"/>
      <c r="E53" s="731">
        <f t="shared" si="12"/>
        <v>0</v>
      </c>
      <c r="F53" s="734"/>
      <c r="G53" s="734"/>
      <c r="H53" s="731">
        <f t="shared" si="13"/>
        <v>0</v>
      </c>
    </row>
    <row r="54" spans="1:8">
      <c r="A54" s="732"/>
      <c r="B54" s="733" t="s">
        <v>783</v>
      </c>
      <c r="C54" s="734"/>
      <c r="D54" s="734"/>
      <c r="E54" s="731">
        <f t="shared" si="12"/>
        <v>0</v>
      </c>
      <c r="F54" s="734"/>
      <c r="G54" s="734"/>
      <c r="H54" s="731">
        <f t="shared" si="13"/>
        <v>0</v>
      </c>
    </row>
    <row r="55" spans="1:8">
      <c r="A55" s="732"/>
      <c r="B55" s="733" t="s">
        <v>784</v>
      </c>
      <c r="C55" s="734"/>
      <c r="D55" s="734"/>
      <c r="E55" s="731">
        <f t="shared" si="12"/>
        <v>0</v>
      </c>
      <c r="F55" s="734"/>
      <c r="G55" s="734"/>
      <c r="H55" s="731">
        <f t="shared" si="13"/>
        <v>0</v>
      </c>
    </row>
    <row r="56" spans="1:8">
      <c r="A56" s="732"/>
      <c r="B56" s="733" t="s">
        <v>785</v>
      </c>
      <c r="C56" s="734"/>
      <c r="D56" s="734"/>
      <c r="E56" s="731">
        <f t="shared" si="12"/>
        <v>0</v>
      </c>
      <c r="F56" s="734"/>
      <c r="G56" s="734"/>
      <c r="H56" s="731">
        <f t="shared" si="13"/>
        <v>0</v>
      </c>
    </row>
    <row r="57" spans="1:8">
      <c r="A57" s="732"/>
      <c r="B57" s="733"/>
      <c r="C57" s="734"/>
      <c r="D57" s="734"/>
      <c r="E57" s="731"/>
      <c r="F57" s="734"/>
      <c r="G57" s="734"/>
      <c r="H57" s="731"/>
    </row>
    <row r="58" spans="1:8">
      <c r="A58" s="732" t="s">
        <v>786</v>
      </c>
      <c r="B58" s="733"/>
      <c r="C58" s="738">
        <f t="shared" ref="C58:H58" si="14">SUM(C59:C65)</f>
        <v>0</v>
      </c>
      <c r="D58" s="738">
        <f t="shared" si="14"/>
        <v>0</v>
      </c>
      <c r="E58" s="738">
        <f t="shared" si="14"/>
        <v>0</v>
      </c>
      <c r="F58" s="738">
        <f t="shared" si="14"/>
        <v>0</v>
      </c>
      <c r="G58" s="738">
        <f t="shared" si="14"/>
        <v>0</v>
      </c>
      <c r="H58" s="738">
        <f t="shared" si="14"/>
        <v>0</v>
      </c>
    </row>
    <row r="59" spans="1:8">
      <c r="A59" s="732"/>
      <c r="B59" s="733" t="s">
        <v>787</v>
      </c>
      <c r="C59" s="734"/>
      <c r="D59" s="734"/>
      <c r="E59" s="731">
        <f t="shared" ref="E59:E65" si="15">C59+D59</f>
        <v>0</v>
      </c>
      <c r="F59" s="734"/>
      <c r="G59" s="734"/>
      <c r="H59" s="731">
        <f t="shared" ref="H59:H65" si="16">+E59-F59</f>
        <v>0</v>
      </c>
    </row>
    <row r="60" spans="1:8">
      <c r="A60" s="732"/>
      <c r="B60" s="733" t="s">
        <v>788</v>
      </c>
      <c r="C60" s="734"/>
      <c r="D60" s="734"/>
      <c r="E60" s="731">
        <f t="shared" si="15"/>
        <v>0</v>
      </c>
      <c r="F60" s="734"/>
      <c r="G60" s="734"/>
      <c r="H60" s="731">
        <f t="shared" si="16"/>
        <v>0</v>
      </c>
    </row>
    <row r="61" spans="1:8">
      <c r="A61" s="732"/>
      <c r="B61" s="733" t="s">
        <v>789</v>
      </c>
      <c r="C61" s="734"/>
      <c r="D61" s="734"/>
      <c r="E61" s="731">
        <f t="shared" si="15"/>
        <v>0</v>
      </c>
      <c r="F61" s="734"/>
      <c r="G61" s="734"/>
      <c r="H61" s="731">
        <f t="shared" si="16"/>
        <v>0</v>
      </c>
    </row>
    <row r="62" spans="1:8">
      <c r="A62" s="732"/>
      <c r="B62" s="733" t="s">
        <v>790</v>
      </c>
      <c r="C62" s="734"/>
      <c r="D62" s="734"/>
      <c r="E62" s="731">
        <f t="shared" si="15"/>
        <v>0</v>
      </c>
      <c r="F62" s="734"/>
      <c r="G62" s="734"/>
      <c r="H62" s="731">
        <f t="shared" si="16"/>
        <v>0</v>
      </c>
    </row>
    <row r="63" spans="1:8">
      <c r="A63" s="732"/>
      <c r="B63" s="733" t="s">
        <v>791</v>
      </c>
      <c r="C63" s="734"/>
      <c r="D63" s="734"/>
      <c r="E63" s="731">
        <f t="shared" si="15"/>
        <v>0</v>
      </c>
      <c r="F63" s="734"/>
      <c r="G63" s="734"/>
      <c r="H63" s="731">
        <f t="shared" si="16"/>
        <v>0</v>
      </c>
    </row>
    <row r="64" spans="1:8">
      <c r="A64" s="732"/>
      <c r="B64" s="733" t="s">
        <v>792</v>
      </c>
      <c r="C64" s="734"/>
      <c r="D64" s="734"/>
      <c r="E64" s="731">
        <f t="shared" si="15"/>
        <v>0</v>
      </c>
      <c r="F64" s="734"/>
      <c r="G64" s="734"/>
      <c r="H64" s="731">
        <f t="shared" si="16"/>
        <v>0</v>
      </c>
    </row>
    <row r="65" spans="1:8" ht="15.75" thickBot="1">
      <c r="A65" s="740"/>
      <c r="B65" s="741" t="s">
        <v>793</v>
      </c>
      <c r="C65" s="742"/>
      <c r="D65" s="742"/>
      <c r="E65" s="743">
        <f t="shared" si="15"/>
        <v>0</v>
      </c>
      <c r="F65" s="742"/>
      <c r="G65" s="742"/>
      <c r="H65" s="743">
        <f t="shared" si="16"/>
        <v>0</v>
      </c>
    </row>
    <row r="66" spans="1:8">
      <c r="A66" s="732" t="s">
        <v>794</v>
      </c>
      <c r="B66" s="733"/>
      <c r="C66" s="738">
        <f t="shared" ref="C66:H66" si="17">SUM(C67:C75)</f>
        <v>0</v>
      </c>
      <c r="D66" s="738">
        <f t="shared" si="17"/>
        <v>0</v>
      </c>
      <c r="E66" s="738">
        <f t="shared" si="17"/>
        <v>0</v>
      </c>
      <c r="F66" s="738">
        <f t="shared" si="17"/>
        <v>0</v>
      </c>
      <c r="G66" s="738">
        <f t="shared" si="17"/>
        <v>0</v>
      </c>
      <c r="H66" s="738">
        <f t="shared" si="17"/>
        <v>0</v>
      </c>
    </row>
    <row r="67" spans="1:8">
      <c r="A67" s="732"/>
      <c r="B67" s="733" t="s">
        <v>795</v>
      </c>
      <c r="C67" s="734"/>
      <c r="D67" s="734"/>
      <c r="E67" s="731">
        <f t="shared" ref="E67:E75" si="18">C67+D67</f>
        <v>0</v>
      </c>
      <c r="F67" s="734"/>
      <c r="G67" s="734"/>
      <c r="H67" s="731">
        <f t="shared" ref="H67:H75" si="19">+E67-F67</f>
        <v>0</v>
      </c>
    </row>
    <row r="68" spans="1:8">
      <c r="A68" s="732"/>
      <c r="B68" s="733" t="s">
        <v>796</v>
      </c>
      <c r="C68" s="734"/>
      <c r="D68" s="734"/>
      <c r="E68" s="731"/>
      <c r="F68" s="734"/>
      <c r="G68" s="734"/>
      <c r="H68" s="731">
        <f t="shared" si="19"/>
        <v>0</v>
      </c>
    </row>
    <row r="69" spans="1:8">
      <c r="A69" s="732"/>
      <c r="B69" s="733" t="s">
        <v>797</v>
      </c>
      <c r="C69" s="734"/>
      <c r="D69" s="734"/>
      <c r="E69" s="731">
        <f t="shared" si="18"/>
        <v>0</v>
      </c>
      <c r="F69" s="734"/>
      <c r="G69" s="734"/>
      <c r="H69" s="731">
        <f t="shared" si="19"/>
        <v>0</v>
      </c>
    </row>
    <row r="70" spans="1:8">
      <c r="A70" s="732"/>
      <c r="B70" s="733" t="s">
        <v>798</v>
      </c>
      <c r="C70" s="734"/>
      <c r="D70" s="734"/>
      <c r="E70" s="731">
        <f t="shared" si="18"/>
        <v>0</v>
      </c>
      <c r="F70" s="734"/>
      <c r="G70" s="734"/>
      <c r="H70" s="731">
        <f t="shared" si="19"/>
        <v>0</v>
      </c>
    </row>
    <row r="71" spans="1:8">
      <c r="A71" s="732"/>
      <c r="B71" s="733" t="s">
        <v>799</v>
      </c>
      <c r="C71" s="734"/>
      <c r="D71" s="734"/>
      <c r="E71" s="731">
        <f t="shared" si="18"/>
        <v>0</v>
      </c>
      <c r="F71" s="734"/>
      <c r="G71" s="734"/>
      <c r="H71" s="731">
        <f t="shared" si="19"/>
        <v>0</v>
      </c>
    </row>
    <row r="72" spans="1:8">
      <c r="A72" s="732"/>
      <c r="B72" s="733" t="s">
        <v>800</v>
      </c>
      <c r="C72" s="734"/>
      <c r="D72" s="734"/>
      <c r="E72" s="731">
        <f t="shared" si="18"/>
        <v>0</v>
      </c>
      <c r="F72" s="734"/>
      <c r="G72" s="734"/>
      <c r="H72" s="731">
        <f t="shared" si="19"/>
        <v>0</v>
      </c>
    </row>
    <row r="73" spans="1:8">
      <c r="A73" s="732"/>
      <c r="B73" s="733" t="s">
        <v>801</v>
      </c>
      <c r="C73" s="734"/>
      <c r="D73" s="734"/>
      <c r="E73" s="731">
        <f t="shared" si="18"/>
        <v>0</v>
      </c>
      <c r="F73" s="734"/>
      <c r="G73" s="734"/>
      <c r="H73" s="731">
        <f t="shared" si="19"/>
        <v>0</v>
      </c>
    </row>
    <row r="74" spans="1:8">
      <c r="A74" s="732"/>
      <c r="B74" s="733" t="s">
        <v>802</v>
      </c>
      <c r="C74" s="734"/>
      <c r="D74" s="734"/>
      <c r="E74" s="731">
        <f t="shared" si="18"/>
        <v>0</v>
      </c>
      <c r="F74" s="734"/>
      <c r="G74" s="734"/>
      <c r="H74" s="731">
        <f t="shared" si="19"/>
        <v>0</v>
      </c>
    </row>
    <row r="75" spans="1:8">
      <c r="A75" s="732"/>
      <c r="B75" s="733" t="s">
        <v>803</v>
      </c>
      <c r="C75" s="734"/>
      <c r="D75" s="734"/>
      <c r="E75" s="731">
        <f t="shared" si="18"/>
        <v>0</v>
      </c>
      <c r="F75" s="734"/>
      <c r="G75" s="734"/>
      <c r="H75" s="731">
        <f t="shared" si="19"/>
        <v>0</v>
      </c>
    </row>
    <row r="76" spans="1:8">
      <c r="A76" s="732"/>
      <c r="B76" s="733"/>
      <c r="C76" s="734"/>
      <c r="D76" s="734"/>
      <c r="E76" s="731"/>
      <c r="F76" s="734"/>
      <c r="G76" s="734"/>
      <c r="H76" s="731"/>
    </row>
    <row r="77" spans="1:8">
      <c r="A77" s="732" t="s">
        <v>804</v>
      </c>
      <c r="B77" s="733"/>
      <c r="C77" s="738">
        <f t="shared" ref="C77:H77" si="20">SUM(C78:C81)</f>
        <v>0</v>
      </c>
      <c r="D77" s="738">
        <f t="shared" si="20"/>
        <v>0</v>
      </c>
      <c r="E77" s="738">
        <f t="shared" si="20"/>
        <v>0</v>
      </c>
      <c r="F77" s="738">
        <f t="shared" si="20"/>
        <v>0</v>
      </c>
      <c r="G77" s="738">
        <f t="shared" si="20"/>
        <v>0</v>
      </c>
      <c r="H77" s="738">
        <f t="shared" si="20"/>
        <v>0</v>
      </c>
    </row>
    <row r="78" spans="1:8">
      <c r="A78" s="732"/>
      <c r="B78" s="733" t="s">
        <v>805</v>
      </c>
      <c r="C78" s="734">
        <v>0</v>
      </c>
      <c r="D78" s="734"/>
      <c r="E78" s="731">
        <f>C78+D78</f>
        <v>0</v>
      </c>
      <c r="F78" s="734"/>
      <c r="G78" s="734"/>
      <c r="H78" s="731">
        <f>+E78-F78</f>
        <v>0</v>
      </c>
    </row>
    <row r="79" spans="1:8">
      <c r="A79" s="732"/>
      <c r="B79" s="733" t="s">
        <v>806</v>
      </c>
      <c r="C79" s="734">
        <v>0</v>
      </c>
      <c r="D79" s="734"/>
      <c r="E79" s="731">
        <f>C79+D79</f>
        <v>0</v>
      </c>
      <c r="F79" s="734"/>
      <c r="G79" s="734"/>
      <c r="H79" s="731">
        <f>+E79-F79</f>
        <v>0</v>
      </c>
    </row>
    <row r="80" spans="1:8">
      <c r="A80" s="732"/>
      <c r="B80" s="733" t="s">
        <v>807</v>
      </c>
      <c r="C80" s="734">
        <v>0</v>
      </c>
      <c r="D80" s="734"/>
      <c r="E80" s="731">
        <f>C80+D80</f>
        <v>0</v>
      </c>
      <c r="F80" s="734"/>
      <c r="G80" s="734"/>
      <c r="H80" s="731">
        <f>+E80-F80</f>
        <v>0</v>
      </c>
    </row>
    <row r="81" spans="1:9">
      <c r="A81" s="732"/>
      <c r="B81" s="733" t="s">
        <v>808</v>
      </c>
      <c r="C81" s="734"/>
      <c r="D81" s="734"/>
      <c r="E81" s="731">
        <f>C81+D81</f>
        <v>0</v>
      </c>
      <c r="F81" s="734"/>
      <c r="G81" s="734"/>
      <c r="H81" s="731">
        <f>+E81-F81</f>
        <v>0</v>
      </c>
    </row>
    <row r="82" spans="1:9">
      <c r="A82" s="732"/>
      <c r="B82" s="733"/>
      <c r="C82" s="734"/>
      <c r="D82" s="734"/>
      <c r="E82" s="731"/>
      <c r="F82" s="734"/>
      <c r="G82" s="734"/>
      <c r="H82" s="731"/>
    </row>
    <row r="83" spans="1:9" ht="15.75" thickBot="1">
      <c r="A83" s="740" t="s">
        <v>703</v>
      </c>
      <c r="B83" s="741"/>
      <c r="C83" s="755">
        <f t="shared" ref="C83:H83" si="21">+C10+C47</f>
        <v>115136460</v>
      </c>
      <c r="D83" s="755">
        <f t="shared" si="21"/>
        <v>-5551259</v>
      </c>
      <c r="E83" s="755">
        <f t="shared" si="21"/>
        <v>109585203</v>
      </c>
      <c r="F83" s="755">
        <f t="shared" si="21"/>
        <v>109585203</v>
      </c>
      <c r="G83" s="755">
        <f t="shared" si="21"/>
        <v>103151029</v>
      </c>
      <c r="H83" s="755">
        <f t="shared" si="21"/>
        <v>0</v>
      </c>
      <c r="I83" s="523" t="str">
        <f>IF((C83-'ETCA-II-11'!B45)&gt;0.9,"ERROR!!!!! EL MONTO NO COINCIDE CON LO REPORTADO EN EL FORMATO ETCA-II-11 EN EL TOTAL DEL GASTO","")</f>
        <v/>
      </c>
    </row>
    <row r="84" spans="1:9" ht="33" customHeight="1">
      <c r="A84" s="744"/>
      <c r="B84" s="744"/>
      <c r="C84" s="745"/>
      <c r="D84" s="745"/>
      <c r="E84" s="746"/>
      <c r="F84" s="745"/>
      <c r="G84" s="745"/>
      <c r="H84" s="746"/>
      <c r="I84" s="523" t="str">
        <f>IF((D83-'ETCA-II-11'!C45)&gt;0.9,"ERROR!!!!! EL MONTO NO COINCIDE CON LO REPORTADO EN EL FORMATO ETCA-II-11 EN EL TOTAL DEL GASTO","")</f>
        <v/>
      </c>
    </row>
    <row r="85" spans="1:9">
      <c r="A85" s="744"/>
      <c r="B85" s="744"/>
      <c r="C85" s="745"/>
      <c r="D85" s="745"/>
      <c r="E85" s="746"/>
      <c r="F85" s="745"/>
      <c r="G85" s="745"/>
      <c r="H85" s="746"/>
      <c r="I85" s="523"/>
    </row>
    <row r="86" spans="1:9">
      <c r="A86" s="744"/>
      <c r="B86" s="744"/>
      <c r="C86" s="745"/>
      <c r="D86" s="745"/>
      <c r="E86" s="746"/>
      <c r="F86" s="745"/>
      <c r="G86" s="745"/>
      <c r="H86" s="746"/>
      <c r="I86" t="str">
        <f>IF((E83-'ETCA-II-11'!D45),"ERROR!!!!! EL MONTO NO COINCIDE CON LO REPORTADO EN EL FORMATO ETCA-II-11 EN EL TOTAL DEL GASTO","")</f>
        <v/>
      </c>
    </row>
    <row r="87" spans="1:9">
      <c r="A87" s="744"/>
      <c r="B87" s="744"/>
      <c r="C87" s="745"/>
      <c r="D87" s="745"/>
      <c r="E87" s="746"/>
      <c r="F87" s="745"/>
      <c r="G87" s="745"/>
      <c r="H87" s="746"/>
      <c r="I87" t="str">
        <f>IF((F83-'ETCA-II-11'!E45)&gt;0.9,"ERROR!!!!! EL MONTO NO COINCIDE CON LO REPORTADO EN EL FORMATO ETCA-II-11 EN EL TOTAL DEL GASTO","")</f>
        <v/>
      </c>
    </row>
    <row r="88" spans="1:9">
      <c r="A88" s="744"/>
      <c r="B88" s="744"/>
      <c r="C88" s="745"/>
      <c r="D88" s="745"/>
      <c r="E88" s="746"/>
      <c r="F88" s="745"/>
      <c r="G88" s="745"/>
      <c r="H88" s="746"/>
      <c r="I88" t="str">
        <f>IF((G83-'ETCA-II-11'!F45)&gt;0.9,"ERROR!!!!! EL MONTO NO COINCIDE CON LO REPORTADO EN EL FORMATO ETCA-II-11 EN EL TOTAL DEL GASTO","")</f>
        <v/>
      </c>
    </row>
    <row r="89" spans="1:9">
      <c r="A89" s="744"/>
      <c r="B89" s="744"/>
      <c r="C89" s="745"/>
      <c r="D89" s="745"/>
      <c r="E89" s="746"/>
      <c r="F89" s="745"/>
      <c r="G89" s="745"/>
      <c r="H89" s="746"/>
      <c r="I89" t="str">
        <f>IF((H83-'ETCA-II-11'!G45)&gt;0.9,"ERROR!!!!! EL MONTO NO COINCIDE CON LO REPORTADO EN EL FORMATO ETCA-II-11 EN EL TOTAL DEL GASTO","")</f>
        <v/>
      </c>
    </row>
    <row r="90" spans="1:9">
      <c r="A90" s="744"/>
      <c r="B90" s="744"/>
      <c r="C90" s="745"/>
      <c r="D90" s="745"/>
      <c r="E90" s="746"/>
      <c r="F90" s="745"/>
      <c r="G90" s="745"/>
      <c r="H90" s="746"/>
    </row>
  </sheetData>
  <sheetProtection formatColumns="0" formatRows="0" insertHyperlinks="0"/>
  <mergeCells count="14">
    <mergeCell ref="A9:B9"/>
    <mergeCell ref="A10:B10"/>
    <mergeCell ref="A11:B11"/>
    <mergeCell ref="A21:B21"/>
    <mergeCell ref="A30:B30"/>
    <mergeCell ref="C7:G7"/>
    <mergeCell ref="H7:H8"/>
    <mergeCell ref="A1:H1"/>
    <mergeCell ref="A3:H3"/>
    <mergeCell ref="A4:H4"/>
    <mergeCell ref="A5:H5"/>
    <mergeCell ref="A6:H6"/>
    <mergeCell ref="A2:H2"/>
    <mergeCell ref="A7:B8"/>
  </mergeCells>
  <pageMargins left="0.19685039370078741" right="0.31496062992125984" top="0.74803149606299213" bottom="0.74803149606299213" header="0.31496062992125984" footer="0.31496062992125984"/>
  <pageSetup scale="95" orientation="landscape" r:id="rId1"/>
  <drawing r:id="rId2"/>
</worksheet>
</file>

<file path=xl/worksheets/sheet26.xml><?xml version="1.0" encoding="utf-8"?>
<worksheet xmlns="http://schemas.openxmlformats.org/spreadsheetml/2006/main" xmlns:r="http://schemas.openxmlformats.org/officeDocument/2006/relationships">
  <dimension ref="A1:N135"/>
  <sheetViews>
    <sheetView view="pageBreakPreview" topLeftCell="A121" zoomScale="112" zoomScaleNormal="112" zoomScaleSheetLayoutView="112" workbookViewId="0">
      <selection activeCell="C134" sqref="C134"/>
    </sheetView>
  </sheetViews>
  <sheetFormatPr baseColWidth="10" defaultRowHeight="16.5"/>
  <cols>
    <col min="1" max="1" width="10.42578125" style="34" customWidth="1"/>
    <col min="2" max="2" width="39.7109375" style="6" customWidth="1"/>
    <col min="3" max="7" width="12.7109375" style="6" customWidth="1"/>
    <col min="8" max="8" width="11.7109375" style="6" customWidth="1"/>
    <col min="9" max="9" width="9.42578125" style="936" customWidth="1"/>
    <col min="10" max="16384" width="11.42578125" style="3"/>
  </cols>
  <sheetData>
    <row r="1" spans="1:14" s="6" customFormat="1">
      <c r="A1" s="1305" t="s">
        <v>23</v>
      </c>
      <c r="B1" s="1305"/>
      <c r="C1" s="1305"/>
      <c r="D1" s="1305"/>
      <c r="E1" s="1305"/>
      <c r="F1" s="1305"/>
      <c r="G1" s="1305"/>
      <c r="H1" s="1305"/>
      <c r="I1" s="1305"/>
    </row>
    <row r="2" spans="1:14" s="31" customFormat="1" ht="15.75">
      <c r="A2" s="1305" t="s">
        <v>559</v>
      </c>
      <c r="B2" s="1305"/>
      <c r="C2" s="1305"/>
      <c r="D2" s="1305"/>
      <c r="E2" s="1305"/>
      <c r="F2" s="1305"/>
      <c r="G2" s="1305"/>
      <c r="H2" s="1305"/>
      <c r="I2" s="1305"/>
    </row>
    <row r="3" spans="1:14" s="31" customFormat="1" ht="15.75">
      <c r="A3" s="1305" t="s">
        <v>810</v>
      </c>
      <c r="B3" s="1305"/>
      <c r="C3" s="1305"/>
      <c r="D3" s="1305"/>
      <c r="E3" s="1305"/>
      <c r="F3" s="1305"/>
      <c r="G3" s="1305"/>
      <c r="H3" s="1305"/>
      <c r="I3" s="1305"/>
    </row>
    <row r="4" spans="1:14" s="31" customFormat="1">
      <c r="A4" s="1366" t="str">
        <f>'ETCA-I-01'!A3:G3</f>
        <v>TELEVISORA DE HERMOSILLO, S.A. DE C.V.</v>
      </c>
      <c r="B4" s="1366"/>
      <c r="C4" s="1366"/>
      <c r="D4" s="1366"/>
      <c r="E4" s="1366"/>
      <c r="F4" s="1366"/>
      <c r="G4" s="1366"/>
      <c r="H4" s="1366"/>
      <c r="I4" s="1366"/>
    </row>
    <row r="5" spans="1:14" s="31" customFormat="1">
      <c r="A5" s="1366" t="str">
        <f>'ETCA-I-03'!A4:D4</f>
        <v>Del 01 de Enero al 31 de Diciembre de 2018</v>
      </c>
      <c r="B5" s="1366"/>
      <c r="C5" s="1366"/>
      <c r="D5" s="1366"/>
      <c r="E5" s="1366"/>
      <c r="F5" s="1366"/>
      <c r="G5" s="1366"/>
      <c r="H5" s="1366"/>
      <c r="I5" s="1366"/>
    </row>
    <row r="6" spans="1:14" s="32" customFormat="1" ht="17.25" thickBot="1">
      <c r="A6" s="47"/>
      <c r="B6" s="47"/>
      <c r="C6" s="1367" t="s">
        <v>811</v>
      </c>
      <c r="D6" s="1367"/>
      <c r="E6" s="1367"/>
      <c r="F6" s="47"/>
      <c r="G6" s="4"/>
      <c r="H6" s="1368"/>
      <c r="I6" s="1368"/>
    </row>
    <row r="7" spans="1:14" ht="38.25" customHeight="1">
      <c r="A7" s="1361" t="s">
        <v>812</v>
      </c>
      <c r="B7" s="1362"/>
      <c r="C7" s="199" t="s">
        <v>563</v>
      </c>
      <c r="D7" s="199" t="s">
        <v>473</v>
      </c>
      <c r="E7" s="199" t="s">
        <v>564</v>
      </c>
      <c r="F7" s="200" t="s">
        <v>565</v>
      </c>
      <c r="G7" s="200" t="s">
        <v>566</v>
      </c>
      <c r="H7" s="199" t="s">
        <v>567</v>
      </c>
      <c r="I7" s="934" t="s">
        <v>813</v>
      </c>
    </row>
    <row r="8" spans="1:14" ht="18" customHeight="1" thickBot="1">
      <c r="A8" s="1363"/>
      <c r="B8" s="1364"/>
      <c r="C8" s="297" t="s">
        <v>438</v>
      </c>
      <c r="D8" s="297" t="s">
        <v>439</v>
      </c>
      <c r="E8" s="297" t="s">
        <v>568</v>
      </c>
      <c r="F8" s="333" t="s">
        <v>441</v>
      </c>
      <c r="G8" s="333" t="s">
        <v>442</v>
      </c>
      <c r="H8" s="297" t="s">
        <v>569</v>
      </c>
      <c r="I8" s="298" t="s">
        <v>814</v>
      </c>
    </row>
    <row r="9" spans="1:14" ht="7.5" customHeight="1">
      <c r="A9" s="326"/>
      <c r="B9" s="327"/>
      <c r="C9" s="328"/>
      <c r="D9" s="1034"/>
      <c r="E9" s="1034"/>
      <c r="F9" s="1034"/>
      <c r="G9" s="1034"/>
      <c r="H9" s="328"/>
      <c r="I9" s="935"/>
    </row>
    <row r="10" spans="1:14" ht="17.100000000000001" customHeight="1">
      <c r="A10" s="329">
        <v>1000</v>
      </c>
      <c r="B10" s="1023" t="s">
        <v>815</v>
      </c>
      <c r="C10" s="1024">
        <f>SUM(C11:C47)</f>
        <v>81363564</v>
      </c>
      <c r="D10" s="1035">
        <f>SUM(D11:D47)</f>
        <v>-10096480</v>
      </c>
      <c r="E10" s="1024">
        <f>SUM(E11:E47)</f>
        <v>71267084</v>
      </c>
      <c r="F10" s="1024">
        <f>SUM(F11:F47)</f>
        <v>71267084</v>
      </c>
      <c r="G10" s="1024">
        <f>SUM(G11:G47)+1</f>
        <v>68350193</v>
      </c>
      <c r="H10" s="1025">
        <f>E10-F10</f>
        <v>0</v>
      </c>
      <c r="I10" s="1026">
        <f>IF(E10=0,"",F10/E10)</f>
        <v>1</v>
      </c>
      <c r="J10" s="1027"/>
      <c r="K10" s="35"/>
      <c r="L10" s="1027"/>
      <c r="M10" s="1027"/>
    </row>
    <row r="11" spans="1:14" s="35" customFormat="1" ht="17.100000000000001" customHeight="1">
      <c r="A11" s="330">
        <v>1100</v>
      </c>
      <c r="B11" s="1028" t="s">
        <v>816</v>
      </c>
      <c r="C11" s="1029"/>
      <c r="D11" s="1036"/>
      <c r="E11" s="1037"/>
      <c r="F11" s="1029"/>
      <c r="G11" s="1038"/>
      <c r="H11" s="1030"/>
      <c r="I11" s="1031" t="str">
        <f t="shared" ref="I11:I134" si="0">IF(E11=0,"",F11/E11)</f>
        <v/>
      </c>
      <c r="J11" s="1027"/>
      <c r="L11" s="1027"/>
      <c r="M11" s="1027"/>
    </row>
    <row r="12" spans="1:14" s="35" customFormat="1" ht="17.100000000000001" customHeight="1">
      <c r="A12" s="331">
        <v>113</v>
      </c>
      <c r="B12" s="1028" t="s">
        <v>817</v>
      </c>
      <c r="C12" s="1032"/>
      <c r="D12" s="1039"/>
      <c r="E12" s="1037"/>
      <c r="F12" s="1032"/>
      <c r="G12" s="1040"/>
      <c r="H12" s="1030"/>
      <c r="I12" s="1031" t="str">
        <f t="shared" si="0"/>
        <v/>
      </c>
      <c r="J12" s="1027"/>
      <c r="L12" s="1027"/>
      <c r="M12" s="1027"/>
    </row>
    <row r="13" spans="1:14" s="35" customFormat="1" ht="17.100000000000001" customHeight="1">
      <c r="A13" s="332">
        <v>11301</v>
      </c>
      <c r="B13" s="1028" t="s">
        <v>818</v>
      </c>
      <c r="C13" s="926">
        <v>43249532</v>
      </c>
      <c r="D13" s="1039">
        <v>-5626462</v>
      </c>
      <c r="E13" s="1037">
        <f t="shared" ref="E13:E32" si="1">C13+D13</f>
        <v>37623070</v>
      </c>
      <c r="F13" s="1033">
        <v>37623070</v>
      </c>
      <c r="G13" s="926">
        <v>37623070</v>
      </c>
      <c r="H13" s="1030">
        <f t="shared" ref="H13:H29" si="2">E13-F13</f>
        <v>0</v>
      </c>
      <c r="I13" s="1031">
        <f t="shared" si="0"/>
        <v>1</v>
      </c>
      <c r="J13" s="1027"/>
      <c r="K13" s="902"/>
      <c r="L13" s="1027"/>
      <c r="M13" s="1027"/>
      <c r="N13" s="902"/>
    </row>
    <row r="14" spans="1:14" s="35" customFormat="1" ht="17.100000000000001" customHeight="1">
      <c r="A14" s="332">
        <v>11303</v>
      </c>
      <c r="B14" s="1028" t="s">
        <v>1093</v>
      </c>
      <c r="C14" s="926">
        <v>4064929</v>
      </c>
      <c r="D14" s="1039">
        <v>-405977</v>
      </c>
      <c r="E14" s="1037">
        <f t="shared" si="1"/>
        <v>3658952</v>
      </c>
      <c r="F14" s="1033">
        <v>3658952</v>
      </c>
      <c r="G14" s="926">
        <v>3658951</v>
      </c>
      <c r="H14" s="1030">
        <f t="shared" si="2"/>
        <v>0</v>
      </c>
      <c r="I14" s="1031">
        <f t="shared" si="0"/>
        <v>1</v>
      </c>
      <c r="J14" s="1027"/>
      <c r="K14" s="902"/>
      <c r="L14" s="1027"/>
      <c r="M14" s="1027"/>
      <c r="N14" s="902"/>
    </row>
    <row r="15" spans="1:14" s="35" customFormat="1" ht="17.100000000000001" customHeight="1">
      <c r="A15" s="332">
        <v>11306</v>
      </c>
      <c r="B15" s="1028" t="s">
        <v>819</v>
      </c>
      <c r="C15" s="903"/>
      <c r="D15" s="1039"/>
      <c r="E15" s="1037"/>
      <c r="F15" s="1033"/>
      <c r="G15" s="1041"/>
      <c r="H15" s="1030"/>
      <c r="I15" s="1031" t="str">
        <f t="shared" si="0"/>
        <v/>
      </c>
      <c r="J15" s="1027"/>
      <c r="K15" s="902"/>
      <c r="L15" s="1027"/>
      <c r="M15" s="1027"/>
      <c r="N15" s="902"/>
    </row>
    <row r="16" spans="1:14" s="35" customFormat="1" ht="17.100000000000001" customHeight="1">
      <c r="A16" s="332">
        <v>11307</v>
      </c>
      <c r="B16" s="1028" t="s">
        <v>820</v>
      </c>
      <c r="C16" s="903"/>
      <c r="D16" s="1039"/>
      <c r="E16" s="1037"/>
      <c r="F16" s="1032"/>
      <c r="G16" s="1041"/>
      <c r="H16" s="1030"/>
      <c r="I16" s="1031" t="str">
        <f t="shared" si="0"/>
        <v/>
      </c>
      <c r="J16" s="1027"/>
      <c r="K16" s="902"/>
      <c r="L16" s="1027"/>
      <c r="M16" s="1027"/>
      <c r="N16" s="902"/>
    </row>
    <row r="17" spans="1:14" s="35" customFormat="1" ht="17.100000000000001" customHeight="1">
      <c r="A17" s="332">
        <v>11308</v>
      </c>
      <c r="B17" s="1028" t="s">
        <v>1094</v>
      </c>
      <c r="C17" s="926">
        <v>2040096</v>
      </c>
      <c r="D17" s="1039">
        <v>7022</v>
      </c>
      <c r="E17" s="1037">
        <f t="shared" si="1"/>
        <v>2047118</v>
      </c>
      <c r="F17" s="1033">
        <v>2047118</v>
      </c>
      <c r="G17" s="926">
        <v>2047118</v>
      </c>
      <c r="H17" s="1030">
        <f t="shared" ref="H17" si="3">E17-F17</f>
        <v>0</v>
      </c>
      <c r="I17" s="1031">
        <f t="shared" si="0"/>
        <v>1</v>
      </c>
      <c r="J17" s="1027"/>
      <c r="K17" s="902"/>
      <c r="L17" s="1027"/>
      <c r="M17" s="1027"/>
      <c r="N17" s="902"/>
    </row>
    <row r="18" spans="1:14" s="35" customFormat="1" ht="17.100000000000001" customHeight="1">
      <c r="A18" s="332">
        <v>11309</v>
      </c>
      <c r="B18" s="1028" t="s">
        <v>821</v>
      </c>
      <c r="C18" s="1032"/>
      <c r="D18" s="1039"/>
      <c r="E18" s="1037"/>
      <c r="F18" s="1032"/>
      <c r="G18" s="1040"/>
      <c r="H18" s="1030"/>
      <c r="I18" s="1031" t="str">
        <f t="shared" si="0"/>
        <v/>
      </c>
      <c r="J18" s="1027"/>
      <c r="K18" s="902"/>
      <c r="L18" s="1027"/>
      <c r="M18" s="1027"/>
      <c r="N18" s="902"/>
    </row>
    <row r="19" spans="1:14" s="35" customFormat="1" ht="17.100000000000001" customHeight="1">
      <c r="A19" s="332">
        <v>11310</v>
      </c>
      <c r="B19" s="1028" t="s">
        <v>822</v>
      </c>
      <c r="C19" s="1032"/>
      <c r="D19" s="1039"/>
      <c r="E19" s="1037"/>
      <c r="F19" s="1032"/>
      <c r="G19" s="1040"/>
      <c r="H19" s="1030"/>
      <c r="I19" s="1031" t="str">
        <f t="shared" si="0"/>
        <v/>
      </c>
      <c r="J19" s="1027"/>
      <c r="K19" s="902"/>
      <c r="L19" s="1027"/>
      <c r="M19" s="1027"/>
      <c r="N19" s="902"/>
    </row>
    <row r="20" spans="1:14" s="35" customFormat="1" ht="17.100000000000001" customHeight="1">
      <c r="A20" s="331">
        <v>121</v>
      </c>
      <c r="B20" s="1028" t="s">
        <v>823</v>
      </c>
      <c r="C20" s="1032"/>
      <c r="D20" s="1039"/>
      <c r="E20" s="1037"/>
      <c r="F20" s="1032"/>
      <c r="G20" s="1040"/>
      <c r="H20" s="1030"/>
      <c r="I20" s="1031" t="str">
        <f t="shared" si="0"/>
        <v/>
      </c>
      <c r="J20" s="1027"/>
      <c r="K20" s="902"/>
      <c r="L20" s="1027"/>
      <c r="M20" s="1027"/>
      <c r="N20" s="902"/>
    </row>
    <row r="21" spans="1:14" s="35" customFormat="1" ht="17.100000000000001" customHeight="1">
      <c r="A21" s="332">
        <v>12101</v>
      </c>
      <c r="B21" s="1028" t="s">
        <v>824</v>
      </c>
      <c r="C21" s="926">
        <v>1332268</v>
      </c>
      <c r="D21" s="1039">
        <v>-703058</v>
      </c>
      <c r="E21" s="1037">
        <f t="shared" si="1"/>
        <v>629210</v>
      </c>
      <c r="F21" s="1032">
        <v>629210</v>
      </c>
      <c r="G21" s="1032">
        <v>629210</v>
      </c>
      <c r="H21" s="1030">
        <f t="shared" si="2"/>
        <v>0</v>
      </c>
      <c r="I21" s="1031">
        <f t="shared" si="0"/>
        <v>1</v>
      </c>
      <c r="J21" s="1027"/>
      <c r="K21" s="902"/>
      <c r="L21" s="1027"/>
      <c r="M21" s="1027"/>
      <c r="N21" s="902"/>
    </row>
    <row r="22" spans="1:14" s="35" customFormat="1" ht="17.100000000000001" customHeight="1">
      <c r="A22" s="331">
        <v>122</v>
      </c>
      <c r="B22" s="1028" t="s">
        <v>825</v>
      </c>
      <c r="C22" s="1032"/>
      <c r="D22" s="1039"/>
      <c r="E22" s="1037"/>
      <c r="F22" s="1032"/>
      <c r="G22" s="1040"/>
      <c r="H22" s="1030"/>
      <c r="I22" s="1031" t="str">
        <f t="shared" si="0"/>
        <v/>
      </c>
      <c r="J22" s="1027"/>
      <c r="K22" s="902"/>
      <c r="L22" s="1027"/>
      <c r="M22" s="1027"/>
      <c r="N22" s="902"/>
    </row>
    <row r="23" spans="1:14" s="35" customFormat="1" ht="17.100000000000001" customHeight="1">
      <c r="A23" s="332">
        <v>12201</v>
      </c>
      <c r="B23" s="1028" t="s">
        <v>825</v>
      </c>
      <c r="C23" s="1032"/>
      <c r="D23" s="1039"/>
      <c r="E23" s="1037"/>
      <c r="F23" s="1032"/>
      <c r="G23" s="1040"/>
      <c r="H23" s="1030"/>
      <c r="I23" s="1031" t="str">
        <f t="shared" si="0"/>
        <v/>
      </c>
      <c r="J23" s="1027"/>
      <c r="K23" s="902"/>
      <c r="L23" s="1027"/>
      <c r="M23" s="1027"/>
      <c r="N23" s="902"/>
    </row>
    <row r="24" spans="1:14" s="35" customFormat="1" ht="17.100000000000001" customHeight="1">
      <c r="A24" s="330">
        <v>1300</v>
      </c>
      <c r="B24" s="1028" t="s">
        <v>826</v>
      </c>
      <c r="C24" s="1032"/>
      <c r="D24" s="1039"/>
      <c r="E24" s="1037"/>
      <c r="F24" s="1032"/>
      <c r="G24" s="1040"/>
      <c r="H24" s="1030"/>
      <c r="I24" s="1031" t="str">
        <f t="shared" si="0"/>
        <v/>
      </c>
      <c r="J24" s="1027"/>
      <c r="K24" s="902"/>
      <c r="L24" s="1027"/>
      <c r="M24" s="1027"/>
      <c r="N24" s="902"/>
    </row>
    <row r="25" spans="1:14" s="35" customFormat="1" ht="17.100000000000001" customHeight="1">
      <c r="A25" s="331">
        <v>131</v>
      </c>
      <c r="B25" s="1028" t="s">
        <v>827</v>
      </c>
      <c r="C25" s="1032"/>
      <c r="D25" s="1039"/>
      <c r="E25" s="1037"/>
      <c r="F25" s="1032"/>
      <c r="G25" s="1040"/>
      <c r="H25" s="1030"/>
      <c r="I25" s="1031" t="str">
        <f t="shared" si="0"/>
        <v/>
      </c>
      <c r="J25" s="1027"/>
      <c r="K25" s="902"/>
      <c r="L25" s="1027"/>
      <c r="M25" s="1027"/>
      <c r="N25" s="902"/>
    </row>
    <row r="26" spans="1:14" s="35" customFormat="1" ht="17.100000000000001" customHeight="1">
      <c r="A26" s="332">
        <v>13101</v>
      </c>
      <c r="B26" s="1028" t="s">
        <v>828</v>
      </c>
      <c r="C26" s="1032"/>
      <c r="D26" s="1039"/>
      <c r="E26" s="1037"/>
      <c r="F26" s="1032"/>
      <c r="G26" s="1040"/>
      <c r="H26" s="1030"/>
      <c r="I26" s="1031" t="str">
        <f t="shared" si="0"/>
        <v/>
      </c>
      <c r="J26" s="1027"/>
      <c r="K26" s="902"/>
      <c r="L26" s="1027"/>
      <c r="M26" s="1027"/>
      <c r="N26" s="902"/>
    </row>
    <row r="27" spans="1:14" s="35" customFormat="1" ht="17.100000000000001" customHeight="1">
      <c r="A27" s="331">
        <v>132</v>
      </c>
      <c r="B27" s="1028" t="s">
        <v>829</v>
      </c>
      <c r="C27" s="1032"/>
      <c r="D27" s="1039"/>
      <c r="E27" s="1037"/>
      <c r="F27" s="1032"/>
      <c r="G27" s="1040"/>
      <c r="H27" s="1030"/>
      <c r="I27" s="1031" t="str">
        <f t="shared" si="0"/>
        <v/>
      </c>
      <c r="J27" s="1027"/>
      <c r="K27" s="902"/>
      <c r="L27" s="1027"/>
      <c r="M27" s="1027"/>
      <c r="N27" s="902"/>
    </row>
    <row r="28" spans="1:14" s="35" customFormat="1" ht="17.100000000000001" customHeight="1">
      <c r="A28" s="332">
        <v>13201</v>
      </c>
      <c r="B28" s="1028" t="s">
        <v>830</v>
      </c>
      <c r="C28" s="926">
        <v>3839996</v>
      </c>
      <c r="D28" s="1039">
        <v>-430712</v>
      </c>
      <c r="E28" s="1037">
        <f t="shared" si="1"/>
        <v>3409284</v>
      </c>
      <c r="F28" s="1033">
        <v>3409284</v>
      </c>
      <c r="G28" s="926">
        <v>3409284</v>
      </c>
      <c r="H28" s="1030">
        <f t="shared" si="2"/>
        <v>0</v>
      </c>
      <c r="I28" s="1031">
        <f t="shared" si="0"/>
        <v>1</v>
      </c>
      <c r="J28" s="1027"/>
      <c r="K28" s="902"/>
      <c r="L28" s="1027"/>
      <c r="M28" s="1027"/>
      <c r="N28" s="902"/>
    </row>
    <row r="29" spans="1:14" s="35" customFormat="1" ht="17.100000000000001" customHeight="1">
      <c r="A29" s="332">
        <v>13202</v>
      </c>
      <c r="B29" s="1028" t="s">
        <v>831</v>
      </c>
      <c r="C29" s="926">
        <v>7052432</v>
      </c>
      <c r="D29" s="1039">
        <v>-906004</v>
      </c>
      <c r="E29" s="1037">
        <f t="shared" si="1"/>
        <v>6146428</v>
      </c>
      <c r="F29" s="1033">
        <v>6146428</v>
      </c>
      <c r="G29" s="926">
        <v>6146428</v>
      </c>
      <c r="H29" s="1030">
        <f t="shared" si="2"/>
        <v>0</v>
      </c>
      <c r="I29" s="1031">
        <f t="shared" si="0"/>
        <v>1</v>
      </c>
      <c r="J29" s="1027"/>
      <c r="K29" s="902"/>
      <c r="L29" s="1027"/>
      <c r="M29" s="1027"/>
      <c r="N29" s="902"/>
    </row>
    <row r="30" spans="1:14" s="35" customFormat="1" ht="17.100000000000001" customHeight="1">
      <c r="A30" s="332">
        <v>13203</v>
      </c>
      <c r="B30" s="1028" t="s">
        <v>832</v>
      </c>
      <c r="C30" s="903"/>
      <c r="D30" s="1039"/>
      <c r="E30" s="1037"/>
      <c r="F30" s="926"/>
      <c r="G30" s="1040"/>
      <c r="H30" s="1030"/>
      <c r="I30" s="1031" t="str">
        <f t="shared" si="0"/>
        <v/>
      </c>
      <c r="J30" s="1027"/>
      <c r="K30" s="902"/>
      <c r="L30" s="1027"/>
      <c r="M30" s="1027"/>
      <c r="N30" s="902"/>
    </row>
    <row r="31" spans="1:14" s="35" customFormat="1" ht="17.100000000000001" customHeight="1">
      <c r="A31" s="332">
        <v>13204</v>
      </c>
      <c r="B31" s="1028" t="s">
        <v>833</v>
      </c>
      <c r="C31" s="1032"/>
      <c r="D31" s="1039"/>
      <c r="E31" s="1037"/>
      <c r="F31" s="1032"/>
      <c r="G31" s="1040"/>
      <c r="H31" s="1030"/>
      <c r="I31" s="1031" t="str">
        <f t="shared" si="0"/>
        <v/>
      </c>
      <c r="J31" s="1027"/>
      <c r="K31" s="902"/>
      <c r="L31" s="1027"/>
      <c r="M31" s="1027"/>
      <c r="N31" s="902"/>
    </row>
    <row r="32" spans="1:14" s="35" customFormat="1" ht="17.100000000000001" customHeight="1">
      <c r="A32" s="332">
        <v>13301</v>
      </c>
      <c r="B32" s="1028" t="s">
        <v>1095</v>
      </c>
      <c r="C32" s="927">
        <v>982616</v>
      </c>
      <c r="D32" s="1039">
        <v>-229985</v>
      </c>
      <c r="E32" s="1037">
        <f t="shared" si="1"/>
        <v>752631</v>
      </c>
      <c r="F32" s="927">
        <v>752631</v>
      </c>
      <c r="G32" s="1032">
        <v>752631</v>
      </c>
      <c r="H32" s="1030">
        <f t="shared" ref="H32" si="4">E32-F32</f>
        <v>0</v>
      </c>
      <c r="I32" s="1031">
        <f t="shared" si="0"/>
        <v>1</v>
      </c>
      <c r="J32" s="1027"/>
      <c r="K32" s="902"/>
      <c r="L32" s="1027"/>
      <c r="M32" s="1027"/>
      <c r="N32" s="902"/>
    </row>
    <row r="33" spans="1:14" s="35" customFormat="1" ht="17.100000000000001" customHeight="1">
      <c r="A33" s="331">
        <v>134</v>
      </c>
      <c r="B33" s="1028" t="s">
        <v>834</v>
      </c>
      <c r="C33" s="1032"/>
      <c r="D33" s="1039"/>
      <c r="E33" s="1037"/>
      <c r="F33" s="1032"/>
      <c r="G33" s="1040"/>
      <c r="H33" s="1030"/>
      <c r="I33" s="1031" t="str">
        <f t="shared" si="0"/>
        <v/>
      </c>
      <c r="J33" s="1027"/>
      <c r="K33" s="902"/>
      <c r="L33" s="1027"/>
      <c r="M33" s="1027"/>
      <c r="N33" s="902"/>
    </row>
    <row r="34" spans="1:14" s="35" customFormat="1" ht="17.100000000000001" customHeight="1">
      <c r="A34" s="332">
        <v>13403</v>
      </c>
      <c r="B34" s="1028" t="s">
        <v>835</v>
      </c>
      <c r="C34" s="1032"/>
      <c r="D34" s="1039"/>
      <c r="E34" s="1037"/>
      <c r="F34" s="1032"/>
      <c r="G34" s="1040"/>
      <c r="H34" s="1030"/>
      <c r="I34" s="1031" t="str">
        <f t="shared" si="0"/>
        <v/>
      </c>
      <c r="J34" s="1027"/>
      <c r="K34" s="902"/>
      <c r="L34" s="1027"/>
      <c r="M34" s="1027"/>
      <c r="N34" s="902"/>
    </row>
    <row r="35" spans="1:14" s="35" customFormat="1" ht="17.100000000000001" customHeight="1">
      <c r="A35" s="908">
        <v>141</v>
      </c>
      <c r="B35" s="1028" t="s">
        <v>1096</v>
      </c>
      <c r="C35" s="1032"/>
      <c r="D35" s="1039"/>
      <c r="E35" s="1037"/>
      <c r="F35" s="1032"/>
      <c r="G35" s="1040"/>
      <c r="H35" s="1030"/>
      <c r="I35" s="1031" t="str">
        <f t="shared" si="0"/>
        <v/>
      </c>
      <c r="J35" s="1027"/>
      <c r="K35" s="902"/>
      <c r="L35" s="1027"/>
      <c r="M35" s="1027"/>
      <c r="N35" s="902"/>
    </row>
    <row r="36" spans="1:14" s="35" customFormat="1" ht="17.100000000000001" customHeight="1">
      <c r="A36" s="908">
        <v>14101</v>
      </c>
      <c r="B36" s="1028" t="s">
        <v>1097</v>
      </c>
      <c r="C36" s="1033">
        <v>4649777</v>
      </c>
      <c r="D36" s="929">
        <v>-584403</v>
      </c>
      <c r="E36" s="1037">
        <f t="shared" ref="E36:E100" si="5">C36+D36</f>
        <v>4065374</v>
      </c>
      <c r="F36" s="1032">
        <v>4065374</v>
      </c>
      <c r="G36" s="1039">
        <v>3716125</v>
      </c>
      <c r="H36" s="1030">
        <f t="shared" ref="H36:H100" si="6">E36-F36</f>
        <v>0</v>
      </c>
      <c r="I36" s="1031">
        <f t="shared" si="0"/>
        <v>1</v>
      </c>
      <c r="J36" s="1027"/>
      <c r="K36" s="902"/>
      <c r="L36" s="1027"/>
      <c r="M36" s="1027"/>
      <c r="N36" s="902"/>
    </row>
    <row r="37" spans="1:14" s="35" customFormat="1" ht="17.100000000000001" customHeight="1">
      <c r="A37" s="908">
        <v>14201</v>
      </c>
      <c r="B37" s="1028" t="s">
        <v>1098</v>
      </c>
      <c r="C37" s="1033">
        <v>2296021</v>
      </c>
      <c r="D37" s="929">
        <v>-224360</v>
      </c>
      <c r="E37" s="1037">
        <f t="shared" si="5"/>
        <v>2071661</v>
      </c>
      <c r="F37" s="1032">
        <v>2071661</v>
      </c>
      <c r="G37" s="1039">
        <v>1371281</v>
      </c>
      <c r="H37" s="1030">
        <f t="shared" si="6"/>
        <v>0</v>
      </c>
      <c r="I37" s="1031">
        <f t="shared" si="0"/>
        <v>1</v>
      </c>
      <c r="J37" s="1027"/>
      <c r="K37" s="902"/>
      <c r="L37" s="1027"/>
      <c r="M37" s="1027"/>
      <c r="N37" s="902"/>
    </row>
    <row r="38" spans="1:14" s="35" customFormat="1" ht="17.100000000000001" customHeight="1">
      <c r="A38" s="908">
        <v>14301</v>
      </c>
      <c r="B38" s="1028" t="s">
        <v>1099</v>
      </c>
      <c r="C38" s="1033">
        <v>3020314</v>
      </c>
      <c r="D38" s="930">
        <v>-437070</v>
      </c>
      <c r="E38" s="1037">
        <f t="shared" si="5"/>
        <v>2583244</v>
      </c>
      <c r="F38" s="1032">
        <v>2583244</v>
      </c>
      <c r="G38" s="1039">
        <v>2142613</v>
      </c>
      <c r="H38" s="1030">
        <f t="shared" si="6"/>
        <v>0</v>
      </c>
      <c r="I38" s="1031">
        <f t="shared" si="0"/>
        <v>1</v>
      </c>
      <c r="J38" s="1027"/>
      <c r="K38" s="902"/>
      <c r="L38" s="1027"/>
      <c r="M38" s="1027"/>
      <c r="N38" s="902"/>
    </row>
    <row r="39" spans="1:14" s="35" customFormat="1" ht="17.100000000000001" customHeight="1">
      <c r="A39" s="908">
        <v>150</v>
      </c>
      <c r="B39" s="1028" t="s">
        <v>1100</v>
      </c>
      <c r="C39" s="1032"/>
      <c r="D39" s="1039"/>
      <c r="E39" s="1037"/>
      <c r="F39" s="1032"/>
      <c r="G39" s="1040"/>
      <c r="H39" s="1030"/>
      <c r="I39" s="1031" t="str">
        <f t="shared" si="0"/>
        <v/>
      </c>
      <c r="J39" s="1027"/>
      <c r="K39" s="902"/>
      <c r="L39" s="1027"/>
      <c r="M39" s="1027"/>
      <c r="N39" s="902"/>
    </row>
    <row r="40" spans="1:14" s="35" customFormat="1" ht="17.100000000000001" customHeight="1">
      <c r="A40" s="910">
        <v>15101</v>
      </c>
      <c r="B40" s="904" t="s">
        <v>1101</v>
      </c>
      <c r="C40" s="928">
        <v>2728800</v>
      </c>
      <c r="D40" s="905">
        <v>-368689</v>
      </c>
      <c r="E40" s="906">
        <f t="shared" si="5"/>
        <v>2360111</v>
      </c>
      <c r="F40" s="928">
        <v>2360111</v>
      </c>
      <c r="G40" s="905">
        <v>1460550</v>
      </c>
      <c r="H40" s="907">
        <f t="shared" si="6"/>
        <v>0</v>
      </c>
      <c r="I40" s="942">
        <f t="shared" si="0"/>
        <v>1</v>
      </c>
      <c r="J40" s="1027"/>
      <c r="K40" s="902"/>
      <c r="L40" s="1027"/>
      <c r="M40" s="1027"/>
      <c r="N40" s="902"/>
    </row>
    <row r="41" spans="1:14" s="35" customFormat="1" ht="17.100000000000001" customHeight="1">
      <c r="A41" s="908">
        <v>15201</v>
      </c>
      <c r="B41" s="1028" t="s">
        <v>1102</v>
      </c>
      <c r="C41" s="926">
        <v>226234</v>
      </c>
      <c r="D41" s="1039">
        <v>-226234</v>
      </c>
      <c r="E41" s="1037">
        <f t="shared" si="5"/>
        <v>0</v>
      </c>
      <c r="F41" s="926">
        <v>0</v>
      </c>
      <c r="G41" s="1039">
        <v>0</v>
      </c>
      <c r="H41" s="1030">
        <f t="shared" si="6"/>
        <v>0</v>
      </c>
      <c r="I41" s="1031" t="str">
        <f t="shared" si="0"/>
        <v/>
      </c>
      <c r="J41" s="1027"/>
      <c r="K41" s="902"/>
      <c r="L41" s="1027"/>
      <c r="M41" s="1027"/>
      <c r="N41" s="902"/>
    </row>
    <row r="42" spans="1:14" s="35" customFormat="1" ht="17.100000000000001" customHeight="1">
      <c r="A42" s="908">
        <v>15303</v>
      </c>
      <c r="B42" s="1028" t="s">
        <v>1103</v>
      </c>
      <c r="C42" s="926">
        <v>135823</v>
      </c>
      <c r="D42" s="1039">
        <v>25477</v>
      </c>
      <c r="E42" s="1037">
        <f t="shared" si="5"/>
        <v>161300</v>
      </c>
      <c r="F42" s="926">
        <v>161300</v>
      </c>
      <c r="G42" s="1039">
        <v>161300</v>
      </c>
      <c r="H42" s="1030">
        <f t="shared" si="6"/>
        <v>0</v>
      </c>
      <c r="I42" s="1031">
        <f t="shared" si="0"/>
        <v>1</v>
      </c>
      <c r="J42" s="1027"/>
      <c r="K42" s="902"/>
      <c r="L42" s="1027"/>
      <c r="M42" s="1027"/>
      <c r="N42" s="902"/>
    </row>
    <row r="43" spans="1:14" s="35" customFormat="1" ht="17.100000000000001" customHeight="1">
      <c r="A43" s="908">
        <v>15404</v>
      </c>
      <c r="B43" s="1028" t="s">
        <v>1104</v>
      </c>
      <c r="C43" s="926">
        <v>2767926</v>
      </c>
      <c r="D43" s="1039">
        <v>-272900</v>
      </c>
      <c r="E43" s="1037">
        <f t="shared" si="5"/>
        <v>2495026</v>
      </c>
      <c r="F43" s="926">
        <v>2495026</v>
      </c>
      <c r="G43" s="1039">
        <v>2495026</v>
      </c>
      <c r="H43" s="1030">
        <f t="shared" si="6"/>
        <v>0</v>
      </c>
      <c r="I43" s="1031">
        <f t="shared" si="0"/>
        <v>1</v>
      </c>
      <c r="J43" s="1027"/>
      <c r="K43" s="902"/>
      <c r="L43" s="1027"/>
      <c r="M43" s="1027"/>
      <c r="N43" s="902"/>
    </row>
    <row r="44" spans="1:14" s="35" customFormat="1" ht="17.100000000000001" customHeight="1">
      <c r="A44" s="908">
        <v>15413</v>
      </c>
      <c r="B44" s="1028" t="s">
        <v>1105</v>
      </c>
      <c r="C44" s="926">
        <v>30183</v>
      </c>
      <c r="D44" s="1039">
        <v>-19383</v>
      </c>
      <c r="E44" s="1037">
        <f t="shared" si="5"/>
        <v>10800</v>
      </c>
      <c r="F44" s="926">
        <v>10800</v>
      </c>
      <c r="G44" s="1039">
        <v>8100</v>
      </c>
      <c r="H44" s="1030">
        <f t="shared" si="6"/>
        <v>0</v>
      </c>
      <c r="I44" s="1031">
        <f t="shared" si="0"/>
        <v>1</v>
      </c>
      <c r="J44" s="1027"/>
      <c r="K44" s="902"/>
      <c r="L44" s="1027"/>
      <c r="M44" s="1027"/>
      <c r="N44" s="902"/>
    </row>
    <row r="45" spans="1:14" s="35" customFormat="1" ht="17.100000000000001" customHeight="1">
      <c r="A45" s="908">
        <v>15901</v>
      </c>
      <c r="B45" s="1028" t="s">
        <v>1106</v>
      </c>
      <c r="C45" s="926">
        <v>1934884</v>
      </c>
      <c r="D45" s="1039">
        <v>-309870</v>
      </c>
      <c r="E45" s="1037">
        <f t="shared" si="5"/>
        <v>1625014</v>
      </c>
      <c r="F45" s="926">
        <v>1625014</v>
      </c>
      <c r="G45" s="1039">
        <v>1100644</v>
      </c>
      <c r="H45" s="1030">
        <f t="shared" si="6"/>
        <v>0</v>
      </c>
      <c r="I45" s="1031">
        <f t="shared" si="0"/>
        <v>1</v>
      </c>
      <c r="J45" s="1027"/>
      <c r="K45" s="902"/>
      <c r="L45" s="1027"/>
      <c r="M45" s="1027"/>
      <c r="N45" s="902"/>
    </row>
    <row r="46" spans="1:14" s="35" customFormat="1" ht="17.100000000000001" customHeight="1">
      <c r="A46" s="908">
        <v>170</v>
      </c>
      <c r="B46" s="1028" t="s">
        <v>1107</v>
      </c>
      <c r="C46" s="1032"/>
      <c r="D46" s="1039"/>
      <c r="E46" s="1037"/>
      <c r="F46" s="1032"/>
      <c r="G46" s="1040"/>
      <c r="H46" s="1030"/>
      <c r="I46" s="1031" t="str">
        <f t="shared" si="0"/>
        <v/>
      </c>
      <c r="J46" s="1027"/>
      <c r="K46" s="902"/>
      <c r="L46" s="1027"/>
      <c r="M46" s="1027"/>
      <c r="N46" s="902"/>
    </row>
    <row r="47" spans="1:14" s="35" customFormat="1" ht="17.100000000000001" customHeight="1">
      <c r="A47" s="908">
        <v>17102</v>
      </c>
      <c r="B47" s="1028" t="s">
        <v>1108</v>
      </c>
      <c r="C47" s="926">
        <v>1011733</v>
      </c>
      <c r="D47" s="1039">
        <v>616128</v>
      </c>
      <c r="E47" s="1037">
        <f t="shared" si="5"/>
        <v>1627861</v>
      </c>
      <c r="F47" s="1032">
        <v>1627861</v>
      </c>
      <c r="G47" s="1039">
        <v>1627861</v>
      </c>
      <c r="H47" s="1030">
        <f t="shared" si="6"/>
        <v>0</v>
      </c>
      <c r="I47" s="1031">
        <f t="shared" si="0"/>
        <v>1</v>
      </c>
      <c r="J47" s="1027"/>
      <c r="K47" s="902"/>
      <c r="L47" s="1027"/>
      <c r="M47" s="1027"/>
      <c r="N47" s="902"/>
    </row>
    <row r="48" spans="1:14" s="35" customFormat="1" ht="15" customHeight="1">
      <c r="A48" s="908"/>
      <c r="B48" s="1028"/>
      <c r="C48" s="1032"/>
      <c r="D48" s="1039"/>
      <c r="E48" s="1037"/>
      <c r="F48" s="1032"/>
      <c r="G48" s="1040"/>
      <c r="H48" s="1030"/>
      <c r="I48" s="1031" t="str">
        <f t="shared" si="0"/>
        <v/>
      </c>
      <c r="J48" s="1027"/>
      <c r="K48" s="902"/>
      <c r="L48" s="1027"/>
      <c r="M48" s="1027"/>
      <c r="N48" s="902"/>
    </row>
    <row r="49" spans="1:14" s="35" customFormat="1" ht="17.100000000000001" customHeight="1">
      <c r="A49" s="909" t="s">
        <v>1109</v>
      </c>
      <c r="B49" s="1023" t="s">
        <v>1110</v>
      </c>
      <c r="C49" s="1024">
        <f>SUM(C50:C68)</f>
        <v>2815132</v>
      </c>
      <c r="D49" s="1042">
        <f t="shared" ref="D49" si="7">SUM(D50:D68)</f>
        <v>-651466</v>
      </c>
      <c r="E49" s="1024">
        <f>SUM(E50:E68)-2</f>
        <v>2163664</v>
      </c>
      <c r="F49" s="1024">
        <f>SUM(F50:F68)-2</f>
        <v>2163664</v>
      </c>
      <c r="G49" s="1042">
        <f>SUM(G50:G68)</f>
        <v>2078558</v>
      </c>
      <c r="H49" s="1025">
        <f>E49-F49</f>
        <v>0</v>
      </c>
      <c r="I49" s="1026">
        <f t="shared" si="0"/>
        <v>1</v>
      </c>
      <c r="J49" s="1027"/>
      <c r="K49" s="902"/>
      <c r="L49" s="1027"/>
      <c r="M49" s="1027"/>
      <c r="N49" s="902"/>
    </row>
    <row r="50" spans="1:14" s="35" customFormat="1" ht="17.100000000000001" customHeight="1">
      <c r="A50" s="908" t="s">
        <v>1111</v>
      </c>
      <c r="B50" s="1028" t="s">
        <v>1112</v>
      </c>
      <c r="C50" s="1032"/>
      <c r="D50" s="1039"/>
      <c r="E50" s="1037"/>
      <c r="F50" s="1032"/>
      <c r="G50" s="1040"/>
      <c r="H50" s="1030"/>
      <c r="I50" s="1031" t="str">
        <f t="shared" si="0"/>
        <v/>
      </c>
      <c r="J50" s="1027"/>
      <c r="K50" s="902"/>
      <c r="L50" s="1027"/>
      <c r="M50" s="1027"/>
      <c r="N50" s="902"/>
    </row>
    <row r="51" spans="1:14" s="35" customFormat="1" ht="17.100000000000001" customHeight="1">
      <c r="A51" s="908" t="s">
        <v>1113</v>
      </c>
      <c r="B51" s="1028" t="s">
        <v>1114</v>
      </c>
      <c r="C51" s="926">
        <v>206299</v>
      </c>
      <c r="D51" s="1039">
        <v>-55598</v>
      </c>
      <c r="E51" s="1037">
        <f t="shared" si="5"/>
        <v>150701</v>
      </c>
      <c r="F51" s="929">
        <v>150701</v>
      </c>
      <c r="G51" s="1039">
        <v>137316</v>
      </c>
      <c r="H51" s="1030">
        <f t="shared" si="6"/>
        <v>0</v>
      </c>
      <c r="I51" s="1031">
        <f t="shared" si="0"/>
        <v>1</v>
      </c>
      <c r="J51" s="1027"/>
      <c r="K51" s="902"/>
      <c r="L51" s="1027"/>
      <c r="M51" s="1027"/>
      <c r="N51" s="902"/>
    </row>
    <row r="52" spans="1:14" s="35" customFormat="1" ht="17.100000000000001" customHeight="1">
      <c r="A52" s="908" t="s">
        <v>1115</v>
      </c>
      <c r="B52" s="1028" t="s">
        <v>1116</v>
      </c>
      <c r="C52" s="926">
        <v>1017</v>
      </c>
      <c r="D52" s="1039">
        <v>-1017</v>
      </c>
      <c r="E52" s="1037">
        <f t="shared" si="5"/>
        <v>0</v>
      </c>
      <c r="F52" s="929">
        <v>0</v>
      </c>
      <c r="G52" s="1039">
        <v>0</v>
      </c>
      <c r="H52" s="1030">
        <f t="shared" si="6"/>
        <v>0</v>
      </c>
      <c r="I52" s="1031" t="str">
        <f t="shared" si="0"/>
        <v/>
      </c>
      <c r="J52" s="1027"/>
      <c r="K52" s="902"/>
      <c r="L52" s="1027"/>
      <c r="M52" s="1027"/>
      <c r="N52" s="902"/>
    </row>
    <row r="53" spans="1:14" s="35" customFormat="1" ht="17.100000000000001" customHeight="1">
      <c r="A53" s="908" t="s">
        <v>1117</v>
      </c>
      <c r="B53" s="1028" t="s">
        <v>1118</v>
      </c>
      <c r="C53" s="926">
        <v>197</v>
      </c>
      <c r="D53" s="1039">
        <v>-197</v>
      </c>
      <c r="E53" s="1037">
        <f t="shared" si="5"/>
        <v>0</v>
      </c>
      <c r="F53" s="929">
        <v>0</v>
      </c>
      <c r="G53" s="1039">
        <v>0</v>
      </c>
      <c r="H53" s="1030">
        <f t="shared" si="6"/>
        <v>0</v>
      </c>
      <c r="I53" s="1031" t="str">
        <f t="shared" si="0"/>
        <v/>
      </c>
      <c r="J53" s="1027"/>
      <c r="K53" s="902"/>
      <c r="L53" s="1027"/>
      <c r="M53" s="1027"/>
      <c r="N53" s="902"/>
    </row>
    <row r="54" spans="1:14" s="35" customFormat="1" ht="17.100000000000001" customHeight="1">
      <c r="A54" s="908" t="s">
        <v>1119</v>
      </c>
      <c r="B54" s="1028" t="s">
        <v>1120</v>
      </c>
      <c r="C54" s="1033">
        <v>979</v>
      </c>
      <c r="D54" s="927">
        <v>278</v>
      </c>
      <c r="E54" s="1037">
        <f t="shared" si="5"/>
        <v>1257</v>
      </c>
      <c r="F54" s="929">
        <v>1257</v>
      </c>
      <c r="G54" s="1039">
        <v>1257</v>
      </c>
      <c r="H54" s="1030">
        <f t="shared" si="6"/>
        <v>0</v>
      </c>
      <c r="I54" s="1031">
        <f t="shared" si="0"/>
        <v>1</v>
      </c>
      <c r="J54" s="1027"/>
      <c r="K54" s="902"/>
      <c r="L54" s="1027"/>
      <c r="M54" s="1027"/>
      <c r="N54" s="902"/>
    </row>
    <row r="55" spans="1:14" s="35" customFormat="1" ht="17.100000000000001" customHeight="1">
      <c r="A55" s="908" t="s">
        <v>1121</v>
      </c>
      <c r="B55" s="1028" t="s">
        <v>1122</v>
      </c>
      <c r="C55" s="1032"/>
      <c r="D55" s="1039"/>
      <c r="E55" s="1037"/>
      <c r="F55" s="1032"/>
      <c r="G55" s="1040"/>
      <c r="H55" s="1030"/>
      <c r="I55" s="1031" t="str">
        <f t="shared" si="0"/>
        <v/>
      </c>
      <c r="J55" s="1027"/>
      <c r="K55" s="902"/>
      <c r="L55" s="1027"/>
      <c r="M55" s="1027"/>
      <c r="N55" s="902"/>
    </row>
    <row r="56" spans="1:14" s="35" customFormat="1" ht="17.100000000000001" customHeight="1">
      <c r="A56" s="908" t="s">
        <v>1123</v>
      </c>
      <c r="B56" s="1028" t="s">
        <v>1124</v>
      </c>
      <c r="C56" s="926">
        <v>680119</v>
      </c>
      <c r="D56" s="1039">
        <v>-416987</v>
      </c>
      <c r="E56" s="1037">
        <f t="shared" si="5"/>
        <v>263132</v>
      </c>
      <c r="F56" s="929">
        <v>263132</v>
      </c>
      <c r="G56" s="1039">
        <v>223529</v>
      </c>
      <c r="H56" s="1030">
        <f t="shared" si="6"/>
        <v>0</v>
      </c>
      <c r="I56" s="1031">
        <f t="shared" si="0"/>
        <v>1</v>
      </c>
      <c r="J56" s="1027"/>
      <c r="K56" s="902"/>
      <c r="L56" s="1027"/>
      <c r="M56" s="1027"/>
      <c r="N56" s="902"/>
    </row>
    <row r="57" spans="1:14" s="35" customFormat="1" ht="17.100000000000001" customHeight="1">
      <c r="A57" s="908" t="s">
        <v>1125</v>
      </c>
      <c r="B57" s="1028" t="s">
        <v>1126</v>
      </c>
      <c r="C57" s="1032"/>
      <c r="D57" s="1039"/>
      <c r="E57" s="1037"/>
      <c r="F57" s="1032"/>
      <c r="G57" s="1040"/>
      <c r="H57" s="1030"/>
      <c r="I57" s="1031" t="str">
        <f t="shared" si="0"/>
        <v/>
      </c>
      <c r="J57" s="1027"/>
      <c r="K57" s="902"/>
      <c r="L57" s="1027"/>
      <c r="M57" s="1027"/>
      <c r="N57" s="902"/>
    </row>
    <row r="58" spans="1:14" s="35" customFormat="1" ht="17.100000000000001" customHeight="1">
      <c r="A58" s="908" t="s">
        <v>1127</v>
      </c>
      <c r="B58" s="1028" t="s">
        <v>1128</v>
      </c>
      <c r="C58" s="926">
        <v>7755</v>
      </c>
      <c r="D58" s="1039">
        <v>1941</v>
      </c>
      <c r="E58" s="1037">
        <f t="shared" si="5"/>
        <v>9696</v>
      </c>
      <c r="F58" s="929">
        <v>9696</v>
      </c>
      <c r="G58" s="1043">
        <v>6396</v>
      </c>
      <c r="H58" s="1030">
        <f t="shared" si="6"/>
        <v>0</v>
      </c>
      <c r="I58" s="1031">
        <f t="shared" si="0"/>
        <v>1</v>
      </c>
      <c r="J58" s="1027"/>
      <c r="K58" s="902"/>
      <c r="L58" s="1027"/>
      <c r="M58" s="1027"/>
      <c r="N58" s="902"/>
    </row>
    <row r="59" spans="1:14" s="35" customFormat="1" ht="17.100000000000001" customHeight="1">
      <c r="A59" s="908" t="s">
        <v>1129</v>
      </c>
      <c r="B59" s="1028" t="s">
        <v>1130</v>
      </c>
      <c r="C59" s="926">
        <v>204118</v>
      </c>
      <c r="D59" s="1039">
        <v>683899</v>
      </c>
      <c r="E59" s="1037">
        <f t="shared" si="5"/>
        <v>888017</v>
      </c>
      <c r="F59" s="929">
        <v>888017</v>
      </c>
      <c r="G59" s="1043">
        <v>868655</v>
      </c>
      <c r="H59" s="1030">
        <f t="shared" si="6"/>
        <v>0</v>
      </c>
      <c r="I59" s="1031">
        <f t="shared" si="0"/>
        <v>1</v>
      </c>
      <c r="J59" s="1027"/>
      <c r="K59" s="902"/>
      <c r="L59" s="1027"/>
      <c r="M59" s="1027"/>
      <c r="N59" s="902"/>
    </row>
    <row r="60" spans="1:14" s="35" customFormat="1" ht="17.100000000000001" customHeight="1">
      <c r="A60" s="908" t="s">
        <v>1131</v>
      </c>
      <c r="B60" s="1028" t="s">
        <v>1132</v>
      </c>
      <c r="C60" s="1032"/>
      <c r="D60" s="1039"/>
      <c r="E60" s="1037"/>
      <c r="F60" s="1032"/>
      <c r="G60" s="1040"/>
      <c r="H60" s="1030"/>
      <c r="I60" s="1031" t="str">
        <f t="shared" si="0"/>
        <v/>
      </c>
      <c r="J60" s="1027"/>
      <c r="K60" s="902"/>
      <c r="L60" s="1027"/>
      <c r="M60" s="1027"/>
      <c r="N60" s="902"/>
    </row>
    <row r="61" spans="1:14" s="35" customFormat="1" ht="17.100000000000001" customHeight="1">
      <c r="A61" s="908" t="s">
        <v>1133</v>
      </c>
      <c r="B61" s="1028" t="s">
        <v>1134</v>
      </c>
      <c r="C61" s="927">
        <v>575306</v>
      </c>
      <c r="D61" s="1039">
        <v>-572929</v>
      </c>
      <c r="E61" s="1037">
        <f t="shared" si="5"/>
        <v>2377</v>
      </c>
      <c r="F61" s="930">
        <v>2377</v>
      </c>
      <c r="G61" s="1039">
        <v>196</v>
      </c>
      <c r="H61" s="1030">
        <f t="shared" si="6"/>
        <v>0</v>
      </c>
      <c r="I61" s="1031">
        <f t="shared" si="0"/>
        <v>1</v>
      </c>
      <c r="J61" s="1027"/>
      <c r="K61" s="902"/>
      <c r="L61" s="1027"/>
      <c r="M61" s="1027"/>
      <c r="N61" s="902"/>
    </row>
    <row r="62" spans="1:14" s="35" customFormat="1" ht="17.100000000000001" customHeight="1">
      <c r="A62" s="908" t="s">
        <v>1135</v>
      </c>
      <c r="B62" s="1028" t="s">
        <v>1136</v>
      </c>
      <c r="C62" s="1032"/>
      <c r="D62" s="1039"/>
      <c r="E62" s="1037"/>
      <c r="F62" s="1032"/>
      <c r="G62" s="1040"/>
      <c r="H62" s="1030"/>
      <c r="I62" s="1031" t="str">
        <f t="shared" si="0"/>
        <v/>
      </c>
      <c r="J62" s="1027"/>
      <c r="K62" s="902"/>
      <c r="L62" s="1027"/>
      <c r="M62" s="1027"/>
      <c r="N62" s="902"/>
    </row>
    <row r="63" spans="1:14" s="35" customFormat="1" ht="17.100000000000001" customHeight="1">
      <c r="A63" s="908" t="s">
        <v>1137</v>
      </c>
      <c r="B63" s="1028" t="s">
        <v>1138</v>
      </c>
      <c r="C63" s="926">
        <v>826740</v>
      </c>
      <c r="D63" s="1039">
        <v>-159002</v>
      </c>
      <c r="E63" s="1037">
        <f t="shared" si="5"/>
        <v>667738</v>
      </c>
      <c r="F63" s="929">
        <v>667738</v>
      </c>
      <c r="G63" s="1039">
        <v>666009</v>
      </c>
      <c r="H63" s="1030">
        <f t="shared" si="6"/>
        <v>0</v>
      </c>
      <c r="I63" s="1031">
        <f t="shared" si="0"/>
        <v>1</v>
      </c>
      <c r="J63" s="1027"/>
      <c r="K63" s="902"/>
      <c r="L63" s="1027"/>
      <c r="M63" s="1027"/>
      <c r="N63" s="902"/>
    </row>
    <row r="64" spans="1:14" s="35" customFormat="1" ht="17.100000000000001" customHeight="1">
      <c r="A64" s="908" t="s">
        <v>1139</v>
      </c>
      <c r="B64" s="1028" t="s">
        <v>1140</v>
      </c>
      <c r="C64" s="1032"/>
      <c r="D64" s="1039"/>
      <c r="E64" s="1037"/>
      <c r="F64" s="1032"/>
      <c r="G64" s="1040"/>
      <c r="H64" s="1030"/>
      <c r="I64" s="1031" t="str">
        <f t="shared" si="0"/>
        <v/>
      </c>
      <c r="J64" s="1027"/>
      <c r="K64" s="902"/>
      <c r="L64" s="1027"/>
      <c r="M64" s="1027"/>
      <c r="N64" s="902"/>
    </row>
    <row r="65" spans="1:14" s="35" customFormat="1" ht="17.100000000000001" customHeight="1">
      <c r="A65" s="908" t="s">
        <v>1141</v>
      </c>
      <c r="B65" s="1028" t="s">
        <v>1142</v>
      </c>
      <c r="C65" s="926">
        <v>40000</v>
      </c>
      <c r="D65" s="1039">
        <v>-3626</v>
      </c>
      <c r="E65" s="1037">
        <f t="shared" si="5"/>
        <v>36374</v>
      </c>
      <c r="F65" s="929">
        <v>36374</v>
      </c>
      <c r="G65" s="1039">
        <v>32324</v>
      </c>
      <c r="H65" s="1030">
        <f t="shared" si="6"/>
        <v>0</v>
      </c>
      <c r="I65" s="1031">
        <f t="shared" si="0"/>
        <v>1</v>
      </c>
      <c r="J65" s="1027"/>
      <c r="K65" s="902"/>
      <c r="L65" s="1027"/>
      <c r="M65" s="1027"/>
      <c r="N65" s="902"/>
    </row>
    <row r="66" spans="1:14" s="35" customFormat="1" ht="17.100000000000001" customHeight="1">
      <c r="A66" s="908" t="s">
        <v>1143</v>
      </c>
      <c r="B66" s="1028" t="s">
        <v>1144</v>
      </c>
      <c r="C66" s="1032"/>
      <c r="D66" s="1039"/>
      <c r="E66" s="1037"/>
      <c r="F66" s="1032"/>
      <c r="G66" s="1040"/>
      <c r="H66" s="1030"/>
      <c r="I66" s="1031" t="str">
        <f t="shared" si="0"/>
        <v/>
      </c>
      <c r="J66" s="1027"/>
      <c r="K66" s="902"/>
      <c r="L66" s="1027"/>
      <c r="M66" s="1027"/>
      <c r="N66" s="902"/>
    </row>
    <row r="67" spans="1:14" s="35" customFormat="1" ht="17.100000000000001" customHeight="1">
      <c r="A67" s="908" t="s">
        <v>1145</v>
      </c>
      <c r="B67" s="1028" t="s">
        <v>1146</v>
      </c>
      <c r="C67" s="926">
        <v>58380</v>
      </c>
      <c r="D67" s="1039">
        <v>-24309</v>
      </c>
      <c r="E67" s="1037">
        <f t="shared" si="5"/>
        <v>34071</v>
      </c>
      <c r="F67" s="929">
        <v>34071</v>
      </c>
      <c r="G67" s="1039">
        <v>33963</v>
      </c>
      <c r="H67" s="1030">
        <f t="shared" si="6"/>
        <v>0</v>
      </c>
      <c r="I67" s="1031">
        <f t="shared" si="0"/>
        <v>1</v>
      </c>
      <c r="J67" s="1027"/>
      <c r="K67" s="902"/>
      <c r="L67" s="1027"/>
      <c r="M67" s="1027"/>
      <c r="N67" s="902"/>
    </row>
    <row r="68" spans="1:14" s="35" customFormat="1" ht="17.100000000000001" customHeight="1">
      <c r="A68" s="908" t="s">
        <v>1147</v>
      </c>
      <c r="B68" s="1028" t="s">
        <v>1148</v>
      </c>
      <c r="C68" s="926">
        <v>214222</v>
      </c>
      <c r="D68" s="1039">
        <v>-103919</v>
      </c>
      <c r="E68" s="1037">
        <f t="shared" si="5"/>
        <v>110303</v>
      </c>
      <c r="F68" s="929">
        <v>110303</v>
      </c>
      <c r="G68" s="1039">
        <v>108913</v>
      </c>
      <c r="H68" s="1030">
        <f t="shared" si="6"/>
        <v>0</v>
      </c>
      <c r="I68" s="1031">
        <f t="shared" si="0"/>
        <v>1</v>
      </c>
      <c r="J68" s="1027"/>
      <c r="K68" s="902"/>
      <c r="L68" s="1027"/>
      <c r="M68" s="1027"/>
      <c r="N68" s="902"/>
    </row>
    <row r="69" spans="1:14" s="35" customFormat="1" ht="12" customHeight="1">
      <c r="A69" s="908"/>
      <c r="B69" s="1028"/>
      <c r="C69" s="1032"/>
      <c r="D69" s="1039"/>
      <c r="E69" s="1037"/>
      <c r="F69" s="1032"/>
      <c r="G69" s="1040"/>
      <c r="H69" s="1030"/>
      <c r="I69" s="1031" t="str">
        <f t="shared" si="0"/>
        <v/>
      </c>
      <c r="J69" s="1027"/>
      <c r="K69" s="902"/>
      <c r="L69" s="1027"/>
      <c r="M69" s="1027"/>
      <c r="N69" s="902"/>
    </row>
    <row r="70" spans="1:14" s="35" customFormat="1" ht="17.100000000000001" customHeight="1">
      <c r="A70" s="909" t="s">
        <v>1149</v>
      </c>
      <c r="B70" s="1023" t="s">
        <v>1150</v>
      </c>
      <c r="C70" s="1024">
        <f>SUM(C71:C119)</f>
        <v>30957767</v>
      </c>
      <c r="D70" s="1035">
        <f>SUM(D71:D119)</f>
        <v>-11734551</v>
      </c>
      <c r="E70" s="1024">
        <f>SUM(E71:E119)+1</f>
        <v>19223217</v>
      </c>
      <c r="F70" s="1035">
        <f>SUM(F71:F119)+1</f>
        <v>19223217</v>
      </c>
      <c r="G70" s="1035">
        <f>SUM(G71:G119)-1</f>
        <v>15791041</v>
      </c>
      <c r="H70" s="1025">
        <f t="shared" si="6"/>
        <v>0</v>
      </c>
      <c r="I70" s="1026">
        <f t="shared" si="0"/>
        <v>1</v>
      </c>
      <c r="J70" s="1027"/>
      <c r="K70" s="902"/>
      <c r="L70" s="1027"/>
      <c r="M70" s="1027"/>
      <c r="N70" s="902"/>
    </row>
    <row r="71" spans="1:14" s="35" customFormat="1" ht="17.100000000000001" customHeight="1">
      <c r="A71" s="908" t="s">
        <v>1151</v>
      </c>
      <c r="B71" s="1028" t="s">
        <v>1152</v>
      </c>
      <c r="C71" s="1032"/>
      <c r="D71" s="1039"/>
      <c r="E71" s="1037"/>
      <c r="F71" s="1032"/>
      <c r="G71" s="1039"/>
      <c r="H71" s="1030"/>
      <c r="I71" s="1031" t="str">
        <f t="shared" si="0"/>
        <v/>
      </c>
      <c r="J71" s="1027"/>
      <c r="K71" s="902"/>
      <c r="L71" s="1027"/>
      <c r="M71" s="1027"/>
      <c r="N71" s="902"/>
    </row>
    <row r="72" spans="1:14" s="35" customFormat="1" ht="17.100000000000001" customHeight="1">
      <c r="A72" s="910" t="s">
        <v>1153</v>
      </c>
      <c r="B72" s="904" t="s">
        <v>1154</v>
      </c>
      <c r="C72" s="928">
        <v>2144521</v>
      </c>
      <c r="D72" s="905">
        <v>-375791</v>
      </c>
      <c r="E72" s="906">
        <f t="shared" si="5"/>
        <v>1768730</v>
      </c>
      <c r="F72" s="931">
        <v>1768730</v>
      </c>
      <c r="G72" s="932">
        <v>1732606</v>
      </c>
      <c r="H72" s="907">
        <f t="shared" si="6"/>
        <v>0</v>
      </c>
      <c r="I72" s="942">
        <f t="shared" si="0"/>
        <v>1</v>
      </c>
      <c r="J72" s="1027"/>
      <c r="K72" s="902"/>
      <c r="L72" s="1027"/>
      <c r="M72" s="1027"/>
      <c r="N72" s="902"/>
    </row>
    <row r="73" spans="1:14" s="35" customFormat="1" ht="17.100000000000001" customHeight="1">
      <c r="A73" s="908" t="s">
        <v>1155</v>
      </c>
      <c r="B73" s="1028" t="s">
        <v>1156</v>
      </c>
      <c r="C73" s="927">
        <v>62874</v>
      </c>
      <c r="D73" s="1039">
        <v>-92</v>
      </c>
      <c r="E73" s="1037">
        <f t="shared" si="5"/>
        <v>62782</v>
      </c>
      <c r="F73" s="1044">
        <v>62782</v>
      </c>
      <c r="G73" s="930">
        <v>62264</v>
      </c>
      <c r="H73" s="1030">
        <f t="shared" si="6"/>
        <v>0</v>
      </c>
      <c r="I73" s="1031">
        <f t="shared" si="0"/>
        <v>1</v>
      </c>
      <c r="J73" s="1027"/>
      <c r="K73" s="902"/>
      <c r="L73" s="1027"/>
      <c r="M73" s="1027"/>
      <c r="N73" s="902"/>
    </row>
    <row r="74" spans="1:14" s="35" customFormat="1" ht="17.100000000000001" customHeight="1">
      <c r="A74" s="908" t="s">
        <v>1157</v>
      </c>
      <c r="B74" s="1028" t="s">
        <v>1158</v>
      </c>
      <c r="C74" s="926">
        <v>362435</v>
      </c>
      <c r="D74" s="1039">
        <v>-63633</v>
      </c>
      <c r="E74" s="1037">
        <f t="shared" si="5"/>
        <v>298802</v>
      </c>
      <c r="F74" s="1044">
        <v>298802</v>
      </c>
      <c r="G74" s="929">
        <v>298724</v>
      </c>
      <c r="H74" s="1030">
        <f t="shared" si="6"/>
        <v>0</v>
      </c>
      <c r="I74" s="1031">
        <f t="shared" si="0"/>
        <v>1</v>
      </c>
      <c r="J74" s="1027"/>
      <c r="K74" s="902"/>
      <c r="L74" s="1027"/>
      <c r="M74" s="1027"/>
      <c r="N74" s="902"/>
    </row>
    <row r="75" spans="1:14" s="35" customFormat="1" ht="17.100000000000001" customHeight="1">
      <c r="A75" s="908" t="s">
        <v>1159</v>
      </c>
      <c r="B75" s="1028" t="s">
        <v>1160</v>
      </c>
      <c r="C75" s="926">
        <v>3519961</v>
      </c>
      <c r="D75" s="1039">
        <v>-1086405</v>
      </c>
      <c r="E75" s="1037">
        <f t="shared" si="5"/>
        <v>2433556</v>
      </c>
      <c r="F75" s="1044">
        <v>2433556</v>
      </c>
      <c r="G75" s="929">
        <v>2028886</v>
      </c>
      <c r="H75" s="1030">
        <f t="shared" si="6"/>
        <v>0</v>
      </c>
      <c r="I75" s="1031">
        <f t="shared" si="0"/>
        <v>1</v>
      </c>
      <c r="J75" s="1027"/>
      <c r="K75" s="902"/>
      <c r="L75" s="1027"/>
      <c r="M75" s="1027"/>
      <c r="N75" s="902"/>
    </row>
    <row r="76" spans="1:14" s="35" customFormat="1" ht="17.100000000000001" customHeight="1">
      <c r="A76" s="908" t="s">
        <v>1161</v>
      </c>
      <c r="B76" s="1028" t="s">
        <v>1162</v>
      </c>
      <c r="C76" s="926">
        <v>376569</v>
      </c>
      <c r="D76" s="1039">
        <v>149204</v>
      </c>
      <c r="E76" s="1037">
        <f t="shared" si="5"/>
        <v>525773</v>
      </c>
      <c r="F76" s="1044">
        <v>525773</v>
      </c>
      <c r="G76" s="929">
        <v>519808</v>
      </c>
      <c r="H76" s="1030">
        <f t="shared" si="6"/>
        <v>0</v>
      </c>
      <c r="I76" s="1031">
        <f t="shared" si="0"/>
        <v>1</v>
      </c>
      <c r="J76" s="1027"/>
      <c r="K76" s="902"/>
      <c r="L76" s="1027"/>
      <c r="M76" s="1027"/>
      <c r="N76" s="902"/>
    </row>
    <row r="77" spans="1:14" s="35" customFormat="1" ht="17.100000000000001" customHeight="1">
      <c r="A77" s="908" t="s">
        <v>1163</v>
      </c>
      <c r="B77" s="1028" t="s">
        <v>1164</v>
      </c>
      <c r="C77" s="926">
        <v>31874</v>
      </c>
      <c r="D77" s="1039">
        <v>-8105</v>
      </c>
      <c r="E77" s="1037">
        <f t="shared" si="5"/>
        <v>23769</v>
      </c>
      <c r="F77" s="1044">
        <v>23769</v>
      </c>
      <c r="G77" s="929">
        <v>23769</v>
      </c>
      <c r="H77" s="1030">
        <f t="shared" si="6"/>
        <v>0</v>
      </c>
      <c r="I77" s="1031">
        <f t="shared" si="0"/>
        <v>1</v>
      </c>
      <c r="J77" s="1027"/>
      <c r="K77" s="902"/>
      <c r="L77" s="1027"/>
      <c r="M77" s="1027"/>
      <c r="N77" s="902"/>
    </row>
    <row r="78" spans="1:14" s="35" customFormat="1" ht="17.100000000000001" customHeight="1">
      <c r="A78" s="908" t="s">
        <v>1165</v>
      </c>
      <c r="B78" s="1028" t="s">
        <v>1166</v>
      </c>
      <c r="C78" s="927">
        <v>11312</v>
      </c>
      <c r="D78" s="1039">
        <v>423</v>
      </c>
      <c r="E78" s="1037">
        <f t="shared" si="5"/>
        <v>11735</v>
      </c>
      <c r="F78" s="1044">
        <v>11735</v>
      </c>
      <c r="G78" s="930">
        <v>10635</v>
      </c>
      <c r="H78" s="1030">
        <f t="shared" si="6"/>
        <v>0</v>
      </c>
      <c r="I78" s="1031">
        <f t="shared" si="0"/>
        <v>1</v>
      </c>
      <c r="J78" s="1027"/>
      <c r="K78" s="902"/>
      <c r="L78" s="1027"/>
      <c r="M78" s="1027"/>
      <c r="N78" s="902"/>
    </row>
    <row r="79" spans="1:14" s="35" customFormat="1" ht="11.25" customHeight="1">
      <c r="A79" s="908" t="s">
        <v>1167</v>
      </c>
      <c r="B79" s="1028" t="s">
        <v>1168</v>
      </c>
      <c r="C79" s="1032"/>
      <c r="D79" s="1039"/>
      <c r="E79" s="1037"/>
      <c r="F79" s="1032"/>
      <c r="G79" s="1045"/>
      <c r="H79" s="1030"/>
      <c r="I79" s="1031" t="str">
        <f t="shared" si="0"/>
        <v/>
      </c>
      <c r="J79" s="1027"/>
      <c r="K79" s="902"/>
      <c r="L79" s="1027"/>
      <c r="M79" s="1027"/>
      <c r="N79" s="902"/>
    </row>
    <row r="80" spans="1:14" s="35" customFormat="1" ht="17.100000000000001" customHeight="1">
      <c r="A80" s="908" t="s">
        <v>1169</v>
      </c>
      <c r="B80" s="1028" t="s">
        <v>1170</v>
      </c>
      <c r="C80" s="926">
        <v>128058</v>
      </c>
      <c r="D80" s="1039">
        <v>-41288</v>
      </c>
      <c r="E80" s="1037">
        <f t="shared" si="5"/>
        <v>86770</v>
      </c>
      <c r="F80" s="1032">
        <v>86770</v>
      </c>
      <c r="G80" s="1039">
        <v>79500</v>
      </c>
      <c r="H80" s="1030">
        <f t="shared" si="6"/>
        <v>0</v>
      </c>
      <c r="I80" s="1031">
        <f t="shared" si="0"/>
        <v>1</v>
      </c>
      <c r="J80" s="1027"/>
      <c r="K80" s="902"/>
      <c r="L80" s="1027"/>
      <c r="M80" s="1027"/>
      <c r="N80" s="902"/>
    </row>
    <row r="81" spans="1:14" s="35" customFormat="1" ht="17.100000000000001" customHeight="1">
      <c r="A81" s="908" t="s">
        <v>1171</v>
      </c>
      <c r="B81" s="1028" t="s">
        <v>1172</v>
      </c>
      <c r="C81" s="926">
        <v>137454</v>
      </c>
      <c r="D81" s="1039">
        <v>-61950</v>
      </c>
      <c r="E81" s="1037">
        <f t="shared" si="5"/>
        <v>75504</v>
      </c>
      <c r="F81" s="1032">
        <v>75504</v>
      </c>
      <c r="G81" s="1039">
        <v>75505</v>
      </c>
      <c r="H81" s="1030">
        <f t="shared" si="6"/>
        <v>0</v>
      </c>
      <c r="I81" s="1031">
        <f t="shared" si="0"/>
        <v>1</v>
      </c>
      <c r="J81" s="1027"/>
      <c r="K81" s="902"/>
      <c r="L81" s="1027"/>
      <c r="M81" s="1027"/>
      <c r="N81" s="902"/>
    </row>
    <row r="82" spans="1:14" s="35" customFormat="1" ht="17.100000000000001" customHeight="1">
      <c r="A82" s="908" t="s">
        <v>1173</v>
      </c>
      <c r="B82" s="1028" t="s">
        <v>1174</v>
      </c>
      <c r="C82" s="927">
        <v>178813</v>
      </c>
      <c r="D82" s="1039">
        <v>-34987</v>
      </c>
      <c r="E82" s="1037">
        <f t="shared" si="5"/>
        <v>143826</v>
      </c>
      <c r="F82" s="1032">
        <v>143826</v>
      </c>
      <c r="G82" s="1039">
        <v>138363</v>
      </c>
      <c r="H82" s="1030">
        <f t="shared" si="6"/>
        <v>0</v>
      </c>
      <c r="I82" s="1031">
        <f t="shared" si="0"/>
        <v>1</v>
      </c>
      <c r="J82" s="1027"/>
      <c r="K82" s="902"/>
      <c r="L82" s="1027"/>
      <c r="M82" s="1027"/>
      <c r="N82" s="902"/>
    </row>
    <row r="83" spans="1:14" s="35" customFormat="1" ht="17.100000000000001" customHeight="1">
      <c r="A83" s="908" t="s">
        <v>1175</v>
      </c>
      <c r="B83" s="1028" t="s">
        <v>1176</v>
      </c>
      <c r="C83" s="926">
        <v>33465</v>
      </c>
      <c r="D83" s="1039">
        <v>-2884</v>
      </c>
      <c r="E83" s="1037">
        <f t="shared" si="5"/>
        <v>30581</v>
      </c>
      <c r="F83" s="1032">
        <v>30581</v>
      </c>
      <c r="G83" s="1039">
        <v>30581</v>
      </c>
      <c r="H83" s="1030">
        <f t="shared" si="6"/>
        <v>0</v>
      </c>
      <c r="I83" s="1031">
        <f t="shared" si="0"/>
        <v>1</v>
      </c>
      <c r="J83" s="1027"/>
      <c r="K83" s="902"/>
      <c r="L83" s="1027"/>
      <c r="M83" s="1027"/>
      <c r="N83" s="902"/>
    </row>
    <row r="84" spans="1:14" s="35" customFormat="1" ht="17.100000000000001" customHeight="1">
      <c r="A84" s="908">
        <v>32701</v>
      </c>
      <c r="B84" s="1028" t="s">
        <v>1403</v>
      </c>
      <c r="C84" s="926">
        <v>0</v>
      </c>
      <c r="D84" s="1039">
        <v>12000</v>
      </c>
      <c r="E84" s="1037">
        <f t="shared" si="5"/>
        <v>12000</v>
      </c>
      <c r="F84" s="1032">
        <v>12000</v>
      </c>
      <c r="G84" s="1039">
        <v>12000</v>
      </c>
      <c r="H84" s="1030"/>
      <c r="I84" s="1031"/>
      <c r="J84" s="1027"/>
      <c r="K84" s="902"/>
      <c r="L84" s="1027"/>
      <c r="M84" s="1027"/>
      <c r="N84" s="902"/>
    </row>
    <row r="85" spans="1:14" s="35" customFormat="1" ht="17.100000000000001" customHeight="1">
      <c r="A85" s="908">
        <v>32901</v>
      </c>
      <c r="B85" s="1028" t="s">
        <v>1177</v>
      </c>
      <c r="C85" s="926">
        <v>6488</v>
      </c>
      <c r="D85" s="1039">
        <v>-6488</v>
      </c>
      <c r="E85" s="1037">
        <f t="shared" si="5"/>
        <v>0</v>
      </c>
      <c r="F85" s="1032">
        <v>0</v>
      </c>
      <c r="G85" s="1039">
        <v>0</v>
      </c>
      <c r="H85" s="1030">
        <f t="shared" si="6"/>
        <v>0</v>
      </c>
      <c r="I85" s="1031" t="str">
        <f t="shared" si="0"/>
        <v/>
      </c>
      <c r="J85" s="1027"/>
      <c r="K85" s="902"/>
      <c r="L85" s="1027"/>
      <c r="M85" s="1027"/>
      <c r="N85" s="902"/>
    </row>
    <row r="86" spans="1:14" s="35" customFormat="1" ht="13.5" customHeight="1">
      <c r="A86" s="908" t="s">
        <v>1178</v>
      </c>
      <c r="B86" s="1028" t="s">
        <v>1179</v>
      </c>
      <c r="C86" s="1032"/>
      <c r="D86" s="1039"/>
      <c r="E86" s="1037"/>
      <c r="F86" s="1032"/>
      <c r="G86" s="1039"/>
      <c r="H86" s="1030"/>
      <c r="I86" s="1031"/>
      <c r="J86" s="1027"/>
      <c r="K86" s="902"/>
      <c r="L86" s="1027"/>
      <c r="M86" s="1027"/>
      <c r="N86" s="902"/>
    </row>
    <row r="87" spans="1:14" s="35" customFormat="1" ht="17.100000000000001" customHeight="1">
      <c r="A87" s="908" t="s">
        <v>1180</v>
      </c>
      <c r="B87" s="1028" t="s">
        <v>1181</v>
      </c>
      <c r="C87" s="926">
        <v>6174575</v>
      </c>
      <c r="D87" s="1039">
        <v>-332123</v>
      </c>
      <c r="E87" s="1037">
        <f t="shared" si="5"/>
        <v>5842452</v>
      </c>
      <c r="F87" s="929">
        <v>5842452</v>
      </c>
      <c r="G87" s="1039">
        <v>3619714</v>
      </c>
      <c r="H87" s="1030">
        <f t="shared" si="6"/>
        <v>0</v>
      </c>
      <c r="I87" s="1031">
        <f t="shared" si="0"/>
        <v>1</v>
      </c>
      <c r="J87" s="1027"/>
      <c r="K87" s="902"/>
      <c r="L87" s="1027"/>
      <c r="M87" s="1027"/>
      <c r="N87" s="902"/>
    </row>
    <row r="88" spans="1:14" s="35" customFormat="1" ht="17.100000000000001" customHeight="1">
      <c r="A88" s="908" t="s">
        <v>1182</v>
      </c>
      <c r="B88" s="1028" t="s">
        <v>1183</v>
      </c>
      <c r="C88" s="926">
        <v>37624</v>
      </c>
      <c r="D88" s="1039">
        <v>-11270</v>
      </c>
      <c r="E88" s="1037">
        <f t="shared" si="5"/>
        <v>26354</v>
      </c>
      <c r="F88" s="929">
        <v>26354</v>
      </c>
      <c r="G88" s="1039">
        <v>26354</v>
      </c>
      <c r="H88" s="1030">
        <f t="shared" si="6"/>
        <v>0</v>
      </c>
      <c r="I88" s="1031">
        <f t="shared" si="0"/>
        <v>1</v>
      </c>
      <c r="J88" s="1027"/>
      <c r="K88" s="902"/>
      <c r="L88" s="1027"/>
      <c r="M88" s="1027"/>
      <c r="N88" s="902"/>
    </row>
    <row r="89" spans="1:14" s="35" customFormat="1" ht="17.100000000000001" customHeight="1">
      <c r="A89" s="908" t="s">
        <v>1184</v>
      </c>
      <c r="B89" s="1028" t="s">
        <v>1185</v>
      </c>
      <c r="C89" s="927">
        <v>16392</v>
      </c>
      <c r="D89" s="1039">
        <v>93002</v>
      </c>
      <c r="E89" s="1037">
        <f t="shared" si="5"/>
        <v>109394</v>
      </c>
      <c r="F89" s="930">
        <v>109394</v>
      </c>
      <c r="G89" s="1039">
        <v>109394</v>
      </c>
      <c r="H89" s="1030">
        <f t="shared" si="6"/>
        <v>0</v>
      </c>
      <c r="I89" s="1031">
        <f t="shared" si="0"/>
        <v>1</v>
      </c>
      <c r="J89" s="1027"/>
      <c r="K89" s="902"/>
      <c r="L89" s="1027"/>
      <c r="M89" s="1027"/>
      <c r="N89" s="902"/>
    </row>
    <row r="90" spans="1:14" s="35" customFormat="1" ht="17.100000000000001" customHeight="1">
      <c r="A90" s="908">
        <v>33603</v>
      </c>
      <c r="B90" s="1028" t="s">
        <v>1186</v>
      </c>
      <c r="C90" s="926">
        <v>12024</v>
      </c>
      <c r="D90" s="1039">
        <v>-4724</v>
      </c>
      <c r="E90" s="1037">
        <f t="shared" si="5"/>
        <v>7300</v>
      </c>
      <c r="F90" s="929">
        <v>7300</v>
      </c>
      <c r="G90" s="1039">
        <v>4300</v>
      </c>
      <c r="H90" s="1030">
        <f t="shared" si="6"/>
        <v>0</v>
      </c>
      <c r="I90" s="1031">
        <f t="shared" si="0"/>
        <v>1</v>
      </c>
      <c r="J90" s="1027"/>
      <c r="K90" s="902"/>
      <c r="L90" s="1027"/>
      <c r="M90" s="1027"/>
      <c r="N90" s="902"/>
    </row>
    <row r="91" spans="1:14" s="35" customFormat="1" ht="17.100000000000001" customHeight="1">
      <c r="A91" s="908" t="s">
        <v>1187</v>
      </c>
      <c r="B91" s="1028" t="s">
        <v>1188</v>
      </c>
      <c r="C91" s="926">
        <v>4402</v>
      </c>
      <c r="D91" s="1039">
        <v>-316</v>
      </c>
      <c r="E91" s="1037">
        <f t="shared" si="5"/>
        <v>4086</v>
      </c>
      <c r="F91" s="929">
        <v>4086</v>
      </c>
      <c r="G91" s="1039">
        <v>4086</v>
      </c>
      <c r="H91" s="1030">
        <f t="shared" si="6"/>
        <v>0</v>
      </c>
      <c r="I91" s="1031">
        <f t="shared" si="0"/>
        <v>1</v>
      </c>
      <c r="J91" s="1027"/>
      <c r="K91" s="902"/>
      <c r="L91" s="1027"/>
      <c r="M91" s="1027"/>
      <c r="N91" s="902"/>
    </row>
    <row r="92" spans="1:14" s="35" customFormat="1" ht="11.25" customHeight="1">
      <c r="A92" s="908" t="s">
        <v>1189</v>
      </c>
      <c r="B92" s="1028" t="s">
        <v>1190</v>
      </c>
      <c r="C92" s="1032"/>
      <c r="D92" s="1039"/>
      <c r="E92" s="1037"/>
      <c r="F92" s="1032"/>
      <c r="G92" s="1039"/>
      <c r="H92" s="1030"/>
      <c r="I92" s="1031" t="str">
        <f t="shared" si="0"/>
        <v/>
      </c>
      <c r="J92" s="1027"/>
      <c r="K92" s="902"/>
      <c r="L92" s="1027"/>
      <c r="M92" s="1027"/>
      <c r="N92" s="902"/>
    </row>
    <row r="93" spans="1:14" s="35" customFormat="1" ht="17.100000000000001" customHeight="1">
      <c r="A93" s="908" t="s">
        <v>1191</v>
      </c>
      <c r="B93" s="1028" t="s">
        <v>1192</v>
      </c>
      <c r="C93" s="926">
        <v>8500345</v>
      </c>
      <c r="D93" s="1039">
        <v>-8293498</v>
      </c>
      <c r="E93" s="1037">
        <f t="shared" si="5"/>
        <v>206847</v>
      </c>
      <c r="F93" s="929">
        <v>206847</v>
      </c>
      <c r="G93" s="1039">
        <v>206637</v>
      </c>
      <c r="H93" s="1030">
        <f t="shared" si="6"/>
        <v>0</v>
      </c>
      <c r="I93" s="1031">
        <f t="shared" si="0"/>
        <v>1</v>
      </c>
      <c r="J93" s="1027"/>
      <c r="K93" s="902"/>
      <c r="L93" s="1027"/>
      <c r="M93" s="1027"/>
      <c r="N93" s="902"/>
    </row>
    <row r="94" spans="1:14" s="35" customFormat="1" ht="17.100000000000001" customHeight="1">
      <c r="A94" s="908">
        <v>34401</v>
      </c>
      <c r="B94" s="1028" t="s">
        <v>1193</v>
      </c>
      <c r="C94" s="926">
        <v>4287</v>
      </c>
      <c r="D94" s="1039">
        <v>-4287</v>
      </c>
      <c r="E94" s="1037">
        <f t="shared" si="5"/>
        <v>0</v>
      </c>
      <c r="F94" s="929">
        <v>0</v>
      </c>
      <c r="G94" s="1039">
        <v>0</v>
      </c>
      <c r="H94" s="1030">
        <f t="shared" si="6"/>
        <v>0</v>
      </c>
      <c r="I94" s="1031" t="str">
        <f t="shared" si="0"/>
        <v/>
      </c>
      <c r="J94" s="1027"/>
      <c r="K94" s="902"/>
      <c r="L94" s="1027"/>
      <c r="M94" s="1027"/>
      <c r="N94" s="902"/>
    </row>
    <row r="95" spans="1:14" s="35" customFormat="1" ht="17.100000000000001" customHeight="1">
      <c r="A95" s="908" t="s">
        <v>1194</v>
      </c>
      <c r="B95" s="1028" t="s">
        <v>1195</v>
      </c>
      <c r="C95" s="926">
        <v>561214</v>
      </c>
      <c r="D95" s="1039">
        <v>-123932</v>
      </c>
      <c r="E95" s="1037">
        <f t="shared" si="5"/>
        <v>437282</v>
      </c>
      <c r="F95" s="929">
        <v>437282</v>
      </c>
      <c r="G95" s="1039">
        <v>437283</v>
      </c>
      <c r="H95" s="1030">
        <f t="shared" si="6"/>
        <v>0</v>
      </c>
      <c r="I95" s="1031">
        <f t="shared" si="0"/>
        <v>1</v>
      </c>
      <c r="J95" s="1027"/>
      <c r="K95" s="902"/>
      <c r="L95" s="1027"/>
      <c r="M95" s="1027"/>
      <c r="N95" s="902"/>
    </row>
    <row r="96" spans="1:14" s="35" customFormat="1" ht="17.100000000000001" customHeight="1">
      <c r="A96" s="908">
        <v>34701</v>
      </c>
      <c r="B96" s="1028" t="s">
        <v>1196</v>
      </c>
      <c r="C96" s="926">
        <v>2990</v>
      </c>
      <c r="D96" s="1039">
        <v>-2990</v>
      </c>
      <c r="E96" s="1037">
        <f t="shared" si="5"/>
        <v>0</v>
      </c>
      <c r="F96" s="929">
        <v>0</v>
      </c>
      <c r="G96" s="1039">
        <v>0</v>
      </c>
      <c r="H96" s="1030">
        <f t="shared" si="6"/>
        <v>0</v>
      </c>
      <c r="I96" s="1031" t="str">
        <f t="shared" si="0"/>
        <v/>
      </c>
      <c r="J96" s="1027"/>
      <c r="K96" s="902"/>
      <c r="L96" s="1027"/>
      <c r="M96" s="1027"/>
      <c r="N96" s="902"/>
    </row>
    <row r="97" spans="1:14" s="35" customFormat="1" ht="17.100000000000001" customHeight="1">
      <c r="A97" s="908" t="s">
        <v>1197</v>
      </c>
      <c r="B97" s="1028" t="s">
        <v>1198</v>
      </c>
      <c r="C97" s="926">
        <v>1656836</v>
      </c>
      <c r="D97" s="1039">
        <v>-219324</v>
      </c>
      <c r="E97" s="1037">
        <f t="shared" si="5"/>
        <v>1437512</v>
      </c>
      <c r="F97" s="929">
        <v>1437512</v>
      </c>
      <c r="G97" s="1039">
        <v>1437512</v>
      </c>
      <c r="H97" s="1030">
        <f t="shared" si="6"/>
        <v>0</v>
      </c>
      <c r="I97" s="1031">
        <f t="shared" si="0"/>
        <v>1</v>
      </c>
      <c r="J97" s="1027"/>
      <c r="K97" s="902"/>
      <c r="L97" s="1027"/>
      <c r="M97" s="1027"/>
      <c r="N97" s="902"/>
    </row>
    <row r="98" spans="1:14" s="35" customFormat="1" ht="17.100000000000001" customHeight="1">
      <c r="A98" s="908" t="s">
        <v>1199</v>
      </c>
      <c r="B98" s="1028" t="s">
        <v>1200</v>
      </c>
      <c r="C98" s="1032"/>
      <c r="D98" s="1039"/>
      <c r="E98" s="1037"/>
      <c r="F98" s="1032"/>
      <c r="G98" s="1039"/>
      <c r="H98" s="1030"/>
      <c r="I98" s="1031" t="str">
        <f t="shared" si="0"/>
        <v/>
      </c>
      <c r="J98" s="1027"/>
      <c r="K98" s="902"/>
      <c r="L98" s="1027"/>
      <c r="M98" s="1027"/>
      <c r="N98" s="902"/>
    </row>
    <row r="99" spans="1:14" s="35" customFormat="1" ht="17.100000000000001" customHeight="1">
      <c r="A99" s="908" t="s">
        <v>1201</v>
      </c>
      <c r="B99" s="1028" t="s">
        <v>1202</v>
      </c>
      <c r="C99" s="926">
        <v>282169</v>
      </c>
      <c r="D99" s="1039">
        <v>-112290</v>
      </c>
      <c r="E99" s="1037">
        <f t="shared" si="5"/>
        <v>169879</v>
      </c>
      <c r="F99" s="1044">
        <v>169879</v>
      </c>
      <c r="G99" s="929">
        <v>169439</v>
      </c>
      <c r="H99" s="1030">
        <f t="shared" si="6"/>
        <v>0</v>
      </c>
      <c r="I99" s="1031">
        <f t="shared" si="0"/>
        <v>1</v>
      </c>
      <c r="J99" s="1027"/>
      <c r="K99" s="902"/>
      <c r="L99" s="1027"/>
      <c r="M99" s="1027"/>
      <c r="N99" s="902"/>
    </row>
    <row r="100" spans="1:14" s="35" customFormat="1" ht="17.100000000000001" customHeight="1">
      <c r="A100" s="908" t="s">
        <v>1203</v>
      </c>
      <c r="B100" s="1028" t="s">
        <v>1204</v>
      </c>
      <c r="C100" s="926">
        <v>353345</v>
      </c>
      <c r="D100" s="1039">
        <v>-208206</v>
      </c>
      <c r="E100" s="1037">
        <f t="shared" si="5"/>
        <v>145139</v>
      </c>
      <c r="F100" s="1044">
        <v>145139</v>
      </c>
      <c r="G100" s="929">
        <v>109922</v>
      </c>
      <c r="H100" s="1030">
        <f t="shared" si="6"/>
        <v>0</v>
      </c>
      <c r="I100" s="1031">
        <f t="shared" si="0"/>
        <v>1</v>
      </c>
      <c r="J100" s="1027"/>
      <c r="K100" s="902"/>
      <c r="L100" s="1027"/>
      <c r="M100" s="1027"/>
      <c r="N100" s="902"/>
    </row>
    <row r="101" spans="1:14" s="35" customFormat="1" ht="17.100000000000001" customHeight="1">
      <c r="A101" s="908" t="s">
        <v>1205</v>
      </c>
      <c r="B101" s="1028" t="s">
        <v>1206</v>
      </c>
      <c r="C101" s="927">
        <v>568058</v>
      </c>
      <c r="D101" s="1039">
        <v>-38679</v>
      </c>
      <c r="E101" s="1037">
        <f t="shared" ref="E101:E119" si="8">C101+D101</f>
        <v>529379</v>
      </c>
      <c r="F101" s="1044">
        <v>529379</v>
      </c>
      <c r="G101" s="930">
        <v>529379</v>
      </c>
      <c r="H101" s="1030">
        <f t="shared" ref="H101:H128" si="9">E101-F101</f>
        <v>0</v>
      </c>
      <c r="I101" s="1031">
        <f t="shared" si="0"/>
        <v>1</v>
      </c>
      <c r="J101" s="1027"/>
      <c r="K101" s="902"/>
      <c r="L101" s="1027"/>
      <c r="M101" s="1027"/>
      <c r="N101" s="902"/>
    </row>
    <row r="102" spans="1:14" s="35" customFormat="1" ht="17.100000000000001" customHeight="1">
      <c r="A102" s="908" t="s">
        <v>1207</v>
      </c>
      <c r="B102" s="1028" t="s">
        <v>1208</v>
      </c>
      <c r="C102" s="926">
        <v>419870</v>
      </c>
      <c r="D102" s="1039">
        <v>-150255</v>
      </c>
      <c r="E102" s="1037">
        <f t="shared" si="8"/>
        <v>269615</v>
      </c>
      <c r="F102" s="1044">
        <v>269615</v>
      </c>
      <c r="G102" s="929">
        <v>259857</v>
      </c>
      <c r="H102" s="1030">
        <f t="shared" si="9"/>
        <v>0</v>
      </c>
      <c r="I102" s="1031">
        <f t="shared" si="0"/>
        <v>1</v>
      </c>
      <c r="J102" s="1027"/>
      <c r="K102" s="902"/>
      <c r="L102" s="1027"/>
      <c r="M102" s="1027"/>
      <c r="N102" s="902"/>
    </row>
    <row r="103" spans="1:14" s="35" customFormat="1" ht="17.100000000000001" customHeight="1">
      <c r="A103" s="908" t="s">
        <v>1209</v>
      </c>
      <c r="B103" s="1028" t="s">
        <v>1210</v>
      </c>
      <c r="C103" s="926">
        <v>620142</v>
      </c>
      <c r="D103" s="1039">
        <v>-139888</v>
      </c>
      <c r="E103" s="1037">
        <f t="shared" si="8"/>
        <v>480254</v>
      </c>
      <c r="F103" s="1044">
        <v>480254</v>
      </c>
      <c r="G103" s="929">
        <v>440254</v>
      </c>
      <c r="H103" s="1030">
        <f t="shared" si="9"/>
        <v>0</v>
      </c>
      <c r="I103" s="1031">
        <f t="shared" si="0"/>
        <v>1</v>
      </c>
      <c r="J103" s="1027"/>
      <c r="K103" s="902"/>
      <c r="L103" s="1027"/>
      <c r="M103" s="1027"/>
      <c r="N103" s="902"/>
    </row>
    <row r="104" spans="1:14" s="35" customFormat="1" ht="17.100000000000001" customHeight="1">
      <c r="A104" s="908" t="s">
        <v>1211</v>
      </c>
      <c r="B104" s="1028" t="s">
        <v>1212</v>
      </c>
      <c r="C104" s="926">
        <v>28451</v>
      </c>
      <c r="D104" s="1039">
        <v>11576</v>
      </c>
      <c r="E104" s="1037">
        <f t="shared" si="8"/>
        <v>40027</v>
      </c>
      <c r="F104" s="1044">
        <v>40027</v>
      </c>
      <c r="G104" s="929">
        <v>40027</v>
      </c>
      <c r="H104" s="1030">
        <f t="shared" si="9"/>
        <v>0</v>
      </c>
      <c r="I104" s="1031">
        <f t="shared" si="0"/>
        <v>1</v>
      </c>
      <c r="J104" s="1027"/>
      <c r="K104" s="902"/>
      <c r="L104" s="1027"/>
      <c r="M104" s="1027"/>
      <c r="N104" s="902"/>
    </row>
    <row r="105" spans="1:14" s="35" customFormat="1" ht="17.100000000000001" customHeight="1">
      <c r="A105" s="910" t="s">
        <v>1213</v>
      </c>
      <c r="B105" s="904" t="s">
        <v>1214</v>
      </c>
      <c r="C105" s="943"/>
      <c r="D105" s="905"/>
      <c r="E105" s="906"/>
      <c r="F105" s="943"/>
      <c r="G105" s="905"/>
      <c r="H105" s="907"/>
      <c r="I105" s="942" t="str">
        <f t="shared" si="0"/>
        <v/>
      </c>
      <c r="J105" s="1027"/>
      <c r="K105" s="902"/>
      <c r="L105" s="1027"/>
      <c r="M105" s="1027"/>
      <c r="N105" s="902"/>
    </row>
    <row r="106" spans="1:14" s="35" customFormat="1" ht="17.100000000000001" customHeight="1">
      <c r="A106" s="908" t="s">
        <v>1215</v>
      </c>
      <c r="B106" s="1028" t="s">
        <v>1216</v>
      </c>
      <c r="C106" s="1032">
        <v>0</v>
      </c>
      <c r="D106" s="1039">
        <v>3000</v>
      </c>
      <c r="E106" s="1037">
        <f t="shared" si="8"/>
        <v>3000</v>
      </c>
      <c r="F106" s="1032">
        <v>3000</v>
      </c>
      <c r="G106" s="1046">
        <v>3000</v>
      </c>
      <c r="H106" s="1030">
        <f t="shared" si="9"/>
        <v>0</v>
      </c>
      <c r="I106" s="1031">
        <f t="shared" si="0"/>
        <v>1</v>
      </c>
      <c r="J106" s="1027"/>
      <c r="K106" s="902"/>
      <c r="L106" s="1027"/>
      <c r="M106" s="1027"/>
      <c r="N106" s="902"/>
    </row>
    <row r="107" spans="1:14" s="35" customFormat="1" ht="17.100000000000001" customHeight="1">
      <c r="A107" s="908" t="s">
        <v>1217</v>
      </c>
      <c r="B107" s="1028" t="s">
        <v>1218</v>
      </c>
      <c r="C107" s="927">
        <v>379788</v>
      </c>
      <c r="D107" s="1039">
        <v>128797</v>
      </c>
      <c r="E107" s="1037">
        <f>C107+D107</f>
        <v>508585</v>
      </c>
      <c r="F107" s="1044">
        <v>508585</v>
      </c>
      <c r="G107" s="930">
        <v>500586</v>
      </c>
      <c r="H107" s="1030">
        <f t="shared" si="9"/>
        <v>0</v>
      </c>
      <c r="I107" s="1031">
        <f t="shared" si="0"/>
        <v>1</v>
      </c>
      <c r="J107" s="1027"/>
      <c r="K107" s="902"/>
      <c r="L107" s="1027"/>
      <c r="M107" s="1027"/>
      <c r="N107" s="902"/>
    </row>
    <row r="108" spans="1:14" s="35" customFormat="1" ht="17.100000000000001" customHeight="1">
      <c r="A108" s="908" t="s">
        <v>1219</v>
      </c>
      <c r="B108" s="1028" t="s">
        <v>1220</v>
      </c>
      <c r="C108" s="927">
        <v>73602</v>
      </c>
      <c r="D108" s="1039">
        <v>-31602</v>
      </c>
      <c r="E108" s="1037">
        <f t="shared" si="8"/>
        <v>42000</v>
      </c>
      <c r="F108" s="1044">
        <v>42000</v>
      </c>
      <c r="G108" s="930">
        <v>42000</v>
      </c>
      <c r="H108" s="1030">
        <f t="shared" si="9"/>
        <v>0</v>
      </c>
      <c r="I108" s="1031">
        <f t="shared" si="0"/>
        <v>1</v>
      </c>
      <c r="J108" s="1027"/>
      <c r="K108" s="902"/>
      <c r="L108" s="1027"/>
      <c r="M108" s="1027"/>
      <c r="N108" s="902"/>
    </row>
    <row r="109" spans="1:14" s="35" customFormat="1" ht="17.100000000000001" customHeight="1">
      <c r="A109" s="908" t="s">
        <v>1221</v>
      </c>
      <c r="B109" s="1028" t="s">
        <v>1222</v>
      </c>
      <c r="C109" s="1032"/>
      <c r="D109" s="1039"/>
      <c r="E109" s="1037"/>
      <c r="F109" s="1032"/>
      <c r="G109" s="1045"/>
      <c r="H109" s="1030"/>
      <c r="I109" s="1031" t="str">
        <f t="shared" si="0"/>
        <v/>
      </c>
      <c r="J109" s="1027"/>
      <c r="K109" s="902"/>
      <c r="L109" s="1027"/>
      <c r="M109" s="1027"/>
      <c r="N109" s="902"/>
    </row>
    <row r="110" spans="1:14" s="35" customFormat="1" ht="17.100000000000001" customHeight="1">
      <c r="A110" s="908">
        <v>37201</v>
      </c>
      <c r="B110" s="1028" t="s">
        <v>1223</v>
      </c>
      <c r="C110" s="926">
        <v>30556</v>
      </c>
      <c r="D110" s="1039">
        <v>-903</v>
      </c>
      <c r="E110" s="1037">
        <f t="shared" si="8"/>
        <v>29653</v>
      </c>
      <c r="F110" s="929">
        <v>29653</v>
      </c>
      <c r="G110" s="1039">
        <v>27640</v>
      </c>
      <c r="H110" s="1030">
        <f t="shared" si="9"/>
        <v>0</v>
      </c>
      <c r="I110" s="1031">
        <f t="shared" si="0"/>
        <v>1</v>
      </c>
      <c r="J110" s="1027"/>
      <c r="K110" s="902"/>
      <c r="L110" s="1027"/>
      <c r="M110" s="1027"/>
      <c r="N110" s="902"/>
    </row>
    <row r="111" spans="1:14" s="35" customFormat="1" ht="17.100000000000001" customHeight="1">
      <c r="A111" s="908" t="s">
        <v>1224</v>
      </c>
      <c r="B111" s="1028" t="s">
        <v>1225</v>
      </c>
      <c r="C111" s="926">
        <v>750285</v>
      </c>
      <c r="D111" s="1039">
        <v>-435829</v>
      </c>
      <c r="E111" s="1037">
        <f t="shared" si="8"/>
        <v>314456</v>
      </c>
      <c r="F111" s="929">
        <v>314456</v>
      </c>
      <c r="G111" s="1039">
        <v>296162</v>
      </c>
      <c r="H111" s="1030">
        <f t="shared" si="9"/>
        <v>0</v>
      </c>
      <c r="I111" s="1031">
        <f t="shared" si="0"/>
        <v>1</v>
      </c>
      <c r="J111" s="1027"/>
      <c r="K111" s="902"/>
      <c r="L111" s="1027"/>
      <c r="M111" s="1027"/>
      <c r="N111" s="902"/>
    </row>
    <row r="112" spans="1:14" s="35" customFormat="1" ht="17.100000000000001" customHeight="1">
      <c r="A112" s="908">
        <v>37601</v>
      </c>
      <c r="B112" s="1028" t="s">
        <v>1404</v>
      </c>
      <c r="C112" s="926">
        <v>0</v>
      </c>
      <c r="D112" s="1039">
        <v>15778</v>
      </c>
      <c r="E112" s="1037">
        <f t="shared" si="8"/>
        <v>15778</v>
      </c>
      <c r="F112" s="929">
        <v>15778</v>
      </c>
      <c r="G112" s="1039">
        <v>15778</v>
      </c>
      <c r="H112" s="1030">
        <f t="shared" si="9"/>
        <v>0</v>
      </c>
      <c r="I112" s="1031">
        <f t="shared" si="0"/>
        <v>1</v>
      </c>
      <c r="J112" s="1027"/>
      <c r="K112" s="902"/>
      <c r="L112" s="1027"/>
      <c r="M112" s="1027"/>
      <c r="N112" s="902"/>
    </row>
    <row r="113" spans="1:14" s="35" customFormat="1" ht="17.100000000000001" customHeight="1">
      <c r="A113" s="908" t="s">
        <v>1226</v>
      </c>
      <c r="B113" s="1028" t="s">
        <v>1227</v>
      </c>
      <c r="C113" s="1032"/>
      <c r="D113" s="1039"/>
      <c r="E113" s="1037"/>
      <c r="F113" s="1032"/>
      <c r="G113" s="1039"/>
      <c r="H113" s="1030"/>
      <c r="I113" s="1031" t="str">
        <f t="shared" si="0"/>
        <v/>
      </c>
      <c r="J113" s="1027"/>
      <c r="K113" s="902"/>
      <c r="L113" s="1027"/>
      <c r="M113" s="1027"/>
      <c r="N113" s="902"/>
    </row>
    <row r="114" spans="1:14" s="35" customFormat="1" ht="17.100000000000001" customHeight="1">
      <c r="A114" s="908" t="s">
        <v>1228</v>
      </c>
      <c r="B114" s="1028" t="s">
        <v>1229</v>
      </c>
      <c r="C114" s="926">
        <v>668045</v>
      </c>
      <c r="D114" s="1039">
        <v>-13724</v>
      </c>
      <c r="E114" s="1037">
        <f t="shared" si="8"/>
        <v>654321</v>
      </c>
      <c r="F114" s="1032">
        <v>654321</v>
      </c>
      <c r="G114" s="1039">
        <v>578859</v>
      </c>
      <c r="H114" s="1030">
        <f t="shared" si="9"/>
        <v>0</v>
      </c>
      <c r="I114" s="1031">
        <f t="shared" si="0"/>
        <v>1</v>
      </c>
      <c r="J114" s="1027"/>
      <c r="K114" s="902"/>
      <c r="L114" s="1027"/>
      <c r="M114" s="1027"/>
      <c r="N114" s="902"/>
    </row>
    <row r="115" spans="1:14" s="35" customFormat="1" ht="17.100000000000001" customHeight="1">
      <c r="A115" s="908" t="s">
        <v>1230</v>
      </c>
      <c r="B115" s="1028" t="s">
        <v>1231</v>
      </c>
      <c r="C115" s="926">
        <v>39382</v>
      </c>
      <c r="D115" s="1039">
        <v>-7546</v>
      </c>
      <c r="E115" s="1037">
        <f t="shared" si="8"/>
        <v>31836</v>
      </c>
      <c r="F115" s="1032">
        <v>31836</v>
      </c>
      <c r="G115" s="1039">
        <v>31836</v>
      </c>
      <c r="H115" s="1030">
        <f t="shared" si="9"/>
        <v>0</v>
      </c>
      <c r="I115" s="1031">
        <f t="shared" si="0"/>
        <v>1</v>
      </c>
      <c r="J115" s="1027"/>
      <c r="K115" s="902"/>
      <c r="L115" s="1027"/>
      <c r="M115" s="1027"/>
      <c r="N115" s="902"/>
    </row>
    <row r="116" spans="1:14" s="35" customFormat="1" ht="17.100000000000001" customHeight="1">
      <c r="A116" s="908" t="s">
        <v>1232</v>
      </c>
      <c r="B116" s="1028" t="s">
        <v>1233</v>
      </c>
      <c r="C116" s="1032"/>
      <c r="D116" s="1039"/>
      <c r="E116" s="1037"/>
      <c r="F116" s="1032"/>
      <c r="G116" s="1039"/>
      <c r="H116" s="1030"/>
      <c r="I116" s="1031" t="str">
        <f t="shared" si="0"/>
        <v/>
      </c>
      <c r="J116" s="1027"/>
      <c r="K116" s="902"/>
      <c r="L116" s="1027"/>
      <c r="M116" s="1027"/>
      <c r="N116" s="902"/>
    </row>
    <row r="117" spans="1:14" s="35" customFormat="1" ht="17.100000000000001" customHeight="1">
      <c r="A117" s="908" t="s">
        <v>1234</v>
      </c>
      <c r="B117" s="1028" t="s">
        <v>1235</v>
      </c>
      <c r="C117" s="927">
        <v>155299</v>
      </c>
      <c r="D117" s="1039">
        <v>23125</v>
      </c>
      <c r="E117" s="1037">
        <f t="shared" si="8"/>
        <v>178424</v>
      </c>
      <c r="F117" s="1044">
        <v>178424</v>
      </c>
      <c r="G117" s="930">
        <v>178424</v>
      </c>
      <c r="H117" s="1030">
        <f t="shared" si="9"/>
        <v>0</v>
      </c>
      <c r="I117" s="1031">
        <f t="shared" si="0"/>
        <v>1</v>
      </c>
      <c r="J117" s="1027"/>
      <c r="K117" s="902"/>
      <c r="L117" s="1027"/>
      <c r="M117" s="1027"/>
      <c r="N117" s="902"/>
    </row>
    <row r="118" spans="1:14" s="35" customFormat="1" ht="17.100000000000001" customHeight="1">
      <c r="A118" s="908" t="s">
        <v>1236</v>
      </c>
      <c r="B118" s="1028" t="s">
        <v>1237</v>
      </c>
      <c r="C118" s="927">
        <v>607894</v>
      </c>
      <c r="D118" s="1039">
        <v>-231586</v>
      </c>
      <c r="E118" s="1037">
        <f t="shared" si="8"/>
        <v>376308</v>
      </c>
      <c r="F118" s="1044">
        <v>376308</v>
      </c>
      <c r="G118" s="930">
        <v>375530</v>
      </c>
      <c r="H118" s="1030">
        <f t="shared" si="9"/>
        <v>0</v>
      </c>
      <c r="I118" s="1031">
        <f t="shared" si="0"/>
        <v>1</v>
      </c>
      <c r="J118" s="1027"/>
      <c r="K118" s="902"/>
      <c r="L118" s="1027"/>
      <c r="M118" s="1027"/>
      <c r="N118" s="902"/>
    </row>
    <row r="119" spans="1:14" s="35" customFormat="1" ht="17.100000000000001" customHeight="1">
      <c r="A119" s="908" t="s">
        <v>1238</v>
      </c>
      <c r="B119" s="1028" t="s">
        <v>1239</v>
      </c>
      <c r="C119" s="926">
        <v>2016368</v>
      </c>
      <c r="D119" s="1039">
        <v>-126861</v>
      </c>
      <c r="E119" s="1037">
        <f t="shared" si="8"/>
        <v>1889507</v>
      </c>
      <c r="F119" s="1044">
        <v>1889507</v>
      </c>
      <c r="G119" s="929">
        <v>1334428</v>
      </c>
      <c r="H119" s="1030">
        <f t="shared" si="9"/>
        <v>0</v>
      </c>
      <c r="I119" s="1031">
        <f t="shared" si="0"/>
        <v>1</v>
      </c>
      <c r="J119" s="1027"/>
      <c r="K119" s="902"/>
      <c r="L119" s="1027"/>
      <c r="M119" s="1027"/>
      <c r="N119" s="902"/>
    </row>
    <row r="120" spans="1:14" s="35" customFormat="1" ht="8.25" customHeight="1">
      <c r="A120" s="908"/>
      <c r="B120" s="1028"/>
      <c r="C120" s="1032"/>
      <c r="D120" s="1039"/>
      <c r="E120" s="1037"/>
      <c r="F120" s="1032"/>
      <c r="G120" s="1039"/>
      <c r="H120" s="1030"/>
      <c r="I120" s="1031" t="str">
        <f t="shared" si="0"/>
        <v/>
      </c>
      <c r="J120" s="1027"/>
      <c r="K120" s="902"/>
      <c r="L120" s="1027"/>
      <c r="M120" s="1027"/>
      <c r="N120" s="902"/>
    </row>
    <row r="121" spans="1:14" s="35" customFormat="1" ht="17.100000000000001" customHeight="1">
      <c r="A121" s="909" t="s">
        <v>1240</v>
      </c>
      <c r="B121" s="1023" t="s">
        <v>1241</v>
      </c>
      <c r="C121" s="1024">
        <f>SUM(C123:C128)</f>
        <v>0</v>
      </c>
      <c r="D121" s="1024">
        <f>SUM(D122:D128)</f>
        <v>684963</v>
      </c>
      <c r="E121" s="1024">
        <f>SUM(E122:E128)</f>
        <v>684963</v>
      </c>
      <c r="F121" s="1024">
        <f t="shared" ref="F121:G121" si="10">SUM(F122:F128)</f>
        <v>684963</v>
      </c>
      <c r="G121" s="1024">
        <f t="shared" si="10"/>
        <v>684963</v>
      </c>
      <c r="H121" s="1024">
        <f>SUM(H122:H128)</f>
        <v>0</v>
      </c>
      <c r="I121" s="1031">
        <f t="shared" si="0"/>
        <v>1</v>
      </c>
      <c r="J121" s="1027"/>
      <c r="K121" s="902"/>
      <c r="L121" s="1027"/>
      <c r="M121" s="1027"/>
      <c r="N121" s="902"/>
    </row>
    <row r="122" spans="1:14" s="35" customFormat="1" ht="17.100000000000001" customHeight="1">
      <c r="A122" s="908">
        <v>51201</v>
      </c>
      <c r="B122" s="1028" t="s">
        <v>1405</v>
      </c>
      <c r="C122" s="1032">
        <v>0</v>
      </c>
      <c r="D122" s="1032">
        <v>51649</v>
      </c>
      <c r="E122" s="1037">
        <f t="shared" ref="E122:E128" si="11">C122+D122</f>
        <v>51649</v>
      </c>
      <c r="F122" s="1032">
        <v>51649</v>
      </c>
      <c r="G122" s="1032">
        <v>51649</v>
      </c>
      <c r="H122" s="1030">
        <f t="shared" ref="H122" si="12">E122-F122</f>
        <v>0</v>
      </c>
      <c r="I122" s="1031">
        <f t="shared" si="0"/>
        <v>1</v>
      </c>
      <c r="J122" s="1027"/>
      <c r="K122" s="902"/>
      <c r="L122" s="1027"/>
      <c r="M122" s="1027"/>
      <c r="N122" s="902"/>
    </row>
    <row r="123" spans="1:14" s="35" customFormat="1" ht="17.100000000000001" customHeight="1">
      <c r="A123" s="908">
        <v>51501</v>
      </c>
      <c r="B123" s="1028" t="s">
        <v>1242</v>
      </c>
      <c r="C123" s="1032">
        <v>0</v>
      </c>
      <c r="D123" s="1039">
        <v>212849</v>
      </c>
      <c r="E123" s="1037">
        <f t="shared" si="11"/>
        <v>212849</v>
      </c>
      <c r="F123" s="1039">
        <v>212849</v>
      </c>
      <c r="G123" s="1039">
        <v>212849</v>
      </c>
      <c r="H123" s="1030">
        <f t="shared" si="9"/>
        <v>0</v>
      </c>
      <c r="I123" s="1031">
        <f t="shared" si="0"/>
        <v>1</v>
      </c>
      <c r="J123" s="1027"/>
      <c r="K123" s="902"/>
      <c r="L123" s="1027"/>
      <c r="M123" s="1027"/>
      <c r="N123" s="902"/>
    </row>
    <row r="124" spans="1:14" s="35" customFormat="1" ht="17.100000000000001" customHeight="1">
      <c r="A124" s="908">
        <v>52101</v>
      </c>
      <c r="B124" s="1028" t="s">
        <v>1243</v>
      </c>
      <c r="C124" s="1032">
        <v>0</v>
      </c>
      <c r="D124" s="1039">
        <v>59734</v>
      </c>
      <c r="E124" s="1037">
        <f t="shared" si="11"/>
        <v>59734</v>
      </c>
      <c r="F124" s="1039">
        <v>59734</v>
      </c>
      <c r="G124" s="1039">
        <v>59734</v>
      </c>
      <c r="H124" s="1030">
        <f t="shared" si="9"/>
        <v>0</v>
      </c>
      <c r="I124" s="1031">
        <f t="shared" si="0"/>
        <v>1</v>
      </c>
      <c r="J124" s="1027"/>
      <c r="K124" s="902"/>
      <c r="L124" s="1027"/>
      <c r="M124" s="1027"/>
      <c r="N124" s="902"/>
    </row>
    <row r="125" spans="1:14" s="35" customFormat="1" ht="17.100000000000001" customHeight="1">
      <c r="A125" s="908">
        <v>52301</v>
      </c>
      <c r="B125" s="1028" t="s">
        <v>1244</v>
      </c>
      <c r="C125" s="1032">
        <v>0</v>
      </c>
      <c r="D125" s="1039">
        <v>58002</v>
      </c>
      <c r="E125" s="1037">
        <f t="shared" si="11"/>
        <v>58002</v>
      </c>
      <c r="F125" s="1039">
        <v>58002</v>
      </c>
      <c r="G125" s="1039">
        <v>58002</v>
      </c>
      <c r="H125" s="1030">
        <f t="shared" si="9"/>
        <v>0</v>
      </c>
      <c r="I125" s="1031">
        <f t="shared" si="0"/>
        <v>1</v>
      </c>
      <c r="J125" s="1027"/>
      <c r="K125" s="902"/>
      <c r="L125" s="1027"/>
      <c r="M125" s="1027"/>
      <c r="N125" s="902"/>
    </row>
    <row r="126" spans="1:14" s="35" customFormat="1" ht="17.100000000000001" customHeight="1">
      <c r="A126" s="908">
        <v>56401</v>
      </c>
      <c r="B126" s="1028" t="s">
        <v>1245</v>
      </c>
      <c r="C126" s="1032">
        <v>0</v>
      </c>
      <c r="D126" s="1039">
        <v>81750</v>
      </c>
      <c r="E126" s="1037">
        <f t="shared" si="11"/>
        <v>81750</v>
      </c>
      <c r="F126" s="1039">
        <v>81750</v>
      </c>
      <c r="G126" s="1039">
        <v>81750</v>
      </c>
      <c r="H126" s="1030">
        <f t="shared" si="9"/>
        <v>0</v>
      </c>
      <c r="I126" s="1031">
        <f t="shared" si="0"/>
        <v>1</v>
      </c>
      <c r="J126" s="1027"/>
      <c r="K126" s="902"/>
      <c r="L126" s="1027"/>
      <c r="M126" s="1027"/>
      <c r="N126" s="902"/>
    </row>
    <row r="127" spans="1:14" s="35" customFormat="1" ht="17.100000000000001" customHeight="1">
      <c r="A127" s="908">
        <v>56501</v>
      </c>
      <c r="B127" s="1028" t="s">
        <v>1305</v>
      </c>
      <c r="C127" s="1032">
        <v>0</v>
      </c>
      <c r="D127" s="1039">
        <v>161250</v>
      </c>
      <c r="E127" s="1037">
        <f t="shared" si="11"/>
        <v>161250</v>
      </c>
      <c r="F127" s="1039">
        <v>161250</v>
      </c>
      <c r="G127" s="1039">
        <v>161250</v>
      </c>
      <c r="H127" s="1030">
        <f t="shared" si="9"/>
        <v>0</v>
      </c>
      <c r="I127" s="1031">
        <f t="shared" si="0"/>
        <v>1</v>
      </c>
      <c r="J127" s="1027"/>
      <c r="K127" s="902"/>
      <c r="L127" s="1027"/>
      <c r="M127" s="1027"/>
      <c r="N127" s="902"/>
    </row>
    <row r="128" spans="1:14" s="35" customFormat="1" ht="17.100000000000001" customHeight="1">
      <c r="A128" s="908">
        <v>56601</v>
      </c>
      <c r="B128" s="1028" t="s">
        <v>1306</v>
      </c>
      <c r="C128" s="1032">
        <v>0</v>
      </c>
      <c r="D128" s="1039">
        <v>59729</v>
      </c>
      <c r="E128" s="1037">
        <f t="shared" si="11"/>
        <v>59729</v>
      </c>
      <c r="F128" s="1039">
        <v>59729</v>
      </c>
      <c r="G128" s="1039">
        <v>59729</v>
      </c>
      <c r="H128" s="1030">
        <f t="shared" si="9"/>
        <v>0</v>
      </c>
      <c r="I128" s="1031">
        <f t="shared" si="0"/>
        <v>1</v>
      </c>
      <c r="J128" s="1027"/>
      <c r="K128" s="902"/>
      <c r="L128" s="1027"/>
      <c r="M128" s="1027"/>
      <c r="N128" s="902"/>
    </row>
    <row r="129" spans="1:14" s="35" customFormat="1" ht="9.75" customHeight="1">
      <c r="A129" s="908"/>
      <c r="B129" s="1028"/>
      <c r="C129" s="1032"/>
      <c r="D129" s="1039"/>
      <c r="E129" s="1037"/>
      <c r="F129" s="1032"/>
      <c r="G129" s="1039"/>
      <c r="H129" s="1030"/>
      <c r="I129" s="1031"/>
      <c r="J129" s="1027"/>
      <c r="K129" s="902"/>
      <c r="L129" s="1027"/>
      <c r="M129" s="1027"/>
      <c r="N129" s="902"/>
    </row>
    <row r="130" spans="1:14" s="35" customFormat="1" ht="17.100000000000001" customHeight="1">
      <c r="A130" s="911">
        <v>90000</v>
      </c>
      <c r="B130" s="1023" t="s">
        <v>616</v>
      </c>
      <c r="C130" s="1024">
        <f>SUM(C131:C133)</f>
        <v>0</v>
      </c>
      <c r="D130" s="1035">
        <f>SUM(D131:D133)</f>
        <v>16246275</v>
      </c>
      <c r="E130" s="1024">
        <f>SUM(E131:E133)</f>
        <v>16246275</v>
      </c>
      <c r="F130" s="1024">
        <f t="shared" ref="F130:G130" si="13">SUM(F131:F133)</f>
        <v>16246275</v>
      </c>
      <c r="G130" s="1024">
        <f t="shared" si="13"/>
        <v>16246275</v>
      </c>
      <c r="H130" s="1025">
        <f t="shared" ref="H130:H132" si="14">E130-F130</f>
        <v>0</v>
      </c>
      <c r="I130" s="1031">
        <f t="shared" ref="I130:I132" si="15">IF(E130=0,"",F130/E130)</f>
        <v>1</v>
      </c>
      <c r="J130" s="1027"/>
      <c r="K130" s="902"/>
      <c r="L130" s="1027"/>
      <c r="M130" s="1027"/>
      <c r="N130" s="902"/>
    </row>
    <row r="131" spans="1:14" s="35" customFormat="1" ht="17.100000000000001" customHeight="1">
      <c r="A131" s="908">
        <v>91101</v>
      </c>
      <c r="B131" s="912" t="s">
        <v>1246</v>
      </c>
      <c r="C131" s="1032">
        <v>0</v>
      </c>
      <c r="D131" s="1039">
        <v>9999984</v>
      </c>
      <c r="E131" s="1037">
        <f t="shared" ref="E131:E132" si="16">C131+D131</f>
        <v>9999984</v>
      </c>
      <c r="F131" s="1039">
        <v>9999984</v>
      </c>
      <c r="G131" s="1039">
        <v>9999984</v>
      </c>
      <c r="H131" s="1030">
        <f>E131-F131</f>
        <v>0</v>
      </c>
      <c r="I131" s="1031">
        <f t="shared" si="15"/>
        <v>1</v>
      </c>
      <c r="J131" s="1027"/>
      <c r="K131" s="902"/>
      <c r="L131" s="1027"/>
      <c r="M131" s="1027"/>
      <c r="N131" s="902"/>
    </row>
    <row r="132" spans="1:14" s="35" customFormat="1" ht="17.100000000000001" customHeight="1">
      <c r="A132" s="908">
        <v>92101</v>
      </c>
      <c r="B132" s="912" t="s">
        <v>1247</v>
      </c>
      <c r="C132" s="1032">
        <v>0</v>
      </c>
      <c r="D132" s="1039">
        <v>6246291</v>
      </c>
      <c r="E132" s="1037">
        <f t="shared" si="16"/>
        <v>6246291</v>
      </c>
      <c r="F132" s="1039">
        <v>6246291</v>
      </c>
      <c r="G132" s="1039">
        <v>6246291</v>
      </c>
      <c r="H132" s="1030">
        <f t="shared" si="14"/>
        <v>0</v>
      </c>
      <c r="I132" s="1031">
        <f t="shared" si="15"/>
        <v>1</v>
      </c>
      <c r="J132" s="1027"/>
      <c r="K132" s="902"/>
      <c r="L132" s="1027"/>
      <c r="M132" s="1027"/>
      <c r="N132" s="902"/>
    </row>
    <row r="133" spans="1:14" s="35" customFormat="1" ht="17.100000000000001" customHeight="1">
      <c r="A133" s="909"/>
      <c r="B133" s="1023"/>
      <c r="C133" s="1032"/>
      <c r="D133" s="1039"/>
      <c r="E133" s="1037"/>
      <c r="F133" s="1039"/>
      <c r="G133" s="1039"/>
      <c r="H133" s="1030"/>
      <c r="I133" s="1031"/>
      <c r="J133" s="1027"/>
      <c r="K133" s="902"/>
      <c r="L133" s="1027"/>
      <c r="M133" s="1027"/>
      <c r="N133" s="902"/>
    </row>
    <row r="134" spans="1:14" s="6" customFormat="1" ht="20.25" customHeight="1" thickBot="1">
      <c r="A134" s="913"/>
      <c r="B134" s="201" t="s">
        <v>619</v>
      </c>
      <c r="C134" s="914">
        <f>+C121+C70+C49+C10+C130-3</f>
        <v>115136460</v>
      </c>
      <c r="D134" s="914">
        <f>+D121+D70+D49+D10+D130</f>
        <v>-5551259</v>
      </c>
      <c r="E134" s="914">
        <f>+E121+E70+E49+E10+E130</f>
        <v>109585203</v>
      </c>
      <c r="F134" s="914">
        <f>+F121+F70+F49+F10+F130</f>
        <v>109585203</v>
      </c>
      <c r="G134" s="914">
        <f>+G121+G70+G49+G10+G130-1</f>
        <v>103151029</v>
      </c>
      <c r="H134" s="914">
        <f>+H121+H70+H49+H10+H130</f>
        <v>0</v>
      </c>
      <c r="I134" s="1026">
        <f t="shared" si="0"/>
        <v>1</v>
      </c>
      <c r="J134" s="1027"/>
      <c r="K134" s="933"/>
      <c r="L134" s="1027"/>
      <c r="M134" s="1027"/>
    </row>
    <row r="135" spans="1:14" ht="17.25" customHeight="1">
      <c r="C135" s="933"/>
      <c r="D135" s="933"/>
      <c r="E135" s="933"/>
      <c r="F135" s="933"/>
      <c r="G135" s="933"/>
      <c r="H135" s="1365"/>
      <c r="I135" s="1365"/>
    </row>
  </sheetData>
  <mergeCells count="9">
    <mergeCell ref="A7:B8"/>
    <mergeCell ref="H135:I135"/>
    <mergeCell ref="A1:I1"/>
    <mergeCell ref="A2:I2"/>
    <mergeCell ref="A3:I3"/>
    <mergeCell ref="A4:I4"/>
    <mergeCell ref="A5:I5"/>
    <mergeCell ref="C6:E6"/>
    <mergeCell ref="H6:I6"/>
  </mergeCells>
  <printOptions horizontalCentered="1"/>
  <pageMargins left="0.39370078740157483" right="0.39370078740157483" top="0.51181102362204722" bottom="0.39370078740157483" header="0.31496062992125984" footer="0"/>
  <pageSetup scale="80" orientation="landscape" r:id="rId1"/>
  <drawing r:id="rId2"/>
</worksheet>
</file>

<file path=xl/worksheets/sheet27.xml><?xml version="1.0" encoding="utf-8"?>
<worksheet xmlns="http://schemas.openxmlformats.org/spreadsheetml/2006/main" xmlns:r="http://schemas.openxmlformats.org/officeDocument/2006/relationships">
  <dimension ref="A1:I33"/>
  <sheetViews>
    <sheetView view="pageBreakPreview" topLeftCell="A22" zoomScaleSheetLayoutView="100" workbookViewId="0">
      <selection activeCell="G10" sqref="G10"/>
    </sheetView>
  </sheetViews>
  <sheetFormatPr baseColWidth="10" defaultColWidth="11.42578125" defaultRowHeight="15"/>
  <cols>
    <col min="1" max="1" width="29.28515625" customWidth="1"/>
    <col min="2" max="2" width="13.5703125" bestFit="1" customWidth="1"/>
    <col min="3" max="3" width="14.28515625" customWidth="1"/>
    <col min="4" max="5" width="13.5703125" bestFit="1" customWidth="1"/>
    <col min="6" max="6" width="13.28515625" bestFit="1" customWidth="1"/>
    <col min="7" max="7" width="13.85546875" bestFit="1" customWidth="1"/>
  </cols>
  <sheetData>
    <row r="1" spans="1:9" ht="15.75">
      <c r="A1" s="1150" t="s">
        <v>23</v>
      </c>
      <c r="B1" s="1150"/>
      <c r="C1" s="1150"/>
      <c r="D1" s="1150"/>
      <c r="E1" s="1150"/>
      <c r="F1" s="1150"/>
      <c r="G1" s="1150"/>
      <c r="H1" s="657"/>
      <c r="I1" s="657"/>
    </row>
    <row r="2" spans="1:9" ht="15.75" customHeight="1">
      <c r="A2" s="1151" t="s">
        <v>836</v>
      </c>
      <c r="B2" s="1151"/>
      <c r="C2" s="1151"/>
      <c r="D2" s="1151"/>
      <c r="E2" s="1151"/>
      <c r="F2" s="1151"/>
      <c r="G2" s="1151"/>
      <c r="H2" s="658"/>
      <c r="I2" s="658"/>
    </row>
    <row r="3" spans="1:9" ht="15.75" customHeight="1">
      <c r="A3" s="1151" t="s">
        <v>837</v>
      </c>
      <c r="B3" s="1151"/>
      <c r="C3" s="1151"/>
      <c r="D3" s="1151"/>
      <c r="E3" s="1151"/>
      <c r="F3" s="1151"/>
      <c r="G3" s="1151"/>
      <c r="H3" s="658"/>
      <c r="I3" s="658"/>
    </row>
    <row r="4" spans="1:9" ht="16.5" customHeight="1">
      <c r="A4" s="1151" t="str">
        <f>'ETCA-I-01'!A3:G3</f>
        <v>TELEVISORA DE HERMOSILLO, S.A. DE C.V.</v>
      </c>
      <c r="B4" s="1151"/>
      <c r="C4" s="1151"/>
      <c r="D4" s="1151"/>
      <c r="E4" s="1151"/>
      <c r="F4" s="1151"/>
      <c r="G4" s="1151"/>
      <c r="H4" s="658"/>
      <c r="I4" s="658"/>
    </row>
    <row r="5" spans="1:9" ht="15.75" customHeight="1">
      <c r="A5" s="1376" t="str">
        <f>'ETCA-I-03'!A4:D4</f>
        <v>Del 01 de Enero al 31 de Diciembre de 2018</v>
      </c>
      <c r="B5" s="1376"/>
      <c r="C5" s="1376"/>
      <c r="D5" s="1376"/>
      <c r="E5" s="1376"/>
      <c r="F5" s="1376"/>
      <c r="G5" s="1376"/>
      <c r="H5" s="659"/>
      <c r="I5" s="659"/>
    </row>
    <row r="6" spans="1:9" ht="15.75" customHeight="1" thickBot="1">
      <c r="A6" s="1205" t="s">
        <v>87</v>
      </c>
      <c r="B6" s="1205"/>
      <c r="C6" s="1205"/>
      <c r="D6" s="1205"/>
      <c r="E6" s="1205"/>
      <c r="F6" s="1205"/>
      <c r="G6" s="1205"/>
      <c r="H6" s="660"/>
      <c r="I6" s="660"/>
    </row>
    <row r="7" spans="1:9" ht="15.75" thickBot="1">
      <c r="A7" s="1369" t="s">
        <v>88</v>
      </c>
      <c r="B7" s="1371" t="s">
        <v>622</v>
      </c>
      <c r="C7" s="1372"/>
      <c r="D7" s="1372"/>
      <c r="E7" s="1372"/>
      <c r="F7" s="1373"/>
      <c r="G7" s="1374" t="s">
        <v>623</v>
      </c>
    </row>
    <row r="8" spans="1:9" ht="18.75" thickBot="1">
      <c r="A8" s="1370"/>
      <c r="B8" s="634" t="s">
        <v>624</v>
      </c>
      <c r="C8" s="634" t="s">
        <v>625</v>
      </c>
      <c r="D8" s="634" t="s">
        <v>626</v>
      </c>
      <c r="E8" s="634" t="s">
        <v>838</v>
      </c>
      <c r="F8" s="634" t="s">
        <v>724</v>
      </c>
      <c r="G8" s="1375"/>
    </row>
    <row r="9" spans="1:9" ht="18">
      <c r="A9" s="651" t="s">
        <v>839</v>
      </c>
      <c r="B9" s="716">
        <f t="shared" ref="B9:G9" si="0">B10+B11+B12+B13+B14+B15+B16+B19</f>
        <v>81363564</v>
      </c>
      <c r="C9" s="716">
        <f t="shared" si="0"/>
        <v>-10096480</v>
      </c>
      <c r="D9" s="716">
        <f t="shared" si="0"/>
        <v>71267084</v>
      </c>
      <c r="E9" s="716">
        <f t="shared" si="0"/>
        <v>71267084</v>
      </c>
      <c r="F9" s="716">
        <f t="shared" si="0"/>
        <v>68350193</v>
      </c>
      <c r="G9" s="716">
        <f t="shared" si="0"/>
        <v>0</v>
      </c>
    </row>
    <row r="10" spans="1:9" ht="18">
      <c r="A10" s="652" t="s">
        <v>840</v>
      </c>
      <c r="B10" s="718">
        <f>+'ETCA-II-13'!C10</f>
        <v>81363564</v>
      </c>
      <c r="C10" s="718">
        <f>+'ETCA-II-13'!D10</f>
        <v>-10096480</v>
      </c>
      <c r="D10" s="717">
        <f>B10+C10</f>
        <v>71267084</v>
      </c>
      <c r="E10" s="718">
        <f>+'ETCA-II-13'!F10</f>
        <v>71267084</v>
      </c>
      <c r="F10" s="718">
        <f>+'ETCA-II-13'!G10</f>
        <v>68350193</v>
      </c>
      <c r="G10" s="717">
        <f t="shared" ref="G10:G15" si="1">D10-E10</f>
        <v>0</v>
      </c>
    </row>
    <row r="11" spans="1:9">
      <c r="A11" s="652" t="s">
        <v>841</v>
      </c>
      <c r="B11" s="718"/>
      <c r="C11" s="719"/>
      <c r="D11" s="717">
        <f t="shared" ref="D11:D19" si="2">B11+C11</f>
        <v>0</v>
      </c>
      <c r="E11" s="719"/>
      <c r="F11" s="719"/>
      <c r="G11" s="717">
        <f t="shared" si="1"/>
        <v>0</v>
      </c>
    </row>
    <row r="12" spans="1:9">
      <c r="A12" s="652" t="s">
        <v>842</v>
      </c>
      <c r="B12" s="718"/>
      <c r="C12" s="719"/>
      <c r="D12" s="717">
        <f t="shared" si="2"/>
        <v>0</v>
      </c>
      <c r="E12" s="719"/>
      <c r="F12" s="719"/>
      <c r="G12" s="717">
        <f t="shared" si="1"/>
        <v>0</v>
      </c>
    </row>
    <row r="13" spans="1:9">
      <c r="A13" s="652" t="s">
        <v>843</v>
      </c>
      <c r="B13" s="718"/>
      <c r="C13" s="719"/>
      <c r="D13" s="717">
        <f t="shared" si="2"/>
        <v>0</v>
      </c>
      <c r="E13" s="719"/>
      <c r="F13" s="719"/>
      <c r="G13" s="717">
        <f t="shared" si="1"/>
        <v>0</v>
      </c>
    </row>
    <row r="14" spans="1:9">
      <c r="A14" s="652" t="s">
        <v>844</v>
      </c>
      <c r="B14" s="718"/>
      <c r="C14" s="719"/>
      <c r="D14" s="717">
        <f t="shared" si="2"/>
        <v>0</v>
      </c>
      <c r="E14" s="719"/>
      <c r="F14" s="719"/>
      <c r="G14" s="717">
        <f t="shared" si="1"/>
        <v>0</v>
      </c>
    </row>
    <row r="15" spans="1:9">
      <c r="A15" s="652" t="s">
        <v>845</v>
      </c>
      <c r="B15" s="718"/>
      <c r="C15" s="719"/>
      <c r="D15" s="717">
        <f t="shared" si="2"/>
        <v>0</v>
      </c>
      <c r="E15" s="719"/>
      <c r="F15" s="719"/>
      <c r="G15" s="717">
        <f t="shared" si="1"/>
        <v>0</v>
      </c>
    </row>
    <row r="16" spans="1:9" ht="27">
      <c r="A16" s="652" t="s">
        <v>846</v>
      </c>
      <c r="B16" s="716">
        <f t="shared" ref="B16:G16" si="3">B17+B18</f>
        <v>0</v>
      </c>
      <c r="C16" s="716">
        <f t="shared" si="3"/>
        <v>0</v>
      </c>
      <c r="D16" s="716">
        <f t="shared" si="3"/>
        <v>0</v>
      </c>
      <c r="E16" s="716">
        <f t="shared" si="3"/>
        <v>0</v>
      </c>
      <c r="F16" s="716">
        <f t="shared" si="3"/>
        <v>0</v>
      </c>
      <c r="G16" s="716">
        <f t="shared" si="3"/>
        <v>0</v>
      </c>
    </row>
    <row r="17" spans="1:7">
      <c r="A17" s="653" t="s">
        <v>847</v>
      </c>
      <c r="B17" s="718"/>
      <c r="C17" s="719"/>
      <c r="D17" s="717">
        <f t="shared" si="2"/>
        <v>0</v>
      </c>
      <c r="E17" s="719"/>
      <c r="F17" s="719"/>
      <c r="G17" s="717">
        <f>D17-E17</f>
        <v>0</v>
      </c>
    </row>
    <row r="18" spans="1:7">
      <c r="A18" s="653" t="s">
        <v>848</v>
      </c>
      <c r="B18" s="718"/>
      <c r="C18" s="719"/>
      <c r="D18" s="717">
        <f t="shared" si="2"/>
        <v>0</v>
      </c>
      <c r="E18" s="719"/>
      <c r="F18" s="719"/>
      <c r="G18" s="717">
        <f>D18-E18</f>
        <v>0</v>
      </c>
    </row>
    <row r="19" spans="1:7">
      <c r="A19" s="652" t="s">
        <v>849</v>
      </c>
      <c r="B19" s="718"/>
      <c r="C19" s="719"/>
      <c r="D19" s="717">
        <f t="shared" si="2"/>
        <v>0</v>
      </c>
      <c r="E19" s="719"/>
      <c r="F19" s="719"/>
      <c r="G19" s="717">
        <f>D19-E19</f>
        <v>0</v>
      </c>
    </row>
    <row r="20" spans="1:7">
      <c r="A20" s="652"/>
      <c r="B20" s="716"/>
      <c r="C20" s="717"/>
      <c r="D20" s="717"/>
      <c r="E20" s="717"/>
      <c r="F20" s="717"/>
      <c r="G20" s="717"/>
    </row>
    <row r="21" spans="1:7" ht="18">
      <c r="A21" s="651" t="s">
        <v>850</v>
      </c>
      <c r="B21" s="716">
        <f t="shared" ref="B21:G21" si="4">B22+B23+B24+B25+B26+B27+B28+B31</f>
        <v>0</v>
      </c>
      <c r="C21" s="716">
        <f t="shared" si="4"/>
        <v>0</v>
      </c>
      <c r="D21" s="716">
        <f t="shared" si="4"/>
        <v>0</v>
      </c>
      <c r="E21" s="716">
        <f t="shared" si="4"/>
        <v>0</v>
      </c>
      <c r="F21" s="716">
        <f t="shared" si="4"/>
        <v>0</v>
      </c>
      <c r="G21" s="716">
        <f t="shared" si="4"/>
        <v>0</v>
      </c>
    </row>
    <row r="22" spans="1:7" ht="18">
      <c r="A22" s="652" t="s">
        <v>840</v>
      </c>
      <c r="B22" s="718"/>
      <c r="C22" s="719"/>
      <c r="D22" s="717">
        <f t="shared" ref="D22:D27" si="5">B22+C22</f>
        <v>0</v>
      </c>
      <c r="E22" s="719"/>
      <c r="F22" s="719"/>
      <c r="G22" s="717">
        <f t="shared" ref="G22:G27" si="6">D22-E22</f>
        <v>0</v>
      </c>
    </row>
    <row r="23" spans="1:7">
      <c r="A23" s="652" t="s">
        <v>841</v>
      </c>
      <c r="B23" s="718"/>
      <c r="C23" s="719"/>
      <c r="D23" s="717">
        <f t="shared" si="5"/>
        <v>0</v>
      </c>
      <c r="E23" s="719"/>
      <c r="F23" s="719"/>
      <c r="G23" s="717">
        <f t="shared" si="6"/>
        <v>0</v>
      </c>
    </row>
    <row r="24" spans="1:7">
      <c r="A24" s="652" t="s">
        <v>842</v>
      </c>
      <c r="B24" s="718"/>
      <c r="C24" s="719"/>
      <c r="D24" s="717">
        <f t="shared" si="5"/>
        <v>0</v>
      </c>
      <c r="E24" s="719"/>
      <c r="F24" s="719"/>
      <c r="G24" s="717">
        <f t="shared" si="6"/>
        <v>0</v>
      </c>
    </row>
    <row r="25" spans="1:7">
      <c r="A25" s="652" t="s">
        <v>843</v>
      </c>
      <c r="B25" s="718"/>
      <c r="C25" s="719"/>
      <c r="D25" s="717">
        <f t="shared" si="5"/>
        <v>0</v>
      </c>
      <c r="E25" s="719"/>
      <c r="F25" s="719"/>
      <c r="G25" s="717">
        <f t="shared" si="6"/>
        <v>0</v>
      </c>
    </row>
    <row r="26" spans="1:7">
      <c r="A26" s="652" t="s">
        <v>844</v>
      </c>
      <c r="B26" s="718"/>
      <c r="C26" s="719"/>
      <c r="D26" s="717">
        <f t="shared" si="5"/>
        <v>0</v>
      </c>
      <c r="E26" s="719"/>
      <c r="F26" s="719"/>
      <c r="G26" s="717">
        <f t="shared" si="6"/>
        <v>0</v>
      </c>
    </row>
    <row r="27" spans="1:7">
      <c r="A27" s="652" t="s">
        <v>845</v>
      </c>
      <c r="B27" s="718"/>
      <c r="C27" s="719"/>
      <c r="D27" s="717">
        <f t="shared" si="5"/>
        <v>0</v>
      </c>
      <c r="E27" s="719"/>
      <c r="F27" s="719"/>
      <c r="G27" s="717">
        <f t="shared" si="6"/>
        <v>0</v>
      </c>
    </row>
    <row r="28" spans="1:7" ht="27">
      <c r="A28" s="652" t="s">
        <v>846</v>
      </c>
      <c r="B28" s="716">
        <f t="shared" ref="B28:G28" si="7">B29+B30</f>
        <v>0</v>
      </c>
      <c r="C28" s="716">
        <f t="shared" si="7"/>
        <v>0</v>
      </c>
      <c r="D28" s="716">
        <f t="shared" si="7"/>
        <v>0</v>
      </c>
      <c r="E28" s="716">
        <f t="shared" si="7"/>
        <v>0</v>
      </c>
      <c r="F28" s="716">
        <f t="shared" si="7"/>
        <v>0</v>
      </c>
      <c r="G28" s="716">
        <f t="shared" si="7"/>
        <v>0</v>
      </c>
    </row>
    <row r="29" spans="1:7">
      <c r="A29" s="653" t="s">
        <v>847</v>
      </c>
      <c r="B29" s="718"/>
      <c r="C29" s="719"/>
      <c r="D29" s="717">
        <f>B29+C29</f>
        <v>0</v>
      </c>
      <c r="E29" s="719"/>
      <c r="F29" s="719"/>
      <c r="G29" s="717">
        <f>D29-E29</f>
        <v>0</v>
      </c>
    </row>
    <row r="30" spans="1:7">
      <c r="A30" s="653" t="s">
        <v>848</v>
      </c>
      <c r="B30" s="718"/>
      <c r="C30" s="719"/>
      <c r="D30" s="717">
        <f>B30+C30</f>
        <v>0</v>
      </c>
      <c r="E30" s="719"/>
      <c r="F30" s="719"/>
      <c r="G30" s="717">
        <f>D30-E30</f>
        <v>0</v>
      </c>
    </row>
    <row r="31" spans="1:7">
      <c r="A31" s="652" t="s">
        <v>849</v>
      </c>
      <c r="B31" s="718"/>
      <c r="C31" s="719"/>
      <c r="D31" s="717">
        <f>B31+C31</f>
        <v>0</v>
      </c>
      <c r="E31" s="719"/>
      <c r="F31" s="719"/>
      <c r="G31" s="717">
        <f>D31-E31</f>
        <v>0</v>
      </c>
    </row>
    <row r="32" spans="1:7" ht="18">
      <c r="A32" s="651" t="s">
        <v>851</v>
      </c>
      <c r="B32" s="716">
        <f t="shared" ref="B32:G32" si="8">B9+B21</f>
        <v>81363564</v>
      </c>
      <c r="C32" s="716">
        <f t="shared" si="8"/>
        <v>-10096480</v>
      </c>
      <c r="D32" s="716">
        <f t="shared" si="8"/>
        <v>71267084</v>
      </c>
      <c r="E32" s="716">
        <f t="shared" si="8"/>
        <v>71267084</v>
      </c>
      <c r="F32" s="716">
        <f t="shared" si="8"/>
        <v>68350193</v>
      </c>
      <c r="G32" s="716">
        <f t="shared" si="8"/>
        <v>0</v>
      </c>
    </row>
    <row r="33" spans="1:7" ht="15.75" thickBot="1">
      <c r="A33" s="654"/>
      <c r="B33" s="655"/>
      <c r="C33" s="656"/>
      <c r="D33" s="656"/>
      <c r="E33" s="656"/>
      <c r="F33" s="656"/>
      <c r="G33" s="656"/>
    </row>
  </sheetData>
  <sheetProtection insertHyperlinks="0"/>
  <mergeCells count="9">
    <mergeCell ref="A7:A8"/>
    <mergeCell ref="B7:F7"/>
    <mergeCell ref="G7:G8"/>
    <mergeCell ref="A1:G1"/>
    <mergeCell ref="A2:G2"/>
    <mergeCell ref="A3:G3"/>
    <mergeCell ref="A4:G4"/>
    <mergeCell ref="A5:G5"/>
    <mergeCell ref="A6:G6"/>
  </mergeCells>
  <printOptions horizontalCentered="1"/>
  <pageMargins left="0" right="0" top="0.74803149606299213" bottom="0.74803149606299213" header="0.31496062992125984" footer="0.31496062992125984"/>
  <pageSetup scale="85" orientation="portrait" r:id="rId1"/>
  <drawing r:id="rId2"/>
</worksheet>
</file>

<file path=xl/worksheets/sheet28.xml><?xml version="1.0" encoding="utf-8"?>
<worksheet xmlns="http://schemas.openxmlformats.org/spreadsheetml/2006/main" xmlns:r="http://schemas.openxmlformats.org/officeDocument/2006/relationships">
  <sheetPr codeName="Hoja16">
    <pageSetUpPr fitToPage="1"/>
  </sheetPr>
  <dimension ref="A1:D44"/>
  <sheetViews>
    <sheetView view="pageBreakPreview" zoomScale="110" zoomScaleSheetLayoutView="110" workbookViewId="0">
      <selection activeCell="B10" sqref="B10"/>
    </sheetView>
  </sheetViews>
  <sheetFormatPr baseColWidth="10" defaultColWidth="11.28515625" defaultRowHeight="16.5"/>
  <cols>
    <col min="1" max="1" width="64.5703125" style="286" customWidth="1"/>
    <col min="2" max="2" width="25.7109375" style="286" customWidth="1"/>
    <col min="3" max="3" width="25.7109375" style="415" customWidth="1"/>
    <col min="4" max="4" width="89.140625" style="286" customWidth="1"/>
    <col min="5" max="16384" width="11.28515625" style="286"/>
  </cols>
  <sheetData>
    <row r="1" spans="1:4">
      <c r="A1" s="1175" t="s">
        <v>23</v>
      </c>
      <c r="B1" s="1175"/>
      <c r="C1" s="1175"/>
      <c r="D1" s="435"/>
    </row>
    <row r="2" spans="1:4" s="287" customFormat="1" ht="15.75">
      <c r="A2" s="1175" t="s">
        <v>13</v>
      </c>
      <c r="B2" s="1175"/>
      <c r="C2" s="1175"/>
    </row>
    <row r="3" spans="1:4" s="287" customFormat="1" ht="15.75">
      <c r="A3" s="1176" t="str">
        <f>'ETCA-I-01'!A3:G3</f>
        <v>TELEVISORA DE HERMOSILLO, S.A. DE C.V.</v>
      </c>
      <c r="B3" s="1176"/>
      <c r="C3" s="1176"/>
    </row>
    <row r="4" spans="1:4" s="287" customFormat="1">
      <c r="A4" s="1177" t="str">
        <f>'ETCA-I-01'!A4:G4</f>
        <v>Al 31 de Diciembre de 2018</v>
      </c>
      <c r="B4" s="1177"/>
      <c r="C4" s="1177"/>
    </row>
    <row r="5" spans="1:4" s="288" customFormat="1" ht="17.25" thickBot="1">
      <c r="A5" s="402"/>
      <c r="B5" s="539"/>
      <c r="C5" s="403"/>
    </row>
    <row r="6" spans="1:4" s="405" customFormat="1" ht="27" customHeight="1" thickBot="1">
      <c r="A6" s="404" t="s">
        <v>852</v>
      </c>
      <c r="B6" s="172"/>
      <c r="C6" s="259">
        <f>'ETCA II-04'!E81</f>
        <v>109585203</v>
      </c>
      <c r="D6" s="416" t="str">
        <f>IF((C6-'ETCA II-04'!E81)&gt;0.9,"ERROR!!!!! EL MONTO NO COINCIDE CON LO REPORTADO EN EL FORMATO ETCA-II-04, EN EL TOTAL DE EGRESOS DEVENGADO ANUAL","")</f>
        <v/>
      </c>
    </row>
    <row r="7" spans="1:4" s="405" customFormat="1" ht="9.75" customHeight="1">
      <c r="A7" s="406"/>
      <c r="B7" s="275"/>
      <c r="C7" s="417"/>
      <c r="D7" s="416"/>
    </row>
    <row r="8" spans="1:4" s="405" customFormat="1" ht="17.25" customHeight="1" thickBot="1">
      <c r="A8" s="407" t="s">
        <v>552</v>
      </c>
      <c r="B8" s="278"/>
      <c r="C8" s="418"/>
      <c r="D8" s="416"/>
    </row>
    <row r="9" spans="1:4" ht="20.100000000000001" customHeight="1">
      <c r="A9" s="408" t="s">
        <v>853</v>
      </c>
      <c r="B9" s="813"/>
      <c r="C9" s="419">
        <f>SUM(B10:B26)</f>
        <v>10684946</v>
      </c>
      <c r="D9" s="420"/>
    </row>
    <row r="10" spans="1:4" ht="20.100000000000001" customHeight="1">
      <c r="A10" s="409" t="s">
        <v>854</v>
      </c>
      <c r="B10" s="853">
        <v>264498</v>
      </c>
      <c r="C10" s="421"/>
      <c r="D10" s="420"/>
    </row>
    <row r="11" spans="1:4">
      <c r="A11" s="409" t="s">
        <v>855</v>
      </c>
      <c r="B11" s="853">
        <v>117736</v>
      </c>
      <c r="C11" s="421"/>
      <c r="D11" s="420"/>
    </row>
    <row r="12" spans="1:4" ht="20.100000000000001" customHeight="1">
      <c r="A12" s="409" t="s">
        <v>856</v>
      </c>
      <c r="B12" s="853"/>
      <c r="C12" s="421"/>
      <c r="D12" s="420"/>
    </row>
    <row r="13" spans="1:4" ht="20.100000000000001" customHeight="1">
      <c r="A13" s="409" t="s">
        <v>857</v>
      </c>
      <c r="B13" s="853"/>
      <c r="C13" s="421"/>
      <c r="D13" s="420"/>
    </row>
    <row r="14" spans="1:4" ht="20.100000000000001" customHeight="1">
      <c r="A14" s="409" t="s">
        <v>858</v>
      </c>
      <c r="B14" s="853"/>
      <c r="C14" s="421"/>
      <c r="D14" s="420"/>
    </row>
    <row r="15" spans="1:4" ht="20.100000000000001" customHeight="1">
      <c r="A15" s="409" t="s">
        <v>859</v>
      </c>
      <c r="B15" s="853">
        <v>302728</v>
      </c>
      <c r="C15" s="421"/>
      <c r="D15" s="420"/>
    </row>
    <row r="16" spans="1:4" ht="20.100000000000001" customHeight="1">
      <c r="A16" s="409" t="s">
        <v>860</v>
      </c>
      <c r="B16" s="853"/>
      <c r="C16" s="421"/>
      <c r="D16" s="420"/>
    </row>
    <row r="17" spans="1:4" ht="20.100000000000001" customHeight="1">
      <c r="A17" s="409" t="s">
        <v>861</v>
      </c>
      <c r="B17" s="853"/>
      <c r="C17" s="421"/>
      <c r="D17" s="420"/>
    </row>
    <row r="18" spans="1:4" ht="20.100000000000001" customHeight="1">
      <c r="A18" s="409" t="s">
        <v>862</v>
      </c>
      <c r="B18" s="853"/>
      <c r="C18" s="421"/>
      <c r="D18" s="420"/>
    </row>
    <row r="19" spans="1:4" ht="20.100000000000001" customHeight="1">
      <c r="A19" s="409" t="s">
        <v>863</v>
      </c>
      <c r="B19" s="853"/>
      <c r="C19" s="421"/>
      <c r="D19" s="420"/>
    </row>
    <row r="20" spans="1:4" ht="20.100000000000001" customHeight="1">
      <c r="A20" s="409" t="s">
        <v>864</v>
      </c>
      <c r="B20" s="853"/>
      <c r="C20" s="421"/>
      <c r="D20" s="420"/>
    </row>
    <row r="21" spans="1:4" ht="20.100000000000001" customHeight="1">
      <c r="A21" s="409" t="s">
        <v>865</v>
      </c>
      <c r="B21" s="853"/>
      <c r="C21" s="421"/>
      <c r="D21" s="420"/>
    </row>
    <row r="22" spans="1:4" ht="20.100000000000001" customHeight="1">
      <c r="A22" s="409" t="s">
        <v>866</v>
      </c>
      <c r="B22" s="853"/>
      <c r="C22" s="421"/>
      <c r="D22" s="420"/>
    </row>
    <row r="23" spans="1:4" ht="20.100000000000001" customHeight="1">
      <c r="A23" s="409" t="s">
        <v>867</v>
      </c>
      <c r="B23" s="853"/>
      <c r="C23" s="421"/>
      <c r="D23" s="420"/>
    </row>
    <row r="24" spans="1:4" ht="20.100000000000001" customHeight="1">
      <c r="A24" s="409" t="s">
        <v>868</v>
      </c>
      <c r="B24" s="853">
        <v>9999984</v>
      </c>
      <c r="C24" s="421"/>
      <c r="D24" s="420"/>
    </row>
    <row r="25" spans="1:4" ht="20.100000000000001" customHeight="1">
      <c r="A25" s="409" t="s">
        <v>869</v>
      </c>
      <c r="B25" s="853"/>
      <c r="C25" s="421"/>
      <c r="D25" s="420"/>
    </row>
    <row r="26" spans="1:4" ht="20.100000000000001" customHeight="1" thickBot="1">
      <c r="A26" s="410" t="s">
        <v>870</v>
      </c>
      <c r="B26" s="854"/>
      <c r="C26" s="422"/>
      <c r="D26" s="420"/>
    </row>
    <row r="27" spans="1:4" ht="7.5" customHeight="1">
      <c r="A27" s="411"/>
      <c r="B27" s="275"/>
      <c r="C27" s="423"/>
      <c r="D27" s="420"/>
    </row>
    <row r="28" spans="1:4" ht="20.100000000000001" customHeight="1" thickBot="1">
      <c r="A28" s="412" t="s">
        <v>545</v>
      </c>
      <c r="B28" s="278"/>
      <c r="C28" s="424"/>
      <c r="D28" s="420"/>
    </row>
    <row r="29" spans="1:4" ht="20.100000000000001" customHeight="1">
      <c r="A29" s="408" t="s">
        <v>871</v>
      </c>
      <c r="B29" s="855"/>
      <c r="C29" s="419">
        <f>SUM(B30:B36)</f>
        <v>20675085</v>
      </c>
      <c r="D29" s="420"/>
    </row>
    <row r="30" spans="1:4">
      <c r="A30" s="409" t="s">
        <v>872</v>
      </c>
      <c r="B30" s="853">
        <v>18664982</v>
      </c>
      <c r="C30" s="421"/>
      <c r="D30" s="428" t="str">
        <f>IF(B30&lt;&gt;'ETCA-I-03'!C55,"ERROR!!!!! EL MONTO NO COINCIDE CON LO REPORTADO EN EL FORMATO ETCA-I-02 POR CONCEPTO DE ESTIMACIONES, DEPRECIACIONES, ETC..","")</f>
        <v/>
      </c>
    </row>
    <row r="31" spans="1:4" ht="20.100000000000001" customHeight="1">
      <c r="A31" s="409" t="s">
        <v>245</v>
      </c>
      <c r="B31" s="853"/>
      <c r="C31" s="421"/>
      <c r="D31" s="420"/>
    </row>
    <row r="32" spans="1:4" ht="20.100000000000001" customHeight="1">
      <c r="A32" s="409" t="s">
        <v>873</v>
      </c>
      <c r="B32" s="853"/>
      <c r="C32" s="421"/>
      <c r="D32" s="420"/>
    </row>
    <row r="33" spans="1:4" ht="25.5" customHeight="1">
      <c r="A33" s="409" t="s">
        <v>874</v>
      </c>
      <c r="B33" s="853"/>
      <c r="C33" s="421"/>
      <c r="D33" s="420"/>
    </row>
    <row r="34" spans="1:4" ht="20.100000000000001" customHeight="1">
      <c r="A34" s="409" t="s">
        <v>875</v>
      </c>
      <c r="B34" s="853"/>
      <c r="C34" s="421"/>
      <c r="D34" s="420"/>
    </row>
    <row r="35" spans="1:4" ht="20.100000000000001" customHeight="1">
      <c r="A35" s="409" t="s">
        <v>876</v>
      </c>
      <c r="B35" s="853">
        <v>2010103</v>
      </c>
      <c r="C35" s="421"/>
      <c r="D35" s="420"/>
    </row>
    <row r="36" spans="1:4" ht="20.100000000000001" customHeight="1">
      <c r="A36" s="413" t="s">
        <v>877</v>
      </c>
      <c r="B36" s="853"/>
      <c r="C36" s="421"/>
      <c r="D36" s="420"/>
    </row>
    <row r="37" spans="1:4" ht="20.100000000000001" customHeight="1" thickBot="1">
      <c r="A37" s="414"/>
      <c r="B37" s="856"/>
      <c r="C37" s="422"/>
      <c r="D37" s="420"/>
    </row>
    <row r="38" spans="1:4" ht="20.100000000000001" customHeight="1" thickBot="1">
      <c r="A38" s="515" t="s">
        <v>878</v>
      </c>
      <c r="B38" s="857"/>
      <c r="C38" s="259">
        <f>C6-C9+C29</f>
        <v>119575342</v>
      </c>
      <c r="D38" s="420" t="str">
        <f>IF((C38-'ETCA-I-03'!C64)&gt;0.9,"ERROR!!!!! EL MONTO NO COINCIDE CON LO REPORTADO EN EL FORMATO ETCA-I-03, EN EL MISMO RUBRO","")</f>
        <v/>
      </c>
    </row>
    <row r="39" spans="1:4" ht="20.100000000000001" customHeight="1">
      <c r="A39" s="514"/>
      <c r="B39" s="512"/>
      <c r="C39" s="513"/>
      <c r="D39" s="420"/>
    </row>
    <row r="40" spans="1:4" ht="20.100000000000001" customHeight="1">
      <c r="A40" s="511"/>
      <c r="B40" s="512"/>
      <c r="C40" s="513"/>
      <c r="D40" s="420"/>
    </row>
    <row r="41" spans="1:4" ht="20.100000000000001" customHeight="1">
      <c r="A41" s="511"/>
      <c r="B41" s="512"/>
      <c r="C41" s="513"/>
      <c r="D41" s="420"/>
    </row>
    <row r="42" spans="1:4" ht="20.100000000000001" customHeight="1">
      <c r="A42" s="511"/>
      <c r="B42" s="512"/>
      <c r="C42" s="513"/>
      <c r="D42" s="420"/>
    </row>
    <row r="43" spans="1:4" ht="20.100000000000001" customHeight="1">
      <c r="A43" s="511"/>
      <c r="B43" s="512"/>
      <c r="C43" s="513"/>
      <c r="D43" s="420"/>
    </row>
    <row r="44" spans="1:4" ht="26.25" customHeight="1">
      <c r="A44" s="514"/>
      <c r="B44" s="512"/>
      <c r="C44" s="513"/>
      <c r="D44" s="420"/>
    </row>
  </sheetData>
  <sheetProtection sheet="1" scenarios="1" formatColumns="0" formatRows="0" insertHyperlinks="0"/>
  <mergeCells count="4">
    <mergeCell ref="A1:C1"/>
    <mergeCell ref="A2:C2"/>
    <mergeCell ref="A3:C3"/>
    <mergeCell ref="A4:C4"/>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29.xml><?xml version="1.0" encoding="utf-8"?>
<worksheet xmlns="http://schemas.openxmlformats.org/spreadsheetml/2006/main" xmlns:r="http://schemas.openxmlformats.org/officeDocument/2006/relationships">
  <sheetPr codeName="Hoja17"/>
  <dimension ref="A1:J38"/>
  <sheetViews>
    <sheetView view="pageBreakPreview" topLeftCell="A22" zoomScaleSheetLayoutView="100" workbookViewId="0">
      <selection activeCell="D9" sqref="D9"/>
    </sheetView>
  </sheetViews>
  <sheetFormatPr baseColWidth="10" defaultColWidth="11.28515625" defaultRowHeight="16.5"/>
  <cols>
    <col min="1" max="1" width="4.28515625" style="125" customWidth="1"/>
    <col min="2" max="2" width="48.28515625" style="107" bestFit="1" customWidth="1"/>
    <col min="3" max="5" width="16.7109375" style="107" customWidth="1"/>
    <col min="6" max="16384" width="11.28515625" style="107"/>
  </cols>
  <sheetData>
    <row r="1" spans="1:7">
      <c r="A1" s="1377" t="s">
        <v>23</v>
      </c>
      <c r="B1" s="1377"/>
      <c r="C1" s="1377"/>
      <c r="D1" s="1377"/>
      <c r="E1" s="1377"/>
    </row>
    <row r="2" spans="1:7">
      <c r="A2" s="1381" t="s">
        <v>284</v>
      </c>
      <c r="B2" s="1381"/>
      <c r="C2" s="1381"/>
      <c r="D2" s="1381"/>
      <c r="E2" s="1381"/>
    </row>
    <row r="3" spans="1:7">
      <c r="A3" s="1157" t="str">
        <f>'ETCA-I-01'!A3:G3</f>
        <v>TELEVISORA DE HERMOSILLO, S.A. DE C.V.</v>
      </c>
      <c r="B3" s="1157"/>
      <c r="C3" s="1157"/>
      <c r="D3" s="1157"/>
      <c r="E3" s="1157"/>
      <c r="G3" s="335"/>
    </row>
    <row r="4" spans="1:7">
      <c r="A4" s="1168" t="str">
        <f>'ETCA-I-03'!A4:D4</f>
        <v>Del 01 de Enero al 31 de Diciembre de 2018</v>
      </c>
      <c r="B4" s="1168"/>
      <c r="C4" s="1168"/>
      <c r="D4" s="1168"/>
      <c r="E4" s="1168"/>
    </row>
    <row r="5" spans="1:7" ht="17.25" thickBot="1">
      <c r="A5" s="336"/>
      <c r="B5" s="1381" t="s">
        <v>879</v>
      </c>
      <c r="C5" s="1381"/>
      <c r="D5" s="52"/>
      <c r="E5" s="336"/>
    </row>
    <row r="6" spans="1:7" s="205" customFormat="1" ht="30" customHeight="1">
      <c r="A6" s="1382" t="s">
        <v>880</v>
      </c>
      <c r="B6" s="1383"/>
      <c r="C6" s="337" t="s">
        <v>881</v>
      </c>
      <c r="D6" s="338" t="s">
        <v>882</v>
      </c>
      <c r="E6" s="339" t="s">
        <v>284</v>
      </c>
    </row>
    <row r="7" spans="1:7" s="205" customFormat="1" ht="30" customHeight="1" thickBot="1">
      <c r="A7" s="1384"/>
      <c r="B7" s="1385"/>
      <c r="C7" s="340" t="s">
        <v>883</v>
      </c>
      <c r="D7" s="340" t="s">
        <v>884</v>
      </c>
      <c r="E7" s="341" t="s">
        <v>885</v>
      </c>
    </row>
    <row r="8" spans="1:7" s="205" customFormat="1" ht="21" customHeight="1">
      <c r="A8" s="1386" t="s">
        <v>886</v>
      </c>
      <c r="B8" s="1387"/>
      <c r="C8" s="1387"/>
      <c r="D8" s="1387"/>
      <c r="E8" s="1388"/>
    </row>
    <row r="9" spans="1:7" s="205" customFormat="1" ht="20.25" customHeight="1">
      <c r="A9" s="342">
        <v>1</v>
      </c>
      <c r="B9" s="343" t="s">
        <v>1303</v>
      </c>
      <c r="C9" s="344"/>
      <c r="D9" s="345">
        <v>9999984</v>
      </c>
      <c r="E9" s="355">
        <f>IF(B9="","",C9-D9)</f>
        <v>-9999984</v>
      </c>
    </row>
    <row r="10" spans="1:7" s="205" customFormat="1" ht="20.25" customHeight="1">
      <c r="A10" s="342">
        <v>2</v>
      </c>
      <c r="B10" s="343"/>
      <c r="C10" s="344"/>
      <c r="D10" s="345"/>
      <c r="E10" s="355" t="str">
        <f t="shared" ref="E10:E18" si="0">IF(B10="","",C10-D10)</f>
        <v/>
      </c>
    </row>
    <row r="11" spans="1:7" s="205" customFormat="1" ht="20.25" customHeight="1">
      <c r="A11" s="342">
        <v>3</v>
      </c>
      <c r="B11" s="343"/>
      <c r="C11" s="344"/>
      <c r="D11" s="345"/>
      <c r="E11" s="355" t="str">
        <f t="shared" si="0"/>
        <v/>
      </c>
    </row>
    <row r="12" spans="1:7" s="205" customFormat="1" ht="20.25" customHeight="1">
      <c r="A12" s="342">
        <v>4</v>
      </c>
      <c r="B12" s="343"/>
      <c r="C12" s="344"/>
      <c r="D12" s="345"/>
      <c r="E12" s="355" t="str">
        <f t="shared" si="0"/>
        <v/>
      </c>
    </row>
    <row r="13" spans="1:7" s="205" customFormat="1" ht="20.25" customHeight="1">
      <c r="A13" s="342">
        <v>5</v>
      </c>
      <c r="B13" s="343"/>
      <c r="C13" s="344"/>
      <c r="D13" s="345"/>
      <c r="E13" s="355" t="str">
        <f t="shared" si="0"/>
        <v/>
      </c>
    </row>
    <row r="14" spans="1:7" s="205" customFormat="1" ht="20.25" customHeight="1">
      <c r="A14" s="342">
        <v>6</v>
      </c>
      <c r="B14" s="343"/>
      <c r="C14" s="344"/>
      <c r="D14" s="345"/>
      <c r="E14" s="355" t="str">
        <f t="shared" si="0"/>
        <v/>
      </c>
    </row>
    <row r="15" spans="1:7" s="205" customFormat="1" ht="20.25" customHeight="1">
      <c r="A15" s="342">
        <v>7</v>
      </c>
      <c r="B15" s="343"/>
      <c r="C15" s="344"/>
      <c r="D15" s="345"/>
      <c r="E15" s="355" t="str">
        <f t="shared" si="0"/>
        <v/>
      </c>
    </row>
    <row r="16" spans="1:7" s="205" customFormat="1" ht="20.25" customHeight="1">
      <c r="A16" s="342">
        <v>8</v>
      </c>
      <c r="B16" s="343"/>
      <c r="C16" s="344"/>
      <c r="D16" s="345"/>
      <c r="E16" s="355" t="str">
        <f t="shared" si="0"/>
        <v/>
      </c>
    </row>
    <row r="17" spans="1:5" s="205" customFormat="1" ht="20.25" customHeight="1">
      <c r="A17" s="342">
        <v>9</v>
      </c>
      <c r="B17" s="343"/>
      <c r="C17" s="344"/>
      <c r="D17" s="345"/>
      <c r="E17" s="355" t="str">
        <f t="shared" si="0"/>
        <v/>
      </c>
    </row>
    <row r="18" spans="1:5" s="205" customFormat="1" ht="20.25" customHeight="1">
      <c r="A18" s="342">
        <v>10</v>
      </c>
      <c r="B18" s="343"/>
      <c r="C18" s="344"/>
      <c r="D18" s="345"/>
      <c r="E18" s="355" t="str">
        <f t="shared" si="0"/>
        <v/>
      </c>
    </row>
    <row r="19" spans="1:5" s="205" customFormat="1" ht="20.25" customHeight="1">
      <c r="A19" s="342"/>
      <c r="B19" s="347" t="s">
        <v>887</v>
      </c>
      <c r="C19" s="353">
        <f>SUM(C9:C18)</f>
        <v>0</v>
      </c>
      <c r="D19" s="354">
        <f>SUM(D9:D18)</f>
        <v>9999984</v>
      </c>
      <c r="E19" s="355">
        <f>SUM(E9:E18)</f>
        <v>-9999984</v>
      </c>
    </row>
    <row r="20" spans="1:5" s="205" customFormat="1" ht="21" customHeight="1">
      <c r="A20" s="1378" t="s">
        <v>888</v>
      </c>
      <c r="B20" s="1379"/>
      <c r="C20" s="1379"/>
      <c r="D20" s="1379"/>
      <c r="E20" s="1380"/>
    </row>
    <row r="21" spans="1:5" s="205" customFormat="1" ht="20.25" customHeight="1">
      <c r="A21" s="342">
        <v>1</v>
      </c>
      <c r="B21" s="343"/>
      <c r="C21" s="344"/>
      <c r="D21" s="345"/>
      <c r="E21" s="355" t="str">
        <f>IF(B21="","",C21-D21)</f>
        <v/>
      </c>
    </row>
    <row r="22" spans="1:5" s="205" customFormat="1" ht="20.25" customHeight="1">
      <c r="A22" s="342">
        <v>2</v>
      </c>
      <c r="B22" s="343"/>
      <c r="C22" s="344"/>
      <c r="D22" s="345"/>
      <c r="E22" s="355" t="str">
        <f t="shared" ref="E22:E30" si="1">IF(B22="","",C22-D22)</f>
        <v/>
      </c>
    </row>
    <row r="23" spans="1:5" s="205" customFormat="1" ht="20.25" customHeight="1">
      <c r="A23" s="342">
        <v>3</v>
      </c>
      <c r="B23" s="343"/>
      <c r="C23" s="344"/>
      <c r="D23" s="345"/>
      <c r="E23" s="355" t="str">
        <f t="shared" si="1"/>
        <v/>
      </c>
    </row>
    <row r="24" spans="1:5" s="205" customFormat="1" ht="20.25" customHeight="1">
      <c r="A24" s="342">
        <v>4</v>
      </c>
      <c r="B24" s="343"/>
      <c r="C24" s="344"/>
      <c r="D24" s="345"/>
      <c r="E24" s="355" t="str">
        <f t="shared" si="1"/>
        <v/>
      </c>
    </row>
    <row r="25" spans="1:5" s="205" customFormat="1" ht="20.25" customHeight="1">
      <c r="A25" s="342">
        <v>5</v>
      </c>
      <c r="B25" s="343"/>
      <c r="C25" s="344"/>
      <c r="D25" s="345"/>
      <c r="E25" s="355" t="str">
        <f t="shared" si="1"/>
        <v/>
      </c>
    </row>
    <row r="26" spans="1:5" s="205" customFormat="1" ht="20.25" customHeight="1">
      <c r="A26" s="342">
        <v>6</v>
      </c>
      <c r="B26" s="343"/>
      <c r="C26" s="344"/>
      <c r="D26" s="345"/>
      <c r="E26" s="355" t="str">
        <f t="shared" si="1"/>
        <v/>
      </c>
    </row>
    <row r="27" spans="1:5" s="205" customFormat="1" ht="20.25" customHeight="1">
      <c r="A27" s="342">
        <v>7</v>
      </c>
      <c r="B27" s="343"/>
      <c r="C27" s="344"/>
      <c r="D27" s="345"/>
      <c r="E27" s="355" t="str">
        <f t="shared" si="1"/>
        <v/>
      </c>
    </row>
    <row r="28" spans="1:5" s="205" customFormat="1" ht="20.25" customHeight="1">
      <c r="A28" s="342">
        <v>8</v>
      </c>
      <c r="B28" s="343"/>
      <c r="C28" s="344"/>
      <c r="D28" s="345"/>
      <c r="E28" s="355" t="str">
        <f>IF(B28="","",C28-D29)</f>
        <v/>
      </c>
    </row>
    <row r="29" spans="1:5" s="205" customFormat="1" ht="20.25" customHeight="1">
      <c r="A29" s="342">
        <v>9</v>
      </c>
      <c r="B29" s="343"/>
      <c r="C29" s="344"/>
      <c r="D29" s="345"/>
      <c r="E29" s="355" t="str">
        <f>IF(B29="","",C29-#REF!)</f>
        <v/>
      </c>
    </row>
    <row r="30" spans="1:5" s="205" customFormat="1" ht="20.25" customHeight="1">
      <c r="A30" s="342">
        <v>10</v>
      </c>
      <c r="B30" s="343"/>
      <c r="C30" s="344"/>
      <c r="D30" s="345"/>
      <c r="E30" s="355" t="str">
        <f t="shared" si="1"/>
        <v/>
      </c>
    </row>
    <row r="31" spans="1:5" s="349" customFormat="1" ht="39.950000000000003" customHeight="1" thickBot="1">
      <c r="A31" s="342"/>
      <c r="B31" s="348" t="s">
        <v>889</v>
      </c>
      <c r="C31" s="353">
        <f>SUM(C21:C30)</f>
        <v>0</v>
      </c>
      <c r="D31" s="354">
        <f>SUM(D21:D30)</f>
        <v>0</v>
      </c>
      <c r="E31" s="355">
        <f>SUM(E21:E30)</f>
        <v>0</v>
      </c>
    </row>
    <row r="32" spans="1:5" ht="30" customHeight="1" thickBot="1">
      <c r="A32" s="350"/>
      <c r="B32" s="351" t="s">
        <v>890</v>
      </c>
      <c r="C32" s="356">
        <f>SUM(C19,C31)</f>
        <v>0</v>
      </c>
      <c r="D32" s="356">
        <f>SUM(D19,D31)</f>
        <v>9999984</v>
      </c>
      <c r="E32" s="357">
        <f>SUM(E19,E31)</f>
        <v>-9999984</v>
      </c>
    </row>
    <row r="33" spans="1:10" ht="17.100000000000001" customHeight="1">
      <c r="A33" s="448" t="s">
        <v>84</v>
      </c>
    </row>
    <row r="34" spans="1:10" ht="17.100000000000001" customHeight="1">
      <c r="A34" s="516"/>
      <c r="B34" s="517"/>
      <c r="C34" s="518"/>
      <c r="D34" s="518"/>
      <c r="E34" s="518"/>
    </row>
    <row r="35" spans="1:10" ht="17.100000000000001" customHeight="1">
      <c r="A35" s="516"/>
      <c r="B35" s="517"/>
      <c r="C35" s="518"/>
      <c r="D35" s="518"/>
      <c r="E35" s="518"/>
    </row>
    <row r="36" spans="1:10" ht="17.100000000000001" customHeight="1">
      <c r="A36" s="516"/>
      <c r="B36" s="517"/>
      <c r="C36" s="518"/>
      <c r="D36" s="518"/>
      <c r="E36" s="518"/>
    </row>
    <row r="37" spans="1:10" ht="17.100000000000001" customHeight="1">
      <c r="A37" s="516"/>
      <c r="B37" s="517"/>
      <c r="C37" s="518"/>
      <c r="D37" s="518"/>
      <c r="E37" s="518"/>
    </row>
    <row r="38" spans="1:10" ht="17.100000000000001" customHeight="1">
      <c r="A38" s="51" t="s">
        <v>255</v>
      </c>
      <c r="J38" s="352"/>
    </row>
  </sheetData>
  <sheetProtection insertHyperlinks="0"/>
  <mergeCells count="8">
    <mergeCell ref="A1:E1"/>
    <mergeCell ref="A3:E3"/>
    <mergeCell ref="A4:E4"/>
    <mergeCell ref="A20:E20"/>
    <mergeCell ref="A2:E2"/>
    <mergeCell ref="A6:B7"/>
    <mergeCell ref="A8:E8"/>
    <mergeCell ref="B5:C5"/>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xml><?xml version="1.0" encoding="utf-8"?>
<worksheet xmlns="http://schemas.openxmlformats.org/spreadsheetml/2006/main" xmlns:r="http://schemas.openxmlformats.org/officeDocument/2006/relationships">
  <dimension ref="A1:H74"/>
  <sheetViews>
    <sheetView view="pageBreakPreview" zoomScaleSheetLayoutView="100" workbookViewId="0">
      <selection activeCell="F73" sqref="F73"/>
    </sheetView>
  </sheetViews>
  <sheetFormatPr baseColWidth="10" defaultColWidth="11.42578125" defaultRowHeight="15"/>
  <cols>
    <col min="1" max="1" width="40.28515625" customWidth="1"/>
    <col min="2" max="2" width="14" customWidth="1"/>
    <col min="3" max="3" width="16.85546875" customWidth="1"/>
    <col min="4" max="4" width="1.28515625" customWidth="1"/>
    <col min="5" max="5" width="40.28515625" customWidth="1"/>
    <col min="6" max="6" width="14" customWidth="1"/>
    <col min="7" max="7" width="15.5703125" customWidth="1"/>
  </cols>
  <sheetData>
    <row r="1" spans="1:7" ht="15.75">
      <c r="A1" s="1150" t="s">
        <v>23</v>
      </c>
      <c r="B1" s="1150"/>
      <c r="C1" s="1150"/>
      <c r="D1" s="1150"/>
      <c r="E1" s="1150"/>
      <c r="F1" s="1150"/>
      <c r="G1" s="1150"/>
    </row>
    <row r="2" spans="1:7" ht="14.25" customHeight="1">
      <c r="A2" s="1151" t="s">
        <v>86</v>
      </c>
      <c r="B2" s="1151"/>
      <c r="C2" s="1151"/>
      <c r="D2" s="1151"/>
      <c r="E2" s="1151"/>
      <c r="F2" s="1151"/>
      <c r="G2" s="1151"/>
    </row>
    <row r="3" spans="1:7" s="51" customFormat="1" ht="14.25" customHeight="1">
      <c r="A3" s="1151" t="str">
        <f>'ETCA-I-01'!A3:G3</f>
        <v>TELEVISORA DE HERMOSILLO, S.A. DE C.V.</v>
      </c>
      <c r="B3" s="1151"/>
      <c r="C3" s="1151"/>
      <c r="D3" s="1151"/>
      <c r="E3" s="1151"/>
      <c r="F3" s="1151"/>
      <c r="G3" s="1151"/>
    </row>
    <row r="4" spans="1:7" ht="12.75" customHeight="1">
      <c r="A4" s="1153" t="s">
        <v>1401</v>
      </c>
      <c r="B4" s="1153"/>
      <c r="C4" s="1153"/>
      <c r="D4" s="1153"/>
      <c r="E4" s="1153"/>
      <c r="F4" s="1153"/>
      <c r="G4" s="1153"/>
    </row>
    <row r="5" spans="1:7" ht="12" customHeight="1" thickBot="1">
      <c r="A5" s="1154" t="s">
        <v>87</v>
      </c>
      <c r="B5" s="1154"/>
      <c r="C5" s="1154"/>
      <c r="D5" s="1154"/>
      <c r="E5" s="1154"/>
      <c r="F5" s="1154"/>
      <c r="G5" s="1154"/>
    </row>
    <row r="6" spans="1:7" ht="26.25" thickBot="1">
      <c r="A6" s="690" t="s">
        <v>88</v>
      </c>
      <c r="B6" s="846">
        <v>2018</v>
      </c>
      <c r="C6" s="846" t="s">
        <v>1072</v>
      </c>
      <c r="D6" s="691"/>
      <c r="E6" s="692" t="s">
        <v>88</v>
      </c>
      <c r="F6" s="846">
        <v>2018</v>
      </c>
      <c r="G6" s="846" t="s">
        <v>1072</v>
      </c>
    </row>
    <row r="7" spans="1:7" ht="15.75" customHeight="1">
      <c r="A7" s="613" t="s">
        <v>26</v>
      </c>
      <c r="B7" s="696"/>
      <c r="C7" s="696"/>
      <c r="D7" s="697"/>
      <c r="E7" s="696" t="s">
        <v>27</v>
      </c>
      <c r="F7" s="696"/>
      <c r="G7" s="696"/>
    </row>
    <row r="8" spans="1:7" ht="10.5" customHeight="1">
      <c r="A8" s="613" t="s">
        <v>28</v>
      </c>
      <c r="B8" s="698"/>
      <c r="C8" s="698"/>
      <c r="D8" s="697"/>
      <c r="E8" s="696" t="s">
        <v>29</v>
      </c>
      <c r="F8" s="698"/>
      <c r="G8" s="698"/>
    </row>
    <row r="9" spans="1:7" s="661" customFormat="1" ht="25.5">
      <c r="A9" s="613" t="s">
        <v>89</v>
      </c>
      <c r="B9" s="669">
        <f>SUM(B10:B16)</f>
        <v>2774392</v>
      </c>
      <c r="C9" s="669">
        <f>SUM(C10:C16)</f>
        <v>2827050</v>
      </c>
      <c r="D9" s="699"/>
      <c r="E9" s="696" t="s">
        <v>90</v>
      </c>
      <c r="F9" s="669">
        <f>SUM(F10:F18)</f>
        <v>30956891</v>
      </c>
      <c r="G9" s="669">
        <f>SUM(G10:G18)</f>
        <v>26159828</v>
      </c>
    </row>
    <row r="10" spans="1:7">
      <c r="A10" s="700" t="s">
        <v>91</v>
      </c>
      <c r="B10" s="701">
        <v>26000</v>
      </c>
      <c r="C10" s="701">
        <v>26000</v>
      </c>
      <c r="D10" s="697"/>
      <c r="E10" s="698" t="s">
        <v>92</v>
      </c>
      <c r="F10" s="701">
        <v>0</v>
      </c>
      <c r="G10" s="701">
        <v>0</v>
      </c>
    </row>
    <row r="11" spans="1:7">
      <c r="A11" s="700" t="s">
        <v>93</v>
      </c>
      <c r="B11" s="701">
        <v>2748392</v>
      </c>
      <c r="C11" s="701">
        <v>2801050</v>
      </c>
      <c r="D11" s="697"/>
      <c r="E11" s="698" t="s">
        <v>94</v>
      </c>
      <c r="F11" s="701">
        <v>670770</v>
      </c>
      <c r="G11" s="701">
        <v>770248</v>
      </c>
    </row>
    <row r="12" spans="1:7">
      <c r="A12" s="700" t="s">
        <v>95</v>
      </c>
      <c r="B12" s="701">
        <v>0</v>
      </c>
      <c r="C12" s="701">
        <v>0</v>
      </c>
      <c r="D12" s="697"/>
      <c r="E12" s="698" t="s">
        <v>96</v>
      </c>
      <c r="F12" s="701">
        <v>0</v>
      </c>
      <c r="G12" s="701">
        <v>0</v>
      </c>
    </row>
    <row r="13" spans="1:7">
      <c r="A13" s="700" t="s">
        <v>97</v>
      </c>
      <c r="B13" s="701">
        <v>0</v>
      </c>
      <c r="C13" s="701">
        <v>0</v>
      </c>
      <c r="D13" s="697"/>
      <c r="E13" s="698" t="s">
        <v>98</v>
      </c>
      <c r="F13" s="701">
        <v>0</v>
      </c>
      <c r="G13" s="701">
        <v>0</v>
      </c>
    </row>
    <row r="14" spans="1:7">
      <c r="A14" s="700" t="s">
        <v>99</v>
      </c>
      <c r="B14" s="701">
        <v>0</v>
      </c>
      <c r="C14" s="701">
        <v>0</v>
      </c>
      <c r="D14" s="697"/>
      <c r="E14" s="698" t="s">
        <v>100</v>
      </c>
      <c r="F14" s="701">
        <v>0</v>
      </c>
      <c r="G14" s="701">
        <v>0</v>
      </c>
    </row>
    <row r="15" spans="1:7" ht="25.5">
      <c r="A15" s="700" t="s">
        <v>101</v>
      </c>
      <c r="B15" s="701">
        <v>0</v>
      </c>
      <c r="C15" s="701">
        <v>0</v>
      </c>
      <c r="D15" s="697"/>
      <c r="E15" s="698" t="s">
        <v>102</v>
      </c>
      <c r="F15" s="701">
        <v>0</v>
      </c>
      <c r="G15" s="701">
        <v>0</v>
      </c>
    </row>
    <row r="16" spans="1:7">
      <c r="A16" s="700" t="s">
        <v>103</v>
      </c>
      <c r="B16" s="701">
        <v>0</v>
      </c>
      <c r="C16" s="701">
        <v>0</v>
      </c>
      <c r="D16" s="697"/>
      <c r="E16" s="698" t="s">
        <v>104</v>
      </c>
      <c r="F16" s="701">
        <v>10643771</v>
      </c>
      <c r="G16" s="701">
        <f>9458941</f>
        <v>9458941</v>
      </c>
    </row>
    <row r="17" spans="1:7" ht="25.5">
      <c r="A17" s="622" t="s">
        <v>105</v>
      </c>
      <c r="B17" s="669">
        <f>SUM(B18:B24)</f>
        <v>25687825</v>
      </c>
      <c r="C17" s="669">
        <f>SUM(C18:C24)</f>
        <v>32673106</v>
      </c>
      <c r="D17" s="697"/>
      <c r="E17" s="698" t="s">
        <v>106</v>
      </c>
      <c r="F17" s="701">
        <v>0</v>
      </c>
      <c r="G17" s="701">
        <v>0</v>
      </c>
    </row>
    <row r="18" spans="1:7">
      <c r="A18" s="702" t="s">
        <v>107</v>
      </c>
      <c r="B18" s="701">
        <v>0</v>
      </c>
      <c r="C18" s="701">
        <v>0</v>
      </c>
      <c r="D18" s="697"/>
      <c r="E18" s="698" t="s">
        <v>108</v>
      </c>
      <c r="F18" s="701">
        <v>19642350</v>
      </c>
      <c r="G18" s="701">
        <v>15930639</v>
      </c>
    </row>
    <row r="19" spans="1:7" ht="19.5" customHeight="1">
      <c r="A19" s="702" t="s">
        <v>109</v>
      </c>
      <c r="B19" s="701">
        <v>15842469</v>
      </c>
      <c r="C19" s="701">
        <v>22908070</v>
      </c>
      <c r="D19" s="697"/>
      <c r="E19" s="696" t="s">
        <v>110</v>
      </c>
      <c r="F19" s="669">
        <f>SUM(F20:F22)</f>
        <v>0</v>
      </c>
      <c r="G19" s="669">
        <f>SUM(G20:G22)</f>
        <v>0</v>
      </c>
    </row>
    <row r="20" spans="1:7" ht="15.75" customHeight="1">
      <c r="A20" s="702" t="s">
        <v>111</v>
      </c>
      <c r="B20" s="701">
        <v>8751</v>
      </c>
      <c r="C20" s="701">
        <v>35474</v>
      </c>
      <c r="D20" s="697"/>
      <c r="E20" s="698" t="s">
        <v>112</v>
      </c>
      <c r="F20" s="701">
        <v>0</v>
      </c>
      <c r="G20" s="701">
        <v>0</v>
      </c>
    </row>
    <row r="21" spans="1:7" ht="25.5">
      <c r="A21" s="702" t="s">
        <v>113</v>
      </c>
      <c r="B21" s="701">
        <v>0</v>
      </c>
      <c r="C21" s="701">
        <v>0</v>
      </c>
      <c r="D21" s="697"/>
      <c r="E21" s="698" t="s">
        <v>114</v>
      </c>
      <c r="F21" s="701">
        <v>0</v>
      </c>
      <c r="G21" s="701">
        <v>0</v>
      </c>
    </row>
    <row r="22" spans="1:7" ht="14.25" customHeight="1">
      <c r="A22" s="702" t="s">
        <v>115</v>
      </c>
      <c r="B22" s="701">
        <v>0</v>
      </c>
      <c r="C22" s="701">
        <v>0</v>
      </c>
      <c r="D22" s="697"/>
      <c r="E22" s="698" t="s">
        <v>116</v>
      </c>
      <c r="F22" s="701">
        <v>0</v>
      </c>
      <c r="G22" s="701">
        <v>0</v>
      </c>
    </row>
    <row r="23" spans="1:7" ht="25.5">
      <c r="A23" s="702" t="s">
        <v>117</v>
      </c>
      <c r="B23" s="701">
        <v>0</v>
      </c>
      <c r="C23" s="701">
        <v>0</v>
      </c>
      <c r="D23" s="697"/>
      <c r="E23" s="696" t="s">
        <v>118</v>
      </c>
      <c r="F23" s="669">
        <f>SUM(F24:F25)</f>
        <v>9999984</v>
      </c>
      <c r="G23" s="669">
        <f>SUM(G24:G25)</f>
        <v>0</v>
      </c>
    </row>
    <row r="24" spans="1:7" ht="25.5">
      <c r="A24" s="702" t="s">
        <v>119</v>
      </c>
      <c r="B24" s="701">
        <v>9836605</v>
      </c>
      <c r="C24" s="701">
        <f>9729563-1</f>
        <v>9729562</v>
      </c>
      <c r="D24" s="697"/>
      <c r="E24" s="698" t="s">
        <v>120</v>
      </c>
      <c r="F24" s="701">
        <v>9999984</v>
      </c>
      <c r="G24" s="701">
        <v>0</v>
      </c>
    </row>
    <row r="25" spans="1:7" ht="25.5">
      <c r="A25" s="613" t="s">
        <v>121</v>
      </c>
      <c r="B25" s="669">
        <f>SUM(B26:B30)</f>
        <v>69133</v>
      </c>
      <c r="C25" s="669">
        <f>SUM(C26:C30)</f>
        <v>69132</v>
      </c>
      <c r="D25" s="697"/>
      <c r="E25" s="698" t="s">
        <v>122</v>
      </c>
      <c r="F25" s="701">
        <v>0</v>
      </c>
      <c r="G25" s="701">
        <v>0</v>
      </c>
    </row>
    <row r="26" spans="1:7" ht="25.5">
      <c r="A26" s="702" t="s">
        <v>123</v>
      </c>
      <c r="B26" s="701">
        <v>69133</v>
      </c>
      <c r="C26" s="701">
        <v>69132</v>
      </c>
      <c r="D26" s="697"/>
      <c r="E26" s="698" t="s">
        <v>124</v>
      </c>
      <c r="F26" s="701">
        <v>0</v>
      </c>
      <c r="G26" s="701">
        <v>0</v>
      </c>
    </row>
    <row r="27" spans="1:7" ht="25.5">
      <c r="A27" s="702" t="s">
        <v>125</v>
      </c>
      <c r="B27" s="701">
        <v>0</v>
      </c>
      <c r="C27" s="701">
        <v>0</v>
      </c>
      <c r="D27" s="697"/>
      <c r="E27" s="696" t="s">
        <v>126</v>
      </c>
      <c r="F27" s="669">
        <f>SUM(F28:F30)</f>
        <v>0</v>
      </c>
      <c r="G27" s="669">
        <f>SUM(G28:G30)</f>
        <v>0</v>
      </c>
    </row>
    <row r="28" spans="1:7" ht="25.5">
      <c r="A28" s="702" t="s">
        <v>127</v>
      </c>
      <c r="B28" s="701">
        <v>0</v>
      </c>
      <c r="C28" s="701">
        <v>0</v>
      </c>
      <c r="D28" s="697"/>
      <c r="E28" s="698" t="s">
        <v>128</v>
      </c>
      <c r="F28" s="701">
        <v>0</v>
      </c>
      <c r="G28" s="701">
        <v>0</v>
      </c>
    </row>
    <row r="29" spans="1:7" ht="17.25" customHeight="1">
      <c r="A29" s="702" t="s">
        <v>129</v>
      </c>
      <c r="B29" s="701">
        <v>0</v>
      </c>
      <c r="C29" s="701">
        <v>0</v>
      </c>
      <c r="D29" s="697"/>
      <c r="E29" s="698" t="s">
        <v>130</v>
      </c>
      <c r="F29" s="701">
        <v>0</v>
      </c>
      <c r="G29" s="701">
        <v>0</v>
      </c>
    </row>
    <row r="30" spans="1:7">
      <c r="A30" s="702" t="s">
        <v>131</v>
      </c>
      <c r="B30" s="701">
        <v>0</v>
      </c>
      <c r="C30" s="701">
        <v>0</v>
      </c>
      <c r="D30" s="697"/>
      <c r="E30" s="698" t="s">
        <v>132</v>
      </c>
      <c r="F30" s="701">
        <v>0</v>
      </c>
      <c r="G30" s="701">
        <v>0</v>
      </c>
    </row>
    <row r="31" spans="1:7" ht="25.5">
      <c r="A31" s="613" t="s">
        <v>133</v>
      </c>
      <c r="B31" s="669">
        <f>SUM(B32:B36)</f>
        <v>0</v>
      </c>
      <c r="C31" s="669">
        <f>SUM(C32:C36)</f>
        <v>0</v>
      </c>
      <c r="D31" s="697"/>
      <c r="E31" s="696" t="s">
        <v>134</v>
      </c>
      <c r="F31" s="669">
        <f>SUM(F32:F37)</f>
        <v>0</v>
      </c>
      <c r="G31" s="669">
        <f>SUM(G32:G37)</f>
        <v>0</v>
      </c>
    </row>
    <row r="32" spans="1:7" ht="12.75" customHeight="1">
      <c r="A32" s="702" t="s">
        <v>135</v>
      </c>
      <c r="B32" s="701">
        <v>0</v>
      </c>
      <c r="C32" s="701">
        <v>0</v>
      </c>
      <c r="D32" s="697"/>
      <c r="E32" s="698" t="s">
        <v>136</v>
      </c>
      <c r="F32" s="701">
        <v>0</v>
      </c>
      <c r="G32" s="701">
        <v>0</v>
      </c>
    </row>
    <row r="33" spans="1:7" ht="12.75" customHeight="1">
      <c r="A33" s="702" t="s">
        <v>137</v>
      </c>
      <c r="B33" s="701">
        <v>0</v>
      </c>
      <c r="C33" s="701">
        <v>0</v>
      </c>
      <c r="D33" s="697"/>
      <c r="E33" s="698" t="s">
        <v>138</v>
      </c>
      <c r="F33" s="701">
        <v>0</v>
      </c>
      <c r="G33" s="701">
        <v>0</v>
      </c>
    </row>
    <row r="34" spans="1:7" ht="12.75" customHeight="1">
      <c r="A34" s="702" t="s">
        <v>139</v>
      </c>
      <c r="B34" s="701">
        <v>0</v>
      </c>
      <c r="C34" s="701">
        <v>0</v>
      </c>
      <c r="D34" s="697"/>
      <c r="E34" s="698" t="s">
        <v>140</v>
      </c>
      <c r="F34" s="701">
        <v>0</v>
      </c>
      <c r="G34" s="701">
        <v>0</v>
      </c>
    </row>
    <row r="35" spans="1:7" ht="25.5">
      <c r="A35" s="702" t="s">
        <v>141</v>
      </c>
      <c r="B35" s="701">
        <v>0</v>
      </c>
      <c r="C35" s="701">
        <v>0</v>
      </c>
      <c r="D35" s="705"/>
      <c r="E35" s="698" t="s">
        <v>142</v>
      </c>
      <c r="F35" s="701">
        <v>0</v>
      </c>
      <c r="G35" s="701">
        <v>0</v>
      </c>
    </row>
    <row r="36" spans="1:7" ht="25.5">
      <c r="A36" s="702" t="s">
        <v>143</v>
      </c>
      <c r="B36" s="701">
        <v>0</v>
      </c>
      <c r="C36" s="701">
        <v>0</v>
      </c>
      <c r="D36" s="697"/>
      <c r="E36" s="698" t="s">
        <v>144</v>
      </c>
      <c r="F36" s="701">
        <v>0</v>
      </c>
      <c r="G36" s="701">
        <v>0</v>
      </c>
    </row>
    <row r="37" spans="1:7" ht="16.5" customHeight="1" thickBot="1">
      <c r="A37" s="624" t="s">
        <v>145</v>
      </c>
      <c r="B37" s="704">
        <v>0</v>
      </c>
      <c r="C37" s="704">
        <v>0</v>
      </c>
      <c r="D37" s="694"/>
      <c r="E37" s="695" t="s">
        <v>146</v>
      </c>
      <c r="F37" s="704">
        <v>0</v>
      </c>
      <c r="G37" s="704">
        <v>0</v>
      </c>
    </row>
    <row r="38" spans="1:7" ht="25.5">
      <c r="A38" s="720" t="s">
        <v>147</v>
      </c>
      <c r="B38" s="721">
        <f>SUM(B39:B40)</f>
        <v>-5337986</v>
      </c>
      <c r="C38" s="721">
        <f>SUM(C39:C40)</f>
        <v>-148728</v>
      </c>
      <c r="D38" s="722"/>
      <c r="E38" s="723" t="s">
        <v>148</v>
      </c>
      <c r="F38" s="721">
        <f>SUM(F39:F41)</f>
        <v>0</v>
      </c>
      <c r="G38" s="721">
        <f>SUM(G39:G41)</f>
        <v>0</v>
      </c>
    </row>
    <row r="39" spans="1:7" ht="25.5">
      <c r="A39" s="702" t="s">
        <v>149</v>
      </c>
      <c r="B39" s="701">
        <v>-5337986</v>
      </c>
      <c r="C39" s="701">
        <v>-148728</v>
      </c>
      <c r="D39" s="705"/>
      <c r="E39" s="698" t="s">
        <v>150</v>
      </c>
      <c r="F39" s="701">
        <v>0</v>
      </c>
      <c r="G39" s="701">
        <v>0</v>
      </c>
    </row>
    <row r="40" spans="1:7">
      <c r="A40" s="702" t="s">
        <v>151</v>
      </c>
      <c r="B40" s="701">
        <v>0</v>
      </c>
      <c r="C40" s="701">
        <v>0</v>
      </c>
      <c r="D40" s="697"/>
      <c r="E40" s="698" t="s">
        <v>152</v>
      </c>
      <c r="F40" s="701">
        <v>0</v>
      </c>
      <c r="G40" s="701">
        <v>0</v>
      </c>
    </row>
    <row r="41" spans="1:7" ht="12" customHeight="1">
      <c r="A41" s="613" t="s">
        <v>153</v>
      </c>
      <c r="B41" s="669">
        <f>SUM(B42:B45)</f>
        <v>0</v>
      </c>
      <c r="C41" s="669">
        <f>SUM(C42:C45)</f>
        <v>0</v>
      </c>
      <c r="D41" s="697"/>
      <c r="E41" s="698" t="s">
        <v>154</v>
      </c>
      <c r="F41" s="701">
        <v>0</v>
      </c>
      <c r="G41" s="701">
        <v>0</v>
      </c>
    </row>
    <row r="42" spans="1:7" ht="12" customHeight="1">
      <c r="A42" s="702" t="s">
        <v>155</v>
      </c>
      <c r="B42" s="701">
        <v>0</v>
      </c>
      <c r="C42" s="701">
        <v>0</v>
      </c>
      <c r="D42" s="697"/>
      <c r="E42" s="696" t="s">
        <v>156</v>
      </c>
      <c r="F42" s="681">
        <f>SUM(F43:F45)</f>
        <v>0</v>
      </c>
      <c r="G42" s="681">
        <f>SUM(G43:G45)</f>
        <v>0</v>
      </c>
    </row>
    <row r="43" spans="1:7" ht="12" customHeight="1">
      <c r="A43" s="702" t="s">
        <v>157</v>
      </c>
      <c r="B43" s="701">
        <v>0</v>
      </c>
      <c r="C43" s="701">
        <v>0</v>
      </c>
      <c r="D43" s="697"/>
      <c r="E43" s="698" t="s">
        <v>158</v>
      </c>
      <c r="F43" s="701">
        <v>0</v>
      </c>
      <c r="G43" s="701">
        <v>0</v>
      </c>
    </row>
    <row r="44" spans="1:7" ht="25.5">
      <c r="A44" s="702" t="s">
        <v>159</v>
      </c>
      <c r="B44" s="701">
        <v>0</v>
      </c>
      <c r="C44" s="701">
        <v>0</v>
      </c>
      <c r="D44" s="697"/>
      <c r="E44" s="698" t="s">
        <v>160</v>
      </c>
      <c r="F44" s="701">
        <v>0</v>
      </c>
      <c r="G44" s="701">
        <v>0</v>
      </c>
    </row>
    <row r="45" spans="1:7" ht="13.5" customHeight="1">
      <c r="A45" s="702" t="s">
        <v>161</v>
      </c>
      <c r="B45" s="701">
        <v>0</v>
      </c>
      <c r="C45" s="701">
        <v>0</v>
      </c>
      <c r="D45" s="697"/>
      <c r="E45" s="698" t="s">
        <v>162</v>
      </c>
      <c r="F45" s="701">
        <v>0</v>
      </c>
      <c r="G45" s="701">
        <v>0</v>
      </c>
    </row>
    <row r="46" spans="1:7" ht="24" customHeight="1">
      <c r="A46" s="613" t="s">
        <v>163</v>
      </c>
      <c r="B46" s="669">
        <f>+B41+B37+B38+B31+B25+B17+B9</f>
        <v>23193364</v>
      </c>
      <c r="C46" s="669">
        <f>+C41+C37+C38+C31+C25+C17+C9</f>
        <v>35420560</v>
      </c>
      <c r="D46" s="697"/>
      <c r="E46" s="696" t="s">
        <v>164</v>
      </c>
      <c r="F46" s="669">
        <f>+F42+F38+F31+F27+F26+F23+F19+F9</f>
        <v>40956875</v>
      </c>
      <c r="G46" s="669">
        <f>+G42+G38+G31+G27+G26+G23+G19+G9</f>
        <v>26159828</v>
      </c>
    </row>
    <row r="47" spans="1:7">
      <c r="A47" s="613" t="s">
        <v>47</v>
      </c>
      <c r="B47" s="703"/>
      <c r="C47" s="703"/>
      <c r="D47" s="705"/>
      <c r="E47" s="696" t="s">
        <v>48</v>
      </c>
      <c r="F47" s="703"/>
      <c r="G47" s="703"/>
    </row>
    <row r="48" spans="1:7" ht="12.75" customHeight="1">
      <c r="A48" s="702" t="s">
        <v>165</v>
      </c>
      <c r="B48" s="701">
        <v>0</v>
      </c>
      <c r="C48" s="701">
        <v>0</v>
      </c>
      <c r="D48" s="697"/>
      <c r="E48" s="698" t="s">
        <v>166</v>
      </c>
      <c r="F48" s="701">
        <v>0</v>
      </c>
      <c r="G48" s="701">
        <v>0</v>
      </c>
    </row>
    <row r="49" spans="1:8" ht="12.75" customHeight="1">
      <c r="A49" s="702" t="s">
        <v>167</v>
      </c>
      <c r="B49" s="701">
        <v>0</v>
      </c>
      <c r="C49" s="701">
        <v>0</v>
      </c>
      <c r="D49" s="697"/>
      <c r="E49" s="698" t="s">
        <v>168</v>
      </c>
      <c r="F49" s="701">
        <v>0</v>
      </c>
      <c r="G49" s="701">
        <v>72627815</v>
      </c>
    </row>
    <row r="50" spans="1:8" ht="15.75" customHeight="1">
      <c r="A50" s="702" t="s">
        <v>169</v>
      </c>
      <c r="B50" s="701">
        <v>21655591</v>
      </c>
      <c r="C50" s="701">
        <v>21655591</v>
      </c>
      <c r="D50" s="697"/>
      <c r="E50" s="698" t="s">
        <v>170</v>
      </c>
      <c r="F50" s="701">
        <v>52500060</v>
      </c>
      <c r="G50" s="701">
        <v>0</v>
      </c>
    </row>
    <row r="51" spans="1:8" ht="12" customHeight="1">
      <c r="A51" s="702" t="s">
        <v>171</v>
      </c>
      <c r="B51" s="701">
        <v>108963297</v>
      </c>
      <c r="C51" s="701">
        <v>109992034</v>
      </c>
      <c r="D51" s="697"/>
      <c r="E51" s="698" t="s">
        <v>172</v>
      </c>
      <c r="F51" s="701">
        <v>0</v>
      </c>
      <c r="G51" s="701">
        <v>0</v>
      </c>
    </row>
    <row r="52" spans="1:8" ht="25.5">
      <c r="A52" s="702" t="s">
        <v>173</v>
      </c>
      <c r="B52" s="701">
        <v>247385</v>
      </c>
      <c r="C52" s="701">
        <v>247385</v>
      </c>
      <c r="D52" s="697"/>
      <c r="E52" s="698" t="s">
        <v>174</v>
      </c>
      <c r="F52" s="701">
        <v>0</v>
      </c>
      <c r="G52" s="701">
        <v>0</v>
      </c>
    </row>
    <row r="53" spans="1:8">
      <c r="A53" s="702" t="s">
        <v>175</v>
      </c>
      <c r="B53" s="701">
        <v>-65624629</v>
      </c>
      <c r="C53" s="701">
        <v>-48242539</v>
      </c>
      <c r="D53" s="699"/>
      <c r="E53" s="698" t="s">
        <v>176</v>
      </c>
      <c r="F53" s="701">
        <v>625090</v>
      </c>
      <c r="G53" s="701">
        <v>3050206</v>
      </c>
    </row>
    <row r="54" spans="1:8" ht="11.25" customHeight="1">
      <c r="A54" s="702" t="s">
        <v>177</v>
      </c>
      <c r="B54" s="701">
        <v>12865298</v>
      </c>
      <c r="C54" s="701">
        <v>13254489</v>
      </c>
      <c r="D54" s="699"/>
      <c r="E54" s="696"/>
      <c r="F54" s="703"/>
      <c r="G54" s="703"/>
    </row>
    <row r="55" spans="1:8" ht="19.5" customHeight="1">
      <c r="A55" s="702" t="s">
        <v>178</v>
      </c>
      <c r="B55" s="701">
        <v>0</v>
      </c>
      <c r="C55" s="701">
        <v>0</v>
      </c>
      <c r="D55" s="699"/>
      <c r="E55" s="696" t="s">
        <v>179</v>
      </c>
      <c r="F55" s="669">
        <f>SUM(F47:F53)</f>
        <v>53125150</v>
      </c>
      <c r="G55" s="669">
        <f>SUM(G47:G53)</f>
        <v>75678021</v>
      </c>
    </row>
    <row r="56" spans="1:8" ht="13.5" customHeight="1">
      <c r="A56" s="702" t="s">
        <v>180</v>
      </c>
      <c r="B56" s="701">
        <v>13624403</v>
      </c>
      <c r="C56" s="701">
        <v>8004337</v>
      </c>
      <c r="D56" s="697"/>
      <c r="E56" s="615"/>
      <c r="F56" s="703"/>
      <c r="G56" s="703"/>
    </row>
    <row r="57" spans="1:8" ht="25.5">
      <c r="A57" s="613" t="s">
        <v>181</v>
      </c>
      <c r="B57" s="669">
        <f>SUM(B48:B56)</f>
        <v>91731345</v>
      </c>
      <c r="C57" s="669">
        <f>SUM(C48:C56)</f>
        <v>104911297</v>
      </c>
      <c r="D57" s="697"/>
      <c r="E57" s="696" t="s">
        <v>182</v>
      </c>
      <c r="F57" s="669">
        <f>+F46+F55</f>
        <v>94082025</v>
      </c>
      <c r="G57" s="669">
        <f>+G46+G55</f>
        <v>101837849</v>
      </c>
    </row>
    <row r="58" spans="1:8" ht="14.25" customHeight="1">
      <c r="A58" s="702"/>
      <c r="B58" s="703"/>
      <c r="C58" s="703"/>
      <c r="D58" s="699"/>
      <c r="E58" s="696" t="s">
        <v>183</v>
      </c>
      <c r="F58" s="703"/>
      <c r="G58" s="703"/>
    </row>
    <row r="59" spans="1:8" ht="15" customHeight="1">
      <c r="A59" s="613" t="s">
        <v>184</v>
      </c>
      <c r="B59" s="669">
        <f>+B46+B57</f>
        <v>114924709</v>
      </c>
      <c r="C59" s="669">
        <f>+C46+C57</f>
        <v>140331857</v>
      </c>
      <c r="D59" s="697"/>
      <c r="E59" s="696" t="s">
        <v>185</v>
      </c>
      <c r="F59" s="669">
        <f>SUM(F60:F62)</f>
        <v>90494826</v>
      </c>
      <c r="G59" s="669">
        <f>SUM(G60:G62)</f>
        <v>90494826</v>
      </c>
      <c r="H59" s="428" t="str">
        <f>IF(C59&lt;&gt;'ETCA-I-01'!C33,"ERROR!!!!! ELTOTAL DE ACTIVO, NO CONCUERDA CON LO REPORTADO EN EL ESTADO DE SITUACION FINANCIERA","")</f>
        <v/>
      </c>
    </row>
    <row r="60" spans="1:8" ht="12" customHeight="1">
      <c r="A60" s="702"/>
      <c r="B60" s="706"/>
      <c r="C60" s="706"/>
      <c r="D60" s="697"/>
      <c r="E60" s="698" t="s">
        <v>186</v>
      </c>
      <c r="F60" s="701">
        <v>90494826</v>
      </c>
      <c r="G60" s="701">
        <v>90494826</v>
      </c>
      <c r="H60" s="428" t="str">
        <f>IF(B59&lt;&gt;'ETCA-I-01'!B33,"ERROR!!!!! ELTOTAL DE ACTIVO, NO CONCUERDA CON LO REPORTADO EN EL ESTADO DE SITUACION FINANCIERA","")</f>
        <v/>
      </c>
    </row>
    <row r="61" spans="1:8" ht="11.25" customHeight="1">
      <c r="A61" s="702"/>
      <c r="B61" s="706"/>
      <c r="C61" s="706"/>
      <c r="D61" s="697"/>
      <c r="E61" s="698" t="s">
        <v>187</v>
      </c>
      <c r="F61" s="701">
        <v>0</v>
      </c>
      <c r="G61" s="701">
        <v>0</v>
      </c>
    </row>
    <row r="62" spans="1:8" ht="10.5" customHeight="1">
      <c r="A62" s="702"/>
      <c r="B62" s="706"/>
      <c r="C62" s="706"/>
      <c r="D62" s="697"/>
      <c r="E62" s="698" t="s">
        <v>188</v>
      </c>
      <c r="F62" s="701">
        <v>0</v>
      </c>
      <c r="G62" s="701">
        <v>0</v>
      </c>
    </row>
    <row r="63" spans="1:8" ht="25.5">
      <c r="A63" s="702"/>
      <c r="B63" s="706"/>
      <c r="C63" s="706"/>
      <c r="D63" s="697"/>
      <c r="E63" s="696" t="s">
        <v>189</v>
      </c>
      <c r="F63" s="669">
        <f>SUM(F64:F68)</f>
        <v>-74728442</v>
      </c>
      <c r="G63" s="669">
        <f>SUM(G64:G68)</f>
        <v>-57077118</v>
      </c>
    </row>
    <row r="64" spans="1:8">
      <c r="A64" s="702"/>
      <c r="B64" s="706"/>
      <c r="C64" s="706"/>
      <c r="D64" s="697"/>
      <c r="E64" s="698" t="s">
        <v>190</v>
      </c>
      <c r="F64" s="701">
        <v>-19126312</v>
      </c>
      <c r="G64" s="701">
        <v>-5189005</v>
      </c>
    </row>
    <row r="65" spans="1:8">
      <c r="A65" s="702"/>
      <c r="B65" s="706"/>
      <c r="C65" s="706"/>
      <c r="D65" s="697"/>
      <c r="E65" s="698" t="s">
        <v>191</v>
      </c>
      <c r="F65" s="701">
        <v>-82426461</v>
      </c>
      <c r="G65" s="701">
        <v>-80180316</v>
      </c>
    </row>
    <row r="66" spans="1:8" ht="12.75" customHeight="1">
      <c r="A66" s="702"/>
      <c r="B66" s="706"/>
      <c r="C66" s="706"/>
      <c r="D66" s="697"/>
      <c r="E66" s="698" t="s">
        <v>192</v>
      </c>
      <c r="F66" s="701">
        <v>28299319</v>
      </c>
      <c r="G66" s="701">
        <v>28299319</v>
      </c>
    </row>
    <row r="67" spans="1:8" ht="12" customHeight="1">
      <c r="A67" s="702"/>
      <c r="B67" s="706"/>
      <c r="C67" s="706"/>
      <c r="D67" s="697"/>
      <c r="E67" s="698" t="s">
        <v>193</v>
      </c>
      <c r="F67" s="701">
        <v>0</v>
      </c>
      <c r="G67" s="701">
        <v>0</v>
      </c>
    </row>
    <row r="68" spans="1:8" ht="17.25" customHeight="1">
      <c r="A68" s="702"/>
      <c r="B68" s="706"/>
      <c r="C68" s="706"/>
      <c r="D68" s="697"/>
      <c r="E68" s="698" t="s">
        <v>194</v>
      </c>
      <c r="F68" s="701">
        <v>-1474988</v>
      </c>
      <c r="G68" s="701">
        <v>-7116</v>
      </c>
    </row>
    <row r="69" spans="1:8" ht="25.5">
      <c r="A69" s="702"/>
      <c r="B69" s="706"/>
      <c r="C69" s="706"/>
      <c r="D69" s="697"/>
      <c r="E69" s="696" t="s">
        <v>195</v>
      </c>
      <c r="F69" s="669">
        <f>SUM(F70:F71)</f>
        <v>5076300</v>
      </c>
      <c r="G69" s="669">
        <f>SUM(G70:G71)</f>
        <v>5076300</v>
      </c>
    </row>
    <row r="70" spans="1:8">
      <c r="A70" s="702"/>
      <c r="B70" s="706"/>
      <c r="C70" s="706"/>
      <c r="D70" s="697"/>
      <c r="E70" s="698" t="s">
        <v>196</v>
      </c>
      <c r="F70" s="701">
        <v>0</v>
      </c>
      <c r="G70" s="701">
        <v>0</v>
      </c>
    </row>
    <row r="71" spans="1:8" ht="14.25" customHeight="1">
      <c r="A71" s="702"/>
      <c r="B71" s="706"/>
      <c r="C71" s="706"/>
      <c r="D71" s="697"/>
      <c r="E71" s="698" t="s">
        <v>197</v>
      </c>
      <c r="F71" s="701">
        <v>5076300</v>
      </c>
      <c r="G71" s="701">
        <v>5076300</v>
      </c>
    </row>
    <row r="72" spans="1:8" ht="15" customHeight="1">
      <c r="A72" s="702"/>
      <c r="B72" s="706"/>
      <c r="C72" s="706"/>
      <c r="D72" s="697"/>
      <c r="E72" s="696" t="s">
        <v>198</v>
      </c>
      <c r="F72" s="669">
        <f>+F59+F63+F69</f>
        <v>20842684</v>
      </c>
      <c r="G72" s="669">
        <f>+G59+G63+G69</f>
        <v>38494008</v>
      </c>
    </row>
    <row r="73" spans="1:8" ht="19.5" customHeight="1" thickBot="1">
      <c r="A73" s="624"/>
      <c r="B73" s="693"/>
      <c r="C73" s="693"/>
      <c r="D73" s="694"/>
      <c r="E73" s="625" t="s">
        <v>199</v>
      </c>
      <c r="F73" s="754">
        <f>+F57+F72</f>
        <v>114924709</v>
      </c>
      <c r="G73" s="707">
        <f>+G57+G72</f>
        <v>140331857</v>
      </c>
      <c r="H73" s="428" t="str">
        <f>IF((G73-'ETCA-I-01'!G52)&gt;0.9,"ERROR!!!!! ELTOTAL DE DEL PATRIMONIO Y HACIENDA PUBLICA, NO CONCUERDA CON LO REPORTADO EN EL ESTADO DE SITUACION FINANCIERA","")</f>
        <v/>
      </c>
    </row>
    <row r="74" spans="1:8">
      <c r="H74" t="str">
        <f>IF(F73&lt;&gt;'ETCA-I-01'!F52,"ERROR!!!!! ELTOTAL DE DEL PATRIMONIO Y HACIENDA PUBLICA, NO CONCUERDA CON LO REPORTADO EN EL ESTADO DE SITUACION FINANCIERA","")</f>
        <v/>
      </c>
    </row>
  </sheetData>
  <sheetProtection formatColumns="0" formatRows="0" insertHyperlinks="0"/>
  <mergeCells count="5">
    <mergeCell ref="A1:G1"/>
    <mergeCell ref="A2:G2"/>
    <mergeCell ref="A4:G4"/>
    <mergeCell ref="A5:G5"/>
    <mergeCell ref="A3:G3"/>
  </mergeCells>
  <printOptions horizontalCentered="1"/>
  <pageMargins left="0.23622047244094491" right="0.23622047244094491" top="0.23622047244094491" bottom="0.23622047244094491" header="0.31496062992125984" footer="0.31496062992125984"/>
  <pageSetup scale="85" orientation="landscape" r:id="rId1"/>
  <drawing r:id="rId2"/>
</worksheet>
</file>

<file path=xl/worksheets/sheet30.xml><?xml version="1.0" encoding="utf-8"?>
<worksheet xmlns="http://schemas.openxmlformats.org/spreadsheetml/2006/main" xmlns:r="http://schemas.openxmlformats.org/officeDocument/2006/relationships">
  <sheetPr codeName="Hoja18">
    <pageSetUpPr fitToPage="1"/>
  </sheetPr>
  <dimension ref="A1:I38"/>
  <sheetViews>
    <sheetView view="pageBreakPreview" zoomScale="90" zoomScaleSheetLayoutView="90" workbookViewId="0">
      <selection activeCell="C10" sqref="C10"/>
    </sheetView>
  </sheetViews>
  <sheetFormatPr baseColWidth="10" defaultColWidth="11.28515625" defaultRowHeight="16.5"/>
  <cols>
    <col min="1" max="1" width="4.85546875" style="125" customWidth="1"/>
    <col min="2" max="2" width="49.28515625" style="107" bestFit="1" customWidth="1"/>
    <col min="3" max="4" width="25.7109375" style="107" customWidth="1"/>
    <col min="5" max="16384" width="11.28515625" style="107"/>
  </cols>
  <sheetData>
    <row r="1" spans="1:6">
      <c r="A1" s="358"/>
      <c r="B1" s="1377" t="s">
        <v>23</v>
      </c>
      <c r="C1" s="1377"/>
      <c r="D1" s="1377"/>
    </row>
    <row r="2" spans="1:6">
      <c r="A2" s="107"/>
      <c r="B2" s="1381" t="s">
        <v>891</v>
      </c>
      <c r="C2" s="1381"/>
      <c r="D2" s="1381"/>
      <c r="F2" s="335"/>
    </row>
    <row r="3" spans="1:6">
      <c r="B3" s="1157" t="str">
        <f>'ETCA-I-01'!A3</f>
        <v>TELEVISORA DE HERMOSILLO, S.A. DE C.V.</v>
      </c>
      <c r="C3" s="1157"/>
      <c r="D3" s="1157"/>
    </row>
    <row r="4" spans="1:6">
      <c r="B4" s="1168" t="str">
        <f>'ETCA-I-03'!A4</f>
        <v>Del 01 de Enero al 31 de Diciembre de 2018</v>
      </c>
      <c r="C4" s="1168"/>
      <c r="D4" s="1168"/>
    </row>
    <row r="5" spans="1:6">
      <c r="A5" s="799"/>
      <c r="B5" s="1393" t="s">
        <v>892</v>
      </c>
      <c r="C5" s="1393"/>
      <c r="D5" s="249"/>
    </row>
    <row r="6" spans="1:6" ht="6.75" customHeight="1" thickBot="1"/>
    <row r="7" spans="1:6" s="205" customFormat="1" ht="27.95" customHeight="1">
      <c r="A7" s="1382" t="s">
        <v>880</v>
      </c>
      <c r="B7" s="1383"/>
      <c r="C7" s="1389" t="s">
        <v>475</v>
      </c>
      <c r="D7" s="1391" t="s">
        <v>724</v>
      </c>
    </row>
    <row r="8" spans="1:6" s="205" customFormat="1" ht="4.5" customHeight="1" thickBot="1">
      <c r="A8" s="1384"/>
      <c r="B8" s="1385"/>
      <c r="C8" s="1390"/>
      <c r="D8" s="1392"/>
    </row>
    <row r="9" spans="1:6" s="205" customFormat="1" ht="21" customHeight="1">
      <c r="A9" s="1386" t="s">
        <v>886</v>
      </c>
      <c r="B9" s="1387"/>
      <c r="C9" s="1387"/>
      <c r="D9" s="1388"/>
    </row>
    <row r="10" spans="1:6" s="205" customFormat="1" ht="18" customHeight="1">
      <c r="A10" s="342">
        <v>1</v>
      </c>
      <c r="B10" s="343" t="s">
        <v>1304</v>
      </c>
      <c r="C10" s="896">
        <v>6246291</v>
      </c>
      <c r="D10" s="897">
        <v>6246291</v>
      </c>
    </row>
    <row r="11" spans="1:6" s="205" customFormat="1" ht="18" customHeight="1">
      <c r="A11" s="342">
        <v>2</v>
      </c>
      <c r="B11" s="343"/>
      <c r="C11" s="359"/>
      <c r="D11" s="360"/>
    </row>
    <row r="12" spans="1:6" s="205" customFormat="1" ht="18" customHeight="1">
      <c r="A12" s="342">
        <v>3</v>
      </c>
      <c r="B12" s="343"/>
      <c r="C12" s="359"/>
      <c r="D12" s="360"/>
    </row>
    <row r="13" spans="1:6" s="205" customFormat="1" ht="18" customHeight="1">
      <c r="A13" s="342">
        <v>4</v>
      </c>
      <c r="B13" s="343"/>
      <c r="C13" s="359"/>
      <c r="D13" s="360"/>
    </row>
    <row r="14" spans="1:6" s="205" customFormat="1" ht="18" customHeight="1">
      <c r="A14" s="342">
        <v>5</v>
      </c>
      <c r="B14" s="343"/>
      <c r="C14" s="359"/>
      <c r="D14" s="360"/>
    </row>
    <row r="15" spans="1:6" s="205" customFormat="1" ht="18" customHeight="1">
      <c r="A15" s="342">
        <v>6</v>
      </c>
      <c r="B15" s="343"/>
      <c r="C15" s="359"/>
      <c r="D15" s="360"/>
    </row>
    <row r="16" spans="1:6" s="205" customFormat="1" ht="18" customHeight="1">
      <c r="A16" s="342">
        <v>7</v>
      </c>
      <c r="B16" s="343"/>
      <c r="C16" s="359"/>
      <c r="D16" s="360"/>
    </row>
    <row r="17" spans="1:4" s="205" customFormat="1" ht="18" customHeight="1">
      <c r="A17" s="342">
        <v>8</v>
      </c>
      <c r="B17" s="343"/>
      <c r="C17" s="359"/>
      <c r="D17" s="360"/>
    </row>
    <row r="18" spans="1:4" s="205" customFormat="1" ht="18" customHeight="1">
      <c r="A18" s="342">
        <v>9</v>
      </c>
      <c r="B18" s="343"/>
      <c r="C18" s="359"/>
      <c r="D18" s="360"/>
    </row>
    <row r="19" spans="1:4" s="205" customFormat="1" ht="18" customHeight="1">
      <c r="A19" s="342">
        <v>10</v>
      </c>
      <c r="B19" s="343"/>
      <c r="C19" s="359"/>
      <c r="D19" s="360"/>
    </row>
    <row r="20" spans="1:4" s="205" customFormat="1" ht="18" customHeight="1">
      <c r="A20" s="342"/>
      <c r="B20" s="347" t="s">
        <v>893</v>
      </c>
      <c r="C20" s="353">
        <f>SUM(C10:C19)</f>
        <v>6246291</v>
      </c>
      <c r="D20" s="355">
        <f>SUM(D10:D19)</f>
        <v>6246291</v>
      </c>
    </row>
    <row r="21" spans="1:4" s="205" customFormat="1" ht="21" customHeight="1">
      <c r="A21" s="1378" t="s">
        <v>888</v>
      </c>
      <c r="B21" s="1379"/>
      <c r="C21" s="1379"/>
      <c r="D21" s="1380"/>
    </row>
    <row r="22" spans="1:4" s="205" customFormat="1" ht="18" customHeight="1">
      <c r="A22" s="342">
        <v>1</v>
      </c>
      <c r="B22" s="343"/>
      <c r="C22" s="359"/>
      <c r="D22" s="360"/>
    </row>
    <row r="23" spans="1:4" s="205" customFormat="1" ht="18" customHeight="1">
      <c r="A23" s="342">
        <v>2</v>
      </c>
      <c r="B23" s="343"/>
      <c r="C23" s="359"/>
      <c r="D23" s="360"/>
    </row>
    <row r="24" spans="1:4" s="205" customFormat="1" ht="18" customHeight="1">
      <c r="A24" s="342">
        <v>3</v>
      </c>
      <c r="B24" s="343"/>
      <c r="C24" s="359"/>
      <c r="D24" s="360"/>
    </row>
    <row r="25" spans="1:4" s="205" customFormat="1" ht="18" customHeight="1">
      <c r="A25" s="342">
        <v>4</v>
      </c>
      <c r="B25" s="343"/>
      <c r="C25" s="359"/>
      <c r="D25" s="360"/>
    </row>
    <row r="26" spans="1:4" s="205" customFormat="1" ht="18" customHeight="1">
      <c r="A26" s="342">
        <v>5</v>
      </c>
      <c r="B26" s="343"/>
      <c r="C26" s="359"/>
      <c r="D26" s="360"/>
    </row>
    <row r="27" spans="1:4" s="205" customFormat="1" ht="18" customHeight="1">
      <c r="A27" s="342">
        <v>6</v>
      </c>
      <c r="B27" s="343"/>
      <c r="C27" s="359"/>
      <c r="D27" s="360"/>
    </row>
    <row r="28" spans="1:4" s="205" customFormat="1" ht="18" customHeight="1">
      <c r="A28" s="342">
        <v>7</v>
      </c>
      <c r="B28" s="343"/>
      <c r="C28" s="359"/>
      <c r="D28" s="360"/>
    </row>
    <row r="29" spans="1:4" s="205" customFormat="1" ht="18" customHeight="1">
      <c r="A29" s="342">
        <v>8</v>
      </c>
      <c r="B29" s="343"/>
      <c r="C29" s="359"/>
      <c r="D29" s="360"/>
    </row>
    <row r="30" spans="1:4" s="205" customFormat="1" ht="18" customHeight="1">
      <c r="A30" s="342">
        <v>9</v>
      </c>
      <c r="B30" s="343"/>
      <c r="C30" s="359"/>
      <c r="D30" s="360"/>
    </row>
    <row r="31" spans="1:4" s="205" customFormat="1" ht="18" customHeight="1">
      <c r="A31" s="342">
        <v>10</v>
      </c>
      <c r="B31" s="343"/>
      <c r="C31" s="359" t="s">
        <v>255</v>
      </c>
      <c r="D31" s="360"/>
    </row>
    <row r="32" spans="1:4" s="349" customFormat="1" ht="18" customHeight="1" thickBot="1">
      <c r="A32" s="342"/>
      <c r="B32" s="348" t="s">
        <v>894</v>
      </c>
      <c r="C32" s="353">
        <f>SUM(C22:C31)</f>
        <v>0</v>
      </c>
      <c r="D32" s="355">
        <f>SUM(D22:D31)</f>
        <v>0</v>
      </c>
    </row>
    <row r="33" spans="1:9" ht="27.95" customHeight="1" thickBot="1">
      <c r="A33" s="350"/>
      <c r="B33" s="351" t="s">
        <v>890</v>
      </c>
      <c r="C33" s="356">
        <f>SUM(C32,C20)</f>
        <v>6246291</v>
      </c>
      <c r="D33" s="361">
        <f>SUM(D32,D20)</f>
        <v>6246291</v>
      </c>
    </row>
    <row r="34" spans="1:9" s="519" customFormat="1" ht="18" customHeight="1">
      <c r="A34" s="448" t="s">
        <v>84</v>
      </c>
      <c r="B34" s="107"/>
      <c r="C34" s="107"/>
      <c r="D34" s="107"/>
      <c r="E34" s="107"/>
    </row>
    <row r="35" spans="1:9" s="519" customFormat="1" ht="18" customHeight="1">
      <c r="A35" s="51"/>
      <c r="B35" s="107"/>
      <c r="C35" s="107"/>
      <c r="D35" s="107"/>
      <c r="E35" s="107"/>
    </row>
    <row r="36" spans="1:9" s="519" customFormat="1" ht="18" customHeight="1">
      <c r="A36" s="51"/>
      <c r="B36" s="107"/>
      <c r="C36" s="107"/>
      <c r="D36" s="107"/>
      <c r="E36" s="107"/>
    </row>
    <row r="37" spans="1:9" s="520" customFormat="1" ht="17.100000000000001" customHeight="1">
      <c r="A37" s="516"/>
      <c r="B37" s="517"/>
      <c r="C37" s="518"/>
      <c r="D37" s="518"/>
    </row>
    <row r="38" spans="1:9" ht="17.100000000000001" customHeight="1">
      <c r="A38" s="51"/>
      <c r="I38" s="352"/>
    </row>
  </sheetData>
  <sheetProtection insertHyperlinks="0"/>
  <mergeCells count="10">
    <mergeCell ref="B1:D1"/>
    <mergeCell ref="B2:D2"/>
    <mergeCell ref="B3:D3"/>
    <mergeCell ref="B4:D4"/>
    <mergeCell ref="B5:C5"/>
    <mergeCell ref="A7:B8"/>
    <mergeCell ref="A9:D9"/>
    <mergeCell ref="A21:D21"/>
    <mergeCell ref="C7:C8"/>
    <mergeCell ref="D7:D8"/>
  </mergeCells>
  <printOptions horizontalCentered="1"/>
  <pageMargins left="0" right="0" top="0" bottom="0" header="0" footer="0"/>
  <pageSetup scale="98" orientation="portrait" r:id="rId1"/>
  <drawing r:id="rId2"/>
</worksheet>
</file>

<file path=xl/worksheets/sheet31.xml><?xml version="1.0" encoding="utf-8"?>
<worksheet xmlns="http://schemas.openxmlformats.org/spreadsheetml/2006/main" xmlns:r="http://schemas.openxmlformats.org/officeDocument/2006/relationships">
  <sheetPr>
    <pageSetUpPr fitToPage="1"/>
  </sheetPr>
  <dimension ref="A1:H45"/>
  <sheetViews>
    <sheetView view="pageBreakPreview" zoomScaleSheetLayoutView="100" workbookViewId="0">
      <selection activeCell="F21" sqref="F21"/>
    </sheetView>
  </sheetViews>
  <sheetFormatPr baseColWidth="10" defaultColWidth="11.28515625" defaultRowHeight="15"/>
  <cols>
    <col min="1" max="1" width="47.7109375" style="372" bestFit="1" customWidth="1"/>
    <col min="2" max="2" width="11.28515625" style="362"/>
    <col min="3" max="3" width="12.28515625" style="362" customWidth="1"/>
    <col min="4" max="16384" width="11.28515625" style="362"/>
  </cols>
  <sheetData>
    <row r="1" spans="1:7" ht="16.5" customHeight="1">
      <c r="A1" s="1394" t="s">
        <v>23</v>
      </c>
      <c r="B1" s="1394"/>
      <c r="C1" s="1394"/>
      <c r="D1" s="1394"/>
      <c r="E1" s="1394"/>
      <c r="F1" s="1394"/>
      <c r="G1" s="1394"/>
    </row>
    <row r="2" spans="1:7" ht="16.5" customHeight="1">
      <c r="A2" s="1394" t="s">
        <v>895</v>
      </c>
      <c r="B2" s="1394"/>
      <c r="C2" s="1394"/>
      <c r="D2" s="1394"/>
      <c r="E2" s="1394"/>
      <c r="F2" s="1394"/>
      <c r="G2" s="1394"/>
    </row>
    <row r="3" spans="1:7" ht="15.75">
      <c r="A3" s="1396" t="str">
        <f>'ETCA-I-01'!A3:G3</f>
        <v>TELEVISORA DE HERMOSILLO, S.A. DE C.V.</v>
      </c>
      <c r="B3" s="1396"/>
      <c r="C3" s="1396"/>
      <c r="D3" s="1396"/>
      <c r="E3" s="1396"/>
      <c r="F3" s="1396"/>
      <c r="G3" s="1396"/>
    </row>
    <row r="4" spans="1:7" ht="16.5">
      <c r="A4" s="1395" t="str">
        <f>'ETCA-I-03'!A4:D4</f>
        <v>Del 01 de Enero al 31 de Diciembre de 2018</v>
      </c>
      <c r="B4" s="1395"/>
      <c r="C4" s="1395"/>
      <c r="D4" s="1395"/>
      <c r="E4" s="1395"/>
      <c r="F4" s="1395"/>
      <c r="G4" s="1395"/>
    </row>
    <row r="5" spans="1:7" ht="17.25" thickBot="1">
      <c r="A5" s="363"/>
      <c r="B5" s="1397" t="s">
        <v>896</v>
      </c>
      <c r="C5" s="1397"/>
      <c r="D5" s="1397"/>
      <c r="E5" s="167"/>
      <c r="F5" s="52"/>
      <c r="G5" s="525"/>
    </row>
    <row r="6" spans="1:7" ht="38.25">
      <c r="A6" s="1321" t="s">
        <v>257</v>
      </c>
      <c r="B6" s="202" t="s">
        <v>563</v>
      </c>
      <c r="C6" s="202" t="s">
        <v>473</v>
      </c>
      <c r="D6" s="202" t="s">
        <v>564</v>
      </c>
      <c r="E6" s="203" t="s">
        <v>897</v>
      </c>
      <c r="F6" s="203" t="s">
        <v>898</v>
      </c>
      <c r="G6" s="202" t="s">
        <v>567</v>
      </c>
    </row>
    <row r="7" spans="1:7" ht="15.75" thickBot="1">
      <c r="A7" s="1322"/>
      <c r="B7" s="300" t="s">
        <v>438</v>
      </c>
      <c r="C7" s="300" t="s">
        <v>439</v>
      </c>
      <c r="D7" s="300" t="s">
        <v>568</v>
      </c>
      <c r="E7" s="364" t="s">
        <v>441</v>
      </c>
      <c r="F7" s="364" t="s">
        <v>442</v>
      </c>
      <c r="G7" s="300" t="s">
        <v>569</v>
      </c>
    </row>
    <row r="8" spans="1:7" ht="16.5">
      <c r="A8" s="373"/>
      <c r="B8" s="365"/>
      <c r="C8" s="365"/>
      <c r="D8" s="365"/>
      <c r="E8" s="365"/>
      <c r="F8" s="365"/>
      <c r="G8" s="365"/>
    </row>
    <row r="9" spans="1:7" s="368" customFormat="1">
      <c r="A9" s="366" t="s">
        <v>899</v>
      </c>
      <c r="B9" s="367"/>
      <c r="C9" s="367"/>
      <c r="D9" s="367"/>
      <c r="E9" s="367"/>
      <c r="F9" s="367"/>
      <c r="G9" s="367"/>
    </row>
    <row r="10" spans="1:7" s="370" customFormat="1">
      <c r="A10" s="369" t="s">
        <v>900</v>
      </c>
      <c r="B10" s="451">
        <f>B11+B12+B13</f>
        <v>0</v>
      </c>
      <c r="C10" s="451">
        <f>C11+C12+C13</f>
        <v>0</v>
      </c>
      <c r="D10" s="451">
        <f>SUM(D11:D13)</f>
        <v>0</v>
      </c>
      <c r="E10" s="451">
        <f>E11+E12+E13</f>
        <v>0</v>
      </c>
      <c r="F10" s="451">
        <f>F11+F12+F13</f>
        <v>0</v>
      </c>
      <c r="G10" s="451">
        <f>SUM(G11:G13)</f>
        <v>0</v>
      </c>
    </row>
    <row r="11" spans="1:7" s="371" customFormat="1">
      <c r="A11" s="374" t="s">
        <v>901</v>
      </c>
      <c r="B11" s="452"/>
      <c r="C11" s="452"/>
      <c r="D11" s="453">
        <f>B11+C11</f>
        <v>0</v>
      </c>
      <c r="E11" s="452"/>
      <c r="F11" s="452"/>
      <c r="G11" s="453">
        <f>D11-E11</f>
        <v>0</v>
      </c>
    </row>
    <row r="12" spans="1:7" s="371" customFormat="1">
      <c r="A12" s="374" t="s">
        <v>902</v>
      </c>
      <c r="B12" s="452"/>
      <c r="C12" s="452"/>
      <c r="D12" s="453">
        <f>B12+C12</f>
        <v>0</v>
      </c>
      <c r="E12" s="452"/>
      <c r="F12" s="452"/>
      <c r="G12" s="453">
        <f>D12-E12</f>
        <v>0</v>
      </c>
    </row>
    <row r="13" spans="1:7" s="371" customFormat="1">
      <c r="A13" s="374" t="s">
        <v>903</v>
      </c>
      <c r="B13" s="452"/>
      <c r="C13" s="452"/>
      <c r="D13" s="453">
        <f>B13+C13</f>
        <v>0</v>
      </c>
      <c r="E13" s="452"/>
      <c r="F13" s="452"/>
      <c r="G13" s="453">
        <f>D13-E13</f>
        <v>0</v>
      </c>
    </row>
    <row r="14" spans="1:7" s="370" customFormat="1">
      <c r="A14" s="369" t="s">
        <v>904</v>
      </c>
      <c r="B14" s="451">
        <f t="shared" ref="B14:F14" si="0">SUM(B15:B22)</f>
        <v>115136460</v>
      </c>
      <c r="C14" s="451">
        <f t="shared" si="0"/>
        <v>-5551259</v>
      </c>
      <c r="D14" s="451">
        <f t="shared" si="0"/>
        <v>109585203</v>
      </c>
      <c r="E14" s="451">
        <f t="shared" si="0"/>
        <v>109585203</v>
      </c>
      <c r="F14" s="451">
        <f t="shared" si="0"/>
        <v>103151029</v>
      </c>
      <c r="G14" s="451">
        <f>SUM(G15:G22)</f>
        <v>0</v>
      </c>
    </row>
    <row r="15" spans="1:7" s="371" customFormat="1">
      <c r="A15" s="374" t="s">
        <v>905</v>
      </c>
      <c r="B15" s="452"/>
      <c r="C15" s="452"/>
      <c r="D15" s="453">
        <f t="shared" ref="D15:D22" si="1">B15+C15</f>
        <v>0</v>
      </c>
      <c r="E15" s="452"/>
      <c r="F15" s="452"/>
      <c r="G15" s="453">
        <f>D15-E15</f>
        <v>0</v>
      </c>
    </row>
    <row r="16" spans="1:7" s="371" customFormat="1">
      <c r="A16" s="374" t="s">
        <v>906</v>
      </c>
      <c r="B16" s="452"/>
      <c r="C16" s="452"/>
      <c r="D16" s="453">
        <f t="shared" si="1"/>
        <v>0</v>
      </c>
      <c r="E16" s="452"/>
      <c r="F16" s="452"/>
      <c r="G16" s="453">
        <f t="shared" ref="G16:G39" si="2">D16-E16</f>
        <v>0</v>
      </c>
    </row>
    <row r="17" spans="1:7" s="371" customFormat="1">
      <c r="A17" s="374" t="s">
        <v>907</v>
      </c>
      <c r="B17" s="452"/>
      <c r="C17" s="452"/>
      <c r="D17" s="453">
        <f t="shared" si="1"/>
        <v>0</v>
      </c>
      <c r="E17" s="452"/>
      <c r="F17" s="452"/>
      <c r="G17" s="453">
        <f t="shared" si="2"/>
        <v>0</v>
      </c>
    </row>
    <row r="18" spans="1:7" s="371" customFormat="1">
      <c r="A18" s="374" t="s">
        <v>908</v>
      </c>
      <c r="B18" s="452"/>
      <c r="C18" s="452"/>
      <c r="D18" s="453">
        <f t="shared" si="1"/>
        <v>0</v>
      </c>
      <c r="E18" s="452"/>
      <c r="F18" s="452"/>
      <c r="G18" s="453">
        <f t="shared" si="2"/>
        <v>0</v>
      </c>
    </row>
    <row r="19" spans="1:7" s="371" customFormat="1">
      <c r="A19" s="374" t="s">
        <v>909</v>
      </c>
      <c r="B19" s="452"/>
      <c r="C19" s="452"/>
      <c r="D19" s="453">
        <f t="shared" si="1"/>
        <v>0</v>
      </c>
      <c r="E19" s="452"/>
      <c r="F19" s="452"/>
      <c r="G19" s="453">
        <f t="shared" si="2"/>
        <v>0</v>
      </c>
    </row>
    <row r="20" spans="1:7" s="371" customFormat="1" ht="27">
      <c r="A20" s="374" t="s">
        <v>910</v>
      </c>
      <c r="B20" s="452"/>
      <c r="C20" s="452"/>
      <c r="D20" s="453">
        <f t="shared" si="1"/>
        <v>0</v>
      </c>
      <c r="E20" s="452"/>
      <c r="F20" s="452"/>
      <c r="G20" s="453">
        <f t="shared" si="2"/>
        <v>0</v>
      </c>
    </row>
    <row r="21" spans="1:7" s="371" customFormat="1">
      <c r="A21" s="374" t="s">
        <v>911</v>
      </c>
      <c r="B21" s="452">
        <f>+'ETCA-II-13'!C134</f>
        <v>115136460</v>
      </c>
      <c r="C21" s="452">
        <f>+'ETCA-II-13'!D134</f>
        <v>-5551259</v>
      </c>
      <c r="D21" s="453">
        <f>B21+C21+2</f>
        <v>109585203</v>
      </c>
      <c r="E21" s="452">
        <f>+'ETCA-II-13'!F134</f>
        <v>109585203</v>
      </c>
      <c r="F21" s="452">
        <f>+'ETCA-II-13'!G134</f>
        <v>103151029</v>
      </c>
      <c r="G21" s="453">
        <f>D21-E21+3-3</f>
        <v>0</v>
      </c>
    </row>
    <row r="22" spans="1:7" s="371" customFormat="1">
      <c r="A22" s="374" t="s">
        <v>912</v>
      </c>
      <c r="B22" s="452"/>
      <c r="C22" s="452"/>
      <c r="D22" s="453">
        <f t="shared" si="1"/>
        <v>0</v>
      </c>
      <c r="E22" s="452"/>
      <c r="F22" s="452"/>
      <c r="G22" s="453">
        <f t="shared" si="2"/>
        <v>0</v>
      </c>
    </row>
    <row r="23" spans="1:7" s="370" customFormat="1">
      <c r="A23" s="369" t="s">
        <v>913</v>
      </c>
      <c r="B23" s="451">
        <f t="shared" ref="B23:G23" si="3">SUM(B24:B26)</f>
        <v>0</v>
      </c>
      <c r="C23" s="451">
        <f t="shared" si="3"/>
        <v>0</v>
      </c>
      <c r="D23" s="451">
        <f t="shared" si="3"/>
        <v>0</v>
      </c>
      <c r="E23" s="451">
        <f t="shared" si="3"/>
        <v>0</v>
      </c>
      <c r="F23" s="451">
        <f t="shared" si="3"/>
        <v>0</v>
      </c>
      <c r="G23" s="451">
        <f t="shared" si="3"/>
        <v>0</v>
      </c>
    </row>
    <row r="24" spans="1:7" s="371" customFormat="1" ht="27">
      <c r="A24" s="374" t="s">
        <v>914</v>
      </c>
      <c r="B24" s="452"/>
      <c r="C24" s="452"/>
      <c r="D24" s="453">
        <f>B24+C24</f>
        <v>0</v>
      </c>
      <c r="E24" s="452"/>
      <c r="F24" s="452"/>
      <c r="G24" s="453">
        <f t="shared" si="2"/>
        <v>0</v>
      </c>
    </row>
    <row r="25" spans="1:7" s="371" customFormat="1">
      <c r="A25" s="374" t="s">
        <v>915</v>
      </c>
      <c r="B25" s="452"/>
      <c r="C25" s="452"/>
      <c r="D25" s="453">
        <f>B25+C25</f>
        <v>0</v>
      </c>
      <c r="E25" s="452"/>
      <c r="F25" s="452"/>
      <c r="G25" s="453">
        <f t="shared" si="2"/>
        <v>0</v>
      </c>
    </row>
    <row r="26" spans="1:7" s="371" customFormat="1">
      <c r="A26" s="374" t="s">
        <v>916</v>
      </c>
      <c r="B26" s="452"/>
      <c r="C26" s="452"/>
      <c r="D26" s="453">
        <f>B26+C26</f>
        <v>0</v>
      </c>
      <c r="E26" s="452"/>
      <c r="F26" s="452"/>
      <c r="G26" s="453">
        <f t="shared" si="2"/>
        <v>0</v>
      </c>
    </row>
    <row r="27" spans="1:7" s="370" customFormat="1">
      <c r="A27" s="369" t="s">
        <v>917</v>
      </c>
      <c r="B27" s="451">
        <f>B28+B29</f>
        <v>0</v>
      </c>
      <c r="C27" s="451">
        <f>C28+C29</f>
        <v>0</v>
      </c>
      <c r="D27" s="451">
        <f>SUM(D28:D29)</f>
        <v>0</v>
      </c>
      <c r="E27" s="451">
        <f>E28+E29</f>
        <v>0</v>
      </c>
      <c r="F27" s="451">
        <f>F28+F29</f>
        <v>0</v>
      </c>
      <c r="G27" s="451">
        <f>SUM(G28:G29)</f>
        <v>0</v>
      </c>
    </row>
    <row r="28" spans="1:7" s="371" customFormat="1">
      <c r="A28" s="374" t="s">
        <v>918</v>
      </c>
      <c r="B28" s="452"/>
      <c r="C28" s="452"/>
      <c r="D28" s="453">
        <f>B28+C28</f>
        <v>0</v>
      </c>
      <c r="E28" s="452"/>
      <c r="F28" s="452"/>
      <c r="G28" s="453">
        <f t="shared" si="2"/>
        <v>0</v>
      </c>
    </row>
    <row r="29" spans="1:7" s="371" customFormat="1">
      <c r="A29" s="374" t="s">
        <v>919</v>
      </c>
      <c r="B29" s="452"/>
      <c r="C29" s="452"/>
      <c r="D29" s="453">
        <f>B29+C29</f>
        <v>0</v>
      </c>
      <c r="E29" s="452"/>
      <c r="F29" s="452"/>
      <c r="G29" s="453">
        <f t="shared" si="2"/>
        <v>0</v>
      </c>
    </row>
    <row r="30" spans="1:7" s="370" customFormat="1">
      <c r="A30" s="369" t="s">
        <v>920</v>
      </c>
      <c r="B30" s="451">
        <f>B31+B32+B33+B34</f>
        <v>0</v>
      </c>
      <c r="C30" s="451">
        <f>C31+C32+C33+C34</f>
        <v>0</v>
      </c>
      <c r="D30" s="451">
        <f>SUM(D31:D34)</f>
        <v>0</v>
      </c>
      <c r="E30" s="451">
        <f>E31+E32+E33+E34</f>
        <v>0</v>
      </c>
      <c r="F30" s="451">
        <f>F31+F32+F33+F34</f>
        <v>0</v>
      </c>
      <c r="G30" s="451">
        <f>SUM(G31:G34)</f>
        <v>0</v>
      </c>
    </row>
    <row r="31" spans="1:7" s="371" customFormat="1">
      <c r="A31" s="374" t="s">
        <v>229</v>
      </c>
      <c r="B31" s="452"/>
      <c r="C31" s="452"/>
      <c r="D31" s="453">
        <f>B31+C31</f>
        <v>0</v>
      </c>
      <c r="E31" s="452"/>
      <c r="F31" s="452"/>
      <c r="G31" s="453">
        <f t="shared" si="2"/>
        <v>0</v>
      </c>
    </row>
    <row r="32" spans="1:7" s="371" customFormat="1">
      <c r="A32" s="374" t="s">
        <v>921</v>
      </c>
      <c r="B32" s="452"/>
      <c r="C32" s="452"/>
      <c r="D32" s="453">
        <f>B32+C32</f>
        <v>0</v>
      </c>
      <c r="E32" s="452"/>
      <c r="F32" s="452"/>
      <c r="G32" s="453">
        <f t="shared" si="2"/>
        <v>0</v>
      </c>
    </row>
    <row r="33" spans="1:8" s="371" customFormat="1">
      <c r="A33" s="374" t="s">
        <v>922</v>
      </c>
      <c r="B33" s="452"/>
      <c r="C33" s="452"/>
      <c r="D33" s="453">
        <f>B33+C33</f>
        <v>0</v>
      </c>
      <c r="E33" s="452"/>
      <c r="F33" s="452"/>
      <c r="G33" s="453">
        <f t="shared" si="2"/>
        <v>0</v>
      </c>
    </row>
    <row r="34" spans="1:8" s="371" customFormat="1">
      <c r="A34" s="374" t="s">
        <v>923</v>
      </c>
      <c r="B34" s="452"/>
      <c r="C34" s="452"/>
      <c r="D34" s="453">
        <f>B34+C34</f>
        <v>0</v>
      </c>
      <c r="E34" s="452"/>
      <c r="F34" s="452"/>
      <c r="G34" s="453">
        <f t="shared" si="2"/>
        <v>0</v>
      </c>
    </row>
    <row r="35" spans="1:8" s="370" customFormat="1">
      <c r="A35" s="369" t="s">
        <v>924</v>
      </c>
      <c r="B35" s="451">
        <f t="shared" ref="B35:G35" si="4">B36</f>
        <v>0</v>
      </c>
      <c r="C35" s="451">
        <f t="shared" si="4"/>
        <v>0</v>
      </c>
      <c r="D35" s="451">
        <f t="shared" si="4"/>
        <v>0</v>
      </c>
      <c r="E35" s="451">
        <f t="shared" si="4"/>
        <v>0</v>
      </c>
      <c r="F35" s="451">
        <f t="shared" si="4"/>
        <v>0</v>
      </c>
      <c r="G35" s="451">
        <f t="shared" si="4"/>
        <v>0</v>
      </c>
    </row>
    <row r="36" spans="1:8" s="371" customFormat="1">
      <c r="A36" s="374" t="s">
        <v>925</v>
      </c>
      <c r="B36" s="452"/>
      <c r="C36" s="452"/>
      <c r="D36" s="453">
        <f>B36+C36</f>
        <v>0</v>
      </c>
      <c r="E36" s="452"/>
      <c r="F36" s="452"/>
      <c r="G36" s="453">
        <f t="shared" si="2"/>
        <v>0</v>
      </c>
    </row>
    <row r="37" spans="1:8" s="370" customFormat="1">
      <c r="A37" s="369" t="s">
        <v>926</v>
      </c>
      <c r="B37" s="454"/>
      <c r="C37" s="454"/>
      <c r="D37" s="451">
        <f>B37+C37</f>
        <v>0</v>
      </c>
      <c r="E37" s="454"/>
      <c r="F37" s="454"/>
      <c r="G37" s="451">
        <f t="shared" si="2"/>
        <v>0</v>
      </c>
    </row>
    <row r="38" spans="1:8" s="370" customFormat="1" ht="27">
      <c r="A38" s="369" t="s">
        <v>927</v>
      </c>
      <c r="B38" s="454"/>
      <c r="C38" s="454"/>
      <c r="D38" s="451">
        <f>B38+C38</f>
        <v>0</v>
      </c>
      <c r="E38" s="454"/>
      <c r="F38" s="454"/>
      <c r="G38" s="451">
        <f t="shared" si="2"/>
        <v>0</v>
      </c>
    </row>
    <row r="39" spans="1:8" s="370" customFormat="1" ht="15.75" thickBot="1">
      <c r="A39" s="369" t="s">
        <v>928</v>
      </c>
      <c r="B39" s="454"/>
      <c r="C39" s="454"/>
      <c r="D39" s="451">
        <f>B39+C39</f>
        <v>0</v>
      </c>
      <c r="E39" s="454"/>
      <c r="F39" s="454"/>
      <c r="G39" s="451">
        <f t="shared" si="2"/>
        <v>0</v>
      </c>
    </row>
    <row r="40" spans="1:8" ht="32.25" customHeight="1" thickBot="1">
      <c r="A40" s="375" t="s">
        <v>619</v>
      </c>
      <c r="B40" s="455">
        <f t="shared" ref="B40:F40" si="5">SUM(B$10,B$14,B$23,B$27,B$30,B$35,B$37,B$38,B$39)</f>
        <v>115136460</v>
      </c>
      <c r="C40" s="455">
        <f t="shared" si="5"/>
        <v>-5551259</v>
      </c>
      <c r="D40" s="455">
        <f t="shared" si="5"/>
        <v>109585203</v>
      </c>
      <c r="E40" s="455">
        <f t="shared" si="5"/>
        <v>109585203</v>
      </c>
      <c r="F40" s="455">
        <f t="shared" si="5"/>
        <v>103151029</v>
      </c>
      <c r="G40" s="455">
        <f>SUM(G$10,G$14,G$23,G$27,G$30,G$35,G$37,G$38,G$39)</f>
        <v>0</v>
      </c>
      <c r="H40" s="523" t="str">
        <f>IF((B40-'ETCA II-04'!B81)&gt;0.9,"ERROR!!!!! EL MONTO NO COINCIDE CON LO REPORTADO EN EL FORMATO ETCA-II-04 EN EL TOTAL APROBADO ANUAL DEL ANALÍTICO DE EGRESOS","")</f>
        <v/>
      </c>
    </row>
    <row r="41" spans="1:8" ht="18" customHeight="1">
      <c r="A41" s="521"/>
      <c r="B41" s="524"/>
      <c r="C41" s="524"/>
      <c r="D41" s="524"/>
      <c r="E41" s="524"/>
      <c r="F41" s="524"/>
      <c r="G41" s="524"/>
      <c r="H41" s="523"/>
    </row>
    <row r="42" spans="1:8" ht="18" customHeight="1">
      <c r="A42" s="521"/>
      <c r="B42" s="524"/>
      <c r="C42" s="524"/>
      <c r="D42" s="524"/>
      <c r="E42" s="524"/>
      <c r="F42" s="524"/>
      <c r="G42" s="524"/>
      <c r="H42" s="523" t="str">
        <f>IF((D40-'ETCA II-04'!D81)&gt;0.9,"ERROR!!!!! EL MONTO NO COINCIDE CON LO REPORTADO EN EL FORMATO ETCA-II-04 EN EL TOTAL MODIFICADO ANUAL PRESENTADO EN EL ANALÍTICO DE EGRESOS","")</f>
        <v/>
      </c>
    </row>
    <row r="43" spans="1:8" ht="18" customHeight="1">
      <c r="A43" s="521"/>
      <c r="B43" s="524"/>
      <c r="C43" s="524"/>
      <c r="D43" s="524"/>
      <c r="E43" s="524"/>
      <c r="F43" s="524"/>
      <c r="G43" s="524"/>
      <c r="H43" s="523" t="str">
        <f>IF((E40-'ETCA II-04'!E81)&gt;0.9,"ERROR!!!!! EL MONTO NO COINCIDE CON LO REPORTADO EN EL FORMATO ETCA-II-04 EN EL TOTAL DEVENGADO ANUAL PRESENTADO EN EL ANALÍTICO DE EGRESOS","")</f>
        <v/>
      </c>
    </row>
    <row r="44" spans="1:8" ht="18" customHeight="1">
      <c r="A44" s="521"/>
      <c r="B44" s="524"/>
      <c r="C44" s="524"/>
      <c r="D44" s="524"/>
      <c r="E44" s="524"/>
      <c r="F44" s="524"/>
      <c r="G44" s="524"/>
      <c r="H44" s="523" t="str">
        <f>IF((F40-'ETCA II-04'!F81)&gt;0.9,"ERROR!!!!! EL MONTO NO COINCIDE CON LO REPORTADO EN EL FORMATO ETCA-II-04 EN EL TOTAL PAGADO ANUAL PRESENTADO EN EL ANALÍTICO DE EGRESOS","")</f>
        <v/>
      </c>
    </row>
    <row r="45" spans="1:8" ht="18" customHeight="1">
      <c r="H45" s="523" t="str">
        <f>IF((G40-'ETCA II-04'!G81)&gt;0.9,"ERROR!!!!! EL MONTO NO COINCIDE CON LO REPORTADO EN EL FORMATO ETCA-II-04 EN EL TOTAL SUBEJERCICIO PRESENTADO EN EL ANALÍTICO DE EGRESOS","")</f>
        <v/>
      </c>
    </row>
  </sheetData>
  <sheetProtection formatColumns="0" formatRows="0" insertHyperlinks="0"/>
  <mergeCells count="6">
    <mergeCell ref="A1:G1"/>
    <mergeCell ref="A2:G2"/>
    <mergeCell ref="A4:G4"/>
    <mergeCell ref="A3:G3"/>
    <mergeCell ref="A6:A7"/>
    <mergeCell ref="B5:D5"/>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32.xml><?xml version="1.0" encoding="utf-8"?>
<worksheet xmlns="http://schemas.openxmlformats.org/spreadsheetml/2006/main" xmlns:r="http://schemas.openxmlformats.org/officeDocument/2006/relationships">
  <dimension ref="A1:G43"/>
  <sheetViews>
    <sheetView view="pageBreakPreview" topLeftCell="A4" zoomScale="90" zoomScaleSheetLayoutView="90" workbookViewId="0">
      <selection activeCell="A4" sqref="A4:E4"/>
    </sheetView>
  </sheetViews>
  <sheetFormatPr baseColWidth="10" defaultColWidth="11.28515625" defaultRowHeight="16.5"/>
  <cols>
    <col min="1" max="1" width="1.85546875" style="378" customWidth="1"/>
    <col min="2" max="2" width="34.7109375" style="46" customWidth="1"/>
    <col min="3" max="3" width="20.85546875" style="46" customWidth="1"/>
    <col min="4" max="4" width="25.7109375" style="46" customWidth="1"/>
    <col min="5" max="5" width="19.85546875" style="46" customWidth="1"/>
    <col min="6" max="16384" width="11.28515625" style="46"/>
  </cols>
  <sheetData>
    <row r="1" spans="1:7" ht="16.5" customHeight="1">
      <c r="A1" s="1398" t="s">
        <v>929</v>
      </c>
      <c r="B1" s="1398"/>
      <c r="C1" s="1398"/>
      <c r="D1" s="1398"/>
      <c r="E1" s="1398"/>
    </row>
    <row r="2" spans="1:7">
      <c r="A2" s="1399" t="s">
        <v>930</v>
      </c>
      <c r="B2" s="1399"/>
      <c r="C2" s="1399"/>
      <c r="D2" s="1399"/>
      <c r="E2" s="1399"/>
    </row>
    <row r="3" spans="1:7">
      <c r="A3" s="1224" t="str">
        <f>'ETCA-I-01'!A3:G3</f>
        <v>TELEVISORA DE HERMOSILLO, S.A. DE C.V.</v>
      </c>
      <c r="B3" s="1224"/>
      <c r="C3" s="1224"/>
      <c r="D3" s="1224"/>
      <c r="E3" s="1224"/>
      <c r="G3" s="376"/>
    </row>
    <row r="4" spans="1:7">
      <c r="A4" s="1399" t="str">
        <f>'ETCA-I-03'!A4:D4</f>
        <v>Del 01 de Enero al 31 de Diciembre de 2018</v>
      </c>
      <c r="B4" s="1399"/>
      <c r="C4" s="1399"/>
      <c r="D4" s="1399"/>
      <c r="E4" s="1399"/>
    </row>
    <row r="5" spans="1:7">
      <c r="A5" s="804"/>
      <c r="B5" s="804"/>
      <c r="C5" s="804" t="s">
        <v>931</v>
      </c>
      <c r="D5" s="4"/>
      <c r="E5" s="377"/>
    </row>
    <row r="6" spans="1:7" ht="6.75" customHeight="1" thickBot="1"/>
    <row r="7" spans="1:7" s="379" customFormat="1" ht="17.25" customHeight="1">
      <c r="A7" s="1400"/>
      <c r="B7" s="1401"/>
      <c r="C7" s="805"/>
      <c r="D7" s="805"/>
      <c r="E7" s="392"/>
    </row>
    <row r="8" spans="1:7" s="379" customFormat="1" ht="20.25" customHeight="1">
      <c r="A8" s="381"/>
      <c r="B8" s="391" t="s">
        <v>932</v>
      </c>
      <c r="C8" s="380"/>
      <c r="D8" s="380"/>
      <c r="E8" s="382"/>
      <c r="F8" s="383"/>
    </row>
    <row r="9" spans="1:7" s="379" customFormat="1" ht="20.25" customHeight="1">
      <c r="A9" s="384"/>
      <c r="C9" s="380"/>
      <c r="D9" s="380"/>
      <c r="E9" s="382"/>
      <c r="F9" s="383"/>
    </row>
    <row r="10" spans="1:7" s="379" customFormat="1" ht="27.75" customHeight="1">
      <c r="A10" s="603"/>
      <c r="B10" s="610" t="s">
        <v>933</v>
      </c>
      <c r="C10" s="607"/>
      <c r="D10" s="602" t="s">
        <v>934</v>
      </c>
      <c r="E10" s="604" t="s">
        <v>935</v>
      </c>
      <c r="F10" s="383"/>
    </row>
    <row r="11" spans="1:7" s="379" customFormat="1" ht="20.25" customHeight="1">
      <c r="A11" s="381"/>
      <c r="C11" s="608"/>
      <c r="D11" s="605"/>
      <c r="E11" s="382"/>
      <c r="F11" s="383"/>
    </row>
    <row r="12" spans="1:7" s="379" customFormat="1" ht="20.25" customHeight="1">
      <c r="A12" s="384"/>
      <c r="C12" s="608"/>
      <c r="D12" s="605"/>
      <c r="E12" s="382"/>
      <c r="F12" s="383"/>
    </row>
    <row r="13" spans="1:7">
      <c r="A13" s="385"/>
      <c r="C13" s="609"/>
      <c r="D13" s="606"/>
      <c r="E13" s="386"/>
      <c r="F13" s="18"/>
    </row>
    <row r="14" spans="1:7">
      <c r="A14" s="385"/>
      <c r="B14" s="18"/>
      <c r="C14" s="609"/>
      <c r="D14" s="606"/>
      <c r="E14" s="386"/>
      <c r="F14" s="18"/>
    </row>
    <row r="15" spans="1:7">
      <c r="A15" s="385"/>
      <c r="B15" s="18"/>
      <c r="C15" s="609"/>
      <c r="D15" s="606"/>
      <c r="E15" s="386"/>
      <c r="F15" s="18"/>
    </row>
    <row r="16" spans="1:7">
      <c r="A16" s="385"/>
      <c r="B16" s="18"/>
      <c r="C16" s="609"/>
      <c r="D16" s="606"/>
      <c r="E16" s="386"/>
      <c r="F16" s="18"/>
    </row>
    <row r="17" spans="1:6">
      <c r="A17" s="385"/>
      <c r="B17" s="18"/>
      <c r="C17" s="609"/>
      <c r="D17" s="606"/>
      <c r="E17" s="386"/>
      <c r="F17" s="18"/>
    </row>
    <row r="18" spans="1:6">
      <c r="A18" s="385"/>
      <c r="B18" s="18"/>
      <c r="C18" s="609"/>
      <c r="D18" s="606"/>
      <c r="E18" s="386"/>
      <c r="F18" s="18"/>
    </row>
    <row r="19" spans="1:6">
      <c r="A19" s="385"/>
      <c r="B19" s="18"/>
      <c r="C19" s="609"/>
      <c r="D19" s="606"/>
      <c r="E19" s="386"/>
      <c r="F19" s="18"/>
    </row>
    <row r="20" spans="1:6">
      <c r="A20" s="385"/>
      <c r="B20" s="18"/>
      <c r="C20" s="609"/>
      <c r="D20" s="606"/>
      <c r="E20" s="386"/>
      <c r="F20" s="18"/>
    </row>
    <row r="21" spans="1:6">
      <c r="A21" s="385"/>
      <c r="B21" s="18"/>
      <c r="C21" s="609"/>
      <c r="D21" s="606"/>
      <c r="E21" s="386"/>
      <c r="F21" s="18"/>
    </row>
    <row r="22" spans="1:6">
      <c r="A22" s="385"/>
      <c r="B22" s="18"/>
      <c r="C22" s="609"/>
      <c r="D22" s="606"/>
      <c r="E22" s="386"/>
      <c r="F22" s="18"/>
    </row>
    <row r="23" spans="1:6">
      <c r="A23" s="385"/>
      <c r="B23" s="18"/>
      <c r="C23" s="609"/>
      <c r="D23" s="606"/>
      <c r="E23" s="386"/>
      <c r="F23" s="18"/>
    </row>
    <row r="24" spans="1:6">
      <c r="A24" s="385"/>
      <c r="B24" s="18"/>
      <c r="C24" s="609"/>
      <c r="D24" s="606"/>
      <c r="E24" s="386"/>
      <c r="F24" s="18"/>
    </row>
    <row r="25" spans="1:6">
      <c r="A25" s="385"/>
      <c r="B25" s="18"/>
      <c r="C25" s="609"/>
      <c r="D25" s="606"/>
      <c r="E25" s="386"/>
      <c r="F25" s="18"/>
    </row>
    <row r="26" spans="1:6">
      <c r="A26" s="385"/>
      <c r="B26" s="18"/>
      <c r="C26" s="609"/>
      <c r="D26" s="606"/>
      <c r="E26" s="386"/>
      <c r="F26" s="18"/>
    </row>
    <row r="27" spans="1:6">
      <c r="A27" s="385"/>
      <c r="B27" s="18"/>
      <c r="C27" s="609"/>
      <c r="D27" s="606"/>
      <c r="E27" s="386"/>
      <c r="F27" s="18"/>
    </row>
    <row r="28" spans="1:6">
      <c r="A28" s="385"/>
      <c r="B28" s="18"/>
      <c r="C28" s="609"/>
      <c r="D28" s="606"/>
      <c r="E28" s="386"/>
      <c r="F28" s="18"/>
    </row>
    <row r="29" spans="1:6">
      <c r="A29" s="385"/>
      <c r="B29" s="18"/>
      <c r="C29" s="609"/>
      <c r="D29" s="606"/>
      <c r="E29" s="386"/>
      <c r="F29" s="18"/>
    </row>
    <row r="30" spans="1:6">
      <c r="A30" s="385"/>
      <c r="B30" s="18"/>
      <c r="C30" s="609"/>
      <c r="D30" s="606"/>
      <c r="E30" s="386"/>
      <c r="F30" s="18"/>
    </row>
    <row r="31" spans="1:6">
      <c r="A31" s="385"/>
      <c r="B31" s="18"/>
      <c r="C31" s="609"/>
      <c r="D31" s="606"/>
      <c r="E31" s="386"/>
      <c r="F31" s="18"/>
    </row>
    <row r="32" spans="1:6">
      <c r="A32" s="385"/>
      <c r="B32" s="18"/>
      <c r="C32" s="609"/>
      <c r="D32" s="606"/>
      <c r="E32" s="386"/>
      <c r="F32" s="18"/>
    </row>
    <row r="33" spans="1:6">
      <c r="A33" s="385"/>
      <c r="B33" s="18"/>
      <c r="C33" s="609"/>
      <c r="D33" s="606"/>
      <c r="E33" s="386"/>
      <c r="F33" s="18"/>
    </row>
    <row r="34" spans="1:6">
      <c r="A34" s="385"/>
      <c r="B34" s="18"/>
      <c r="C34" s="609"/>
      <c r="D34" s="606"/>
      <c r="E34" s="386"/>
      <c r="F34" s="18"/>
    </row>
    <row r="35" spans="1:6" ht="17.25" thickBot="1">
      <c r="A35" s="387"/>
      <c r="B35" s="388"/>
      <c r="C35" s="609"/>
      <c r="D35" s="606"/>
      <c r="E35" s="386"/>
      <c r="F35" s="18"/>
    </row>
    <row r="36" spans="1:6" ht="25.5">
      <c r="A36" s="389" t="s">
        <v>936</v>
      </c>
      <c r="B36" s="46" t="s">
        <v>937</v>
      </c>
      <c r="C36" s="611"/>
      <c r="D36" s="611"/>
      <c r="E36" s="611"/>
      <c r="F36" s="18"/>
    </row>
    <row r="37" spans="1:6">
      <c r="B37" s="46" t="s">
        <v>938</v>
      </c>
      <c r="C37" s="18"/>
      <c r="D37" s="18"/>
      <c r="E37" s="18"/>
      <c r="F37" s="18"/>
    </row>
    <row r="38" spans="1:6">
      <c r="A38" s="450" t="s">
        <v>84</v>
      </c>
      <c r="C38" s="390"/>
      <c r="D38" s="390"/>
      <c r="E38" s="18"/>
      <c r="F38" s="18"/>
    </row>
    <row r="39" spans="1:6" ht="10.5" customHeight="1">
      <c r="A39" s="612"/>
      <c r="B39" s="390"/>
      <c r="C39" s="390"/>
      <c r="D39" s="390"/>
      <c r="E39" s="18"/>
    </row>
    <row r="40" spans="1:6">
      <c r="A40" s="612"/>
      <c r="B40" s="18"/>
      <c r="C40" s="18"/>
      <c r="D40" s="18"/>
      <c r="E40" s="18"/>
    </row>
    <row r="42" spans="1:6">
      <c r="A42" s="450"/>
    </row>
    <row r="43" spans="1:6">
      <c r="A43" s="450"/>
    </row>
  </sheetData>
  <mergeCells count="5">
    <mergeCell ref="A1:E1"/>
    <mergeCell ref="A2:E2"/>
    <mergeCell ref="A3:E3"/>
    <mergeCell ref="A4:E4"/>
    <mergeCell ref="A7:B7"/>
  </mergeCells>
  <printOptions horizontalCentered="1"/>
  <pageMargins left="0.39370078740157483" right="0.39370078740157483" top="0.74803149606299213" bottom="0.74803149606299213" header="0.31496062992125984" footer="0.31496062992125984"/>
  <pageSetup scale="94" orientation="portrait" r:id="rId1"/>
  <drawing r:id="rId2"/>
</worksheet>
</file>

<file path=xl/worksheets/sheet33.xml><?xml version="1.0" encoding="utf-8"?>
<worksheet xmlns="http://schemas.openxmlformats.org/spreadsheetml/2006/main" xmlns:r="http://schemas.openxmlformats.org/officeDocument/2006/relationships">
  <sheetPr>
    <pageSetUpPr fitToPage="1"/>
  </sheetPr>
  <dimension ref="A1:W44"/>
  <sheetViews>
    <sheetView topLeftCell="B1" zoomScale="50" zoomScaleNormal="50" zoomScalePageLayoutView="75" workbookViewId="0">
      <selection activeCell="J13" sqref="J13"/>
    </sheetView>
  </sheetViews>
  <sheetFormatPr baseColWidth="10" defaultColWidth="11.42578125" defaultRowHeight="14.25"/>
  <cols>
    <col min="1" max="1" width="8.42578125" style="1072" hidden="1" customWidth="1"/>
    <col min="2" max="2" width="5.140625" style="1072" customWidth="1"/>
    <col min="3" max="3" width="7.140625" style="1072" bestFit="1" customWidth="1"/>
    <col min="4" max="4" width="7.42578125" style="1072" customWidth="1"/>
    <col min="5" max="5" width="25.85546875" style="1072" bestFit="1" customWidth="1"/>
    <col min="6" max="6" width="6.7109375" style="1072" bestFit="1" customWidth="1"/>
    <col min="7" max="7" width="62.7109375" style="1012" customWidth="1"/>
    <col min="8" max="8" width="10.42578125" style="1013" customWidth="1"/>
    <col min="9" max="9" width="13" style="1072" customWidth="1"/>
    <col min="10" max="10" width="14.28515625" style="1014" customWidth="1"/>
    <col min="11" max="11" width="11.85546875" style="1072" bestFit="1" customWidth="1"/>
    <col min="12" max="12" width="11.7109375" style="1072" customWidth="1"/>
    <col min="13" max="13" width="14.85546875" style="1072" customWidth="1"/>
    <col min="14" max="14" width="14" style="1072" customWidth="1"/>
    <col min="15" max="15" width="12.28515625" style="1072" customWidth="1"/>
    <col min="16" max="16" width="16.5703125" style="1072" customWidth="1"/>
    <col min="17" max="17" width="12.140625" style="1072" customWidth="1"/>
    <col min="18" max="18" width="10.7109375" style="1072" customWidth="1"/>
    <col min="19" max="19" width="14.42578125" style="1072" customWidth="1"/>
    <col min="20" max="20" width="17.5703125" style="948" customWidth="1"/>
    <col min="21" max="21" width="20.5703125" style="1071" customWidth="1"/>
    <col min="22" max="22" width="13.140625" style="1071" customWidth="1"/>
    <col min="23" max="23" width="14.85546875" style="1071" customWidth="1"/>
    <col min="24" max="24" width="14.140625" style="1071" customWidth="1"/>
    <col min="25" max="25" width="11.5703125" style="1071" bestFit="1" customWidth="1"/>
    <col min="26" max="16384" width="11.42578125" style="1071"/>
  </cols>
  <sheetData>
    <row r="1" spans="1:22" ht="15">
      <c r="A1" s="1407" t="s">
        <v>1316</v>
      </c>
      <c r="B1" s="1407"/>
      <c r="C1" s="1407"/>
      <c r="D1" s="1407"/>
      <c r="E1" s="1407"/>
      <c r="F1" s="1407"/>
      <c r="G1" s="1407"/>
      <c r="H1" s="1407"/>
      <c r="I1" s="1407"/>
      <c r="J1" s="1407"/>
      <c r="K1" s="1407"/>
      <c r="L1" s="1407"/>
      <c r="M1" s="1407"/>
      <c r="N1" s="1407"/>
      <c r="O1" s="1408"/>
      <c r="P1" s="1408"/>
      <c r="Q1" s="1408"/>
      <c r="R1" s="1408"/>
      <c r="S1" s="1408"/>
      <c r="T1" s="1408"/>
    </row>
    <row r="2" spans="1:22" ht="10.5" customHeight="1">
      <c r="A2" s="1070"/>
      <c r="B2" s="1407" t="s">
        <v>1317</v>
      </c>
      <c r="C2" s="1409"/>
      <c r="D2" s="1409"/>
      <c r="E2" s="1409"/>
      <c r="F2" s="1409"/>
      <c r="G2" s="1409"/>
      <c r="H2" s="1409"/>
      <c r="I2" s="1409"/>
      <c r="J2" s="1409"/>
      <c r="K2" s="1409"/>
      <c r="L2" s="1409"/>
      <c r="M2" s="1409"/>
      <c r="N2" s="1409"/>
      <c r="O2" s="1409"/>
      <c r="P2" s="1409"/>
      <c r="Q2" s="1409"/>
      <c r="R2" s="1409"/>
      <c r="S2" s="1409"/>
      <c r="T2" s="1409"/>
    </row>
    <row r="3" spans="1:22" ht="15">
      <c r="A3" s="1070"/>
      <c r="B3" s="1070"/>
      <c r="C3" s="1070"/>
      <c r="D3" s="1070"/>
      <c r="E3" s="1070"/>
      <c r="F3" s="1070"/>
      <c r="G3" s="1083"/>
      <c r="H3" s="1070"/>
      <c r="I3" s="1070"/>
      <c r="J3" s="1070"/>
      <c r="K3" s="1070"/>
      <c r="L3" s="1070"/>
      <c r="M3" s="1070"/>
      <c r="N3" s="1070"/>
      <c r="O3" s="1080"/>
      <c r="P3" s="1080"/>
      <c r="S3" s="1410" t="s">
        <v>1051</v>
      </c>
      <c r="T3" s="1410"/>
    </row>
    <row r="4" spans="1:22" ht="15">
      <c r="A4" s="1070" t="s">
        <v>255</v>
      </c>
      <c r="B4" s="1411" t="s">
        <v>1406</v>
      </c>
      <c r="C4" s="1412"/>
      <c r="D4" s="1412"/>
      <c r="E4" s="1412"/>
      <c r="F4" s="1412"/>
      <c r="G4" s="1412"/>
      <c r="H4" s="1412"/>
      <c r="I4" s="1412"/>
      <c r="J4" s="1412"/>
      <c r="K4" s="1412"/>
      <c r="L4" s="1412"/>
      <c r="M4" s="1412"/>
      <c r="N4" s="1412"/>
      <c r="O4" s="1412"/>
      <c r="P4" s="1412"/>
      <c r="Q4" s="1412"/>
      <c r="R4" s="1412"/>
      <c r="S4" s="1412"/>
      <c r="T4" s="1412"/>
    </row>
    <row r="5" spans="1:22" ht="15" thickBot="1">
      <c r="A5" s="944"/>
      <c r="B5" s="944"/>
      <c r="C5" s="944"/>
      <c r="D5" s="944"/>
      <c r="E5" s="944"/>
      <c r="F5" s="944"/>
      <c r="G5" s="945"/>
      <c r="H5" s="946"/>
      <c r="I5" s="944"/>
      <c r="J5" s="947"/>
      <c r="K5" s="944"/>
      <c r="L5" s="944"/>
      <c r="M5" s="944"/>
      <c r="N5" s="944" t="s">
        <v>255</v>
      </c>
      <c r="O5" s="1080"/>
      <c r="P5" s="1080"/>
    </row>
    <row r="6" spans="1:22" ht="18.75" customHeight="1" thickTop="1">
      <c r="A6" s="1413" t="s">
        <v>1318</v>
      </c>
      <c r="B6" s="1413"/>
      <c r="C6" s="1413"/>
      <c r="D6" s="1413"/>
      <c r="E6" s="1413"/>
      <c r="F6" s="1413"/>
      <c r="G6" s="1413"/>
      <c r="H6" s="1414"/>
      <c r="I6" s="1414"/>
      <c r="J6" s="1414"/>
      <c r="K6" s="1414"/>
      <c r="L6" s="1414"/>
      <c r="M6" s="1414"/>
      <c r="N6" s="1414"/>
      <c r="O6" s="949"/>
      <c r="P6" s="949"/>
      <c r="Q6" s="949"/>
      <c r="R6" s="949"/>
      <c r="S6" s="949"/>
      <c r="T6" s="950"/>
    </row>
    <row r="7" spans="1:22" ht="15.75" thickBot="1">
      <c r="A7" s="1429" t="s">
        <v>1319</v>
      </c>
      <c r="B7" s="1430" t="s">
        <v>1320</v>
      </c>
      <c r="C7" s="1431"/>
      <c r="D7" s="1432"/>
      <c r="E7" s="1422" t="s">
        <v>1321</v>
      </c>
      <c r="F7" s="1435" t="s">
        <v>1322</v>
      </c>
      <c r="G7" s="1424" t="s">
        <v>1323</v>
      </c>
      <c r="H7" s="1074" t="s">
        <v>1324</v>
      </c>
      <c r="I7" s="1438" t="s">
        <v>1325</v>
      </c>
      <c r="J7" s="1438"/>
      <c r="K7" s="1438"/>
      <c r="L7" s="1438"/>
      <c r="M7" s="1438"/>
      <c r="N7" s="1439"/>
      <c r="O7" s="951"/>
      <c r="P7" s="951"/>
      <c r="Q7" s="951"/>
      <c r="R7" s="951"/>
      <c r="S7" s="951"/>
      <c r="T7" s="1402" t="s">
        <v>1326</v>
      </c>
    </row>
    <row r="8" spans="1:22" ht="16.5" hidden="1" thickTop="1" thickBot="1">
      <c r="A8" s="1429"/>
      <c r="B8" s="952"/>
      <c r="C8" s="1049"/>
      <c r="D8" s="1049"/>
      <c r="E8" s="1433"/>
      <c r="F8" s="1436"/>
      <c r="G8" s="1424"/>
      <c r="H8" s="1049"/>
      <c r="I8" s="1078"/>
      <c r="J8" s="953"/>
      <c r="K8" s="954"/>
      <c r="L8" s="954"/>
      <c r="M8" s="954"/>
      <c r="N8" s="954"/>
      <c r="O8" s="955"/>
      <c r="P8" s="955"/>
      <c r="Q8" s="955"/>
      <c r="R8" s="956"/>
      <c r="S8" s="956"/>
      <c r="T8" s="1403"/>
    </row>
    <row r="9" spans="1:22" ht="16.5" hidden="1" thickTop="1" thickBot="1">
      <c r="A9" s="1429"/>
      <c r="B9" s="952"/>
      <c r="C9" s="1049"/>
      <c r="D9" s="1049"/>
      <c r="E9" s="1433"/>
      <c r="F9" s="1436"/>
      <c r="G9" s="1424"/>
      <c r="H9" s="1049"/>
      <c r="I9" s="1078"/>
      <c r="J9" s="953"/>
      <c r="K9" s="954"/>
      <c r="L9" s="954"/>
      <c r="M9" s="954"/>
      <c r="N9" s="954"/>
      <c r="O9" s="955"/>
      <c r="P9" s="955"/>
      <c r="Q9" s="955"/>
      <c r="R9" s="956"/>
      <c r="S9" s="956"/>
      <c r="T9" s="1403"/>
    </row>
    <row r="10" spans="1:22" ht="16.5" thickTop="1" thickBot="1">
      <c r="A10" s="1429"/>
      <c r="B10" s="1405" t="s">
        <v>1327</v>
      </c>
      <c r="C10" s="1420" t="s">
        <v>1328</v>
      </c>
      <c r="D10" s="1422" t="s">
        <v>1329</v>
      </c>
      <c r="E10" s="1433"/>
      <c r="F10" s="1436"/>
      <c r="G10" s="1424"/>
      <c r="H10" s="1049" t="s">
        <v>1330</v>
      </c>
      <c r="I10" s="1424" t="s">
        <v>1331</v>
      </c>
      <c r="J10" s="1425" t="s">
        <v>1332</v>
      </c>
      <c r="K10" s="1426" t="s">
        <v>1333</v>
      </c>
      <c r="L10" s="1427"/>
      <c r="M10" s="1427"/>
      <c r="N10" s="1428"/>
      <c r="O10" s="1415" t="s">
        <v>1334</v>
      </c>
      <c r="P10" s="1415"/>
      <c r="Q10" s="1415"/>
      <c r="R10" s="1415"/>
      <c r="S10" s="1415"/>
      <c r="T10" s="1403"/>
    </row>
    <row r="11" spans="1:22" ht="31.5" thickTop="1" thickBot="1">
      <c r="A11" s="1429"/>
      <c r="B11" s="1406"/>
      <c r="C11" s="1421"/>
      <c r="D11" s="1423"/>
      <c r="E11" s="1434"/>
      <c r="F11" s="1437"/>
      <c r="G11" s="1424"/>
      <c r="H11" s="1075" t="s">
        <v>1335</v>
      </c>
      <c r="I11" s="1424"/>
      <c r="J11" s="1425"/>
      <c r="K11" s="957" t="s">
        <v>1336</v>
      </c>
      <c r="L11" s="1075" t="s">
        <v>1337</v>
      </c>
      <c r="M11" s="1075" t="s">
        <v>1338</v>
      </c>
      <c r="N11" s="958" t="s">
        <v>1339</v>
      </c>
      <c r="O11" s="959" t="s">
        <v>1336</v>
      </c>
      <c r="P11" s="960" t="s">
        <v>1337</v>
      </c>
      <c r="Q11" s="1077" t="s">
        <v>1338</v>
      </c>
      <c r="R11" s="1076" t="s">
        <v>1339</v>
      </c>
      <c r="S11" s="961" t="s">
        <v>1340</v>
      </c>
      <c r="T11" s="1404"/>
    </row>
    <row r="12" spans="1:22" ht="29.25" thickTop="1">
      <c r="A12" s="962" t="s">
        <v>1341</v>
      </c>
      <c r="B12" s="962" t="s">
        <v>1342</v>
      </c>
      <c r="C12" s="963" t="s">
        <v>1343</v>
      </c>
      <c r="D12" s="963" t="s">
        <v>1344</v>
      </c>
      <c r="E12" s="963" t="s">
        <v>1345</v>
      </c>
      <c r="F12" s="964" t="s">
        <v>1346</v>
      </c>
      <c r="G12" s="1050" t="s">
        <v>1347</v>
      </c>
      <c r="H12" s="1051" t="s">
        <v>1348</v>
      </c>
      <c r="I12" s="1051">
        <v>4</v>
      </c>
      <c r="J12" s="1052">
        <v>4</v>
      </c>
      <c r="K12" s="965">
        <v>1</v>
      </c>
      <c r="L12" s="1053">
        <v>1</v>
      </c>
      <c r="M12" s="1053">
        <v>1</v>
      </c>
      <c r="N12" s="966">
        <v>1</v>
      </c>
      <c r="O12" s="967">
        <v>1</v>
      </c>
      <c r="P12" s="968">
        <v>1</v>
      </c>
      <c r="Q12" s="969">
        <v>1</v>
      </c>
      <c r="R12" s="970">
        <v>1</v>
      </c>
      <c r="S12" s="1054">
        <f>R12+Q12+P12+O12</f>
        <v>4</v>
      </c>
      <c r="T12" s="971">
        <f>S12/I12</f>
        <v>1</v>
      </c>
    </row>
    <row r="13" spans="1:22" ht="57">
      <c r="A13" s="972" t="s">
        <v>1349</v>
      </c>
      <c r="B13" s="972" t="s">
        <v>1346</v>
      </c>
      <c r="C13" s="1055" t="s">
        <v>1350</v>
      </c>
      <c r="D13" s="1055" t="s">
        <v>1351</v>
      </c>
      <c r="E13" s="1055" t="s">
        <v>1352</v>
      </c>
      <c r="F13" s="973" t="s">
        <v>1353</v>
      </c>
      <c r="G13" s="1056" t="s">
        <v>1354</v>
      </c>
      <c r="H13" s="1051" t="s">
        <v>1355</v>
      </c>
      <c r="I13" s="1057">
        <v>2400</v>
      </c>
      <c r="J13" s="1058">
        <v>2400</v>
      </c>
      <c r="K13" s="974">
        <v>600</v>
      </c>
      <c r="L13" s="1059">
        <v>600</v>
      </c>
      <c r="M13" s="1059">
        <v>600</v>
      </c>
      <c r="N13" s="975">
        <v>600</v>
      </c>
      <c r="O13" s="976">
        <v>605</v>
      </c>
      <c r="P13" s="977">
        <v>633</v>
      </c>
      <c r="Q13" s="1060">
        <v>618</v>
      </c>
      <c r="R13" s="1060">
        <v>564</v>
      </c>
      <c r="S13" s="1061">
        <f>R13+Q13+P13+O13</f>
        <v>2420</v>
      </c>
      <c r="T13" s="971">
        <f t="shared" ref="T13:T22" si="0">S13/I13</f>
        <v>1.0083333333333333</v>
      </c>
      <c r="V13" s="978"/>
    </row>
    <row r="14" spans="1:22" ht="85.5">
      <c r="A14" s="972" t="s">
        <v>1356</v>
      </c>
      <c r="B14" s="972" t="s">
        <v>1346</v>
      </c>
      <c r="C14" s="1055" t="s">
        <v>1350</v>
      </c>
      <c r="D14" s="1055" t="s">
        <v>1357</v>
      </c>
      <c r="E14" s="1055" t="s">
        <v>1352</v>
      </c>
      <c r="F14" s="973" t="s">
        <v>1358</v>
      </c>
      <c r="G14" s="1062" t="s">
        <v>1359</v>
      </c>
      <c r="H14" s="1051" t="s">
        <v>1360</v>
      </c>
      <c r="I14" s="1057">
        <v>2000</v>
      </c>
      <c r="J14" s="1058">
        <v>2000</v>
      </c>
      <c r="K14" s="979">
        <v>500</v>
      </c>
      <c r="L14" s="1059">
        <v>500</v>
      </c>
      <c r="M14" s="1059">
        <v>500</v>
      </c>
      <c r="N14" s="975">
        <v>500</v>
      </c>
      <c r="O14" s="976">
        <v>445</v>
      </c>
      <c r="P14" s="977">
        <v>400</v>
      </c>
      <c r="Q14" s="1060">
        <v>399</v>
      </c>
      <c r="R14" s="1060">
        <v>726</v>
      </c>
      <c r="S14" s="1061">
        <f t="shared" ref="S14:S22" si="1">R14+Q14+P14+O14</f>
        <v>1970</v>
      </c>
      <c r="T14" s="971">
        <f t="shared" si="0"/>
        <v>0.98499999999999999</v>
      </c>
    </row>
    <row r="15" spans="1:22" ht="85.5">
      <c r="A15" s="972"/>
      <c r="B15" s="972" t="s">
        <v>1361</v>
      </c>
      <c r="C15" s="1055" t="s">
        <v>1362</v>
      </c>
      <c r="D15" s="1055" t="s">
        <v>1363</v>
      </c>
      <c r="E15" s="1055" t="s">
        <v>1364</v>
      </c>
      <c r="F15" s="973" t="s">
        <v>1365</v>
      </c>
      <c r="G15" s="1062" t="s">
        <v>1366</v>
      </c>
      <c r="H15" s="1051" t="s">
        <v>1355</v>
      </c>
      <c r="I15" s="1057">
        <v>12</v>
      </c>
      <c r="J15" s="1058">
        <v>12</v>
      </c>
      <c r="K15" s="980">
        <v>3</v>
      </c>
      <c r="L15" s="1063">
        <v>3</v>
      </c>
      <c r="M15" s="1063">
        <v>3</v>
      </c>
      <c r="N15" s="981">
        <v>3</v>
      </c>
      <c r="O15" s="976">
        <v>3</v>
      </c>
      <c r="P15" s="977">
        <v>3</v>
      </c>
      <c r="Q15" s="1060">
        <v>3</v>
      </c>
      <c r="R15" s="1060">
        <v>3</v>
      </c>
      <c r="S15" s="1061">
        <f t="shared" si="1"/>
        <v>12</v>
      </c>
      <c r="T15" s="971">
        <f t="shared" si="0"/>
        <v>1</v>
      </c>
    </row>
    <row r="16" spans="1:22" ht="71.25">
      <c r="A16" s="972"/>
      <c r="B16" s="972" t="s">
        <v>1361</v>
      </c>
      <c r="C16" s="1055" t="s">
        <v>1362</v>
      </c>
      <c r="D16" s="1055" t="s">
        <v>1363</v>
      </c>
      <c r="E16" s="1055" t="s">
        <v>1364</v>
      </c>
      <c r="F16" s="973" t="s">
        <v>1361</v>
      </c>
      <c r="G16" s="1062" t="s">
        <v>1367</v>
      </c>
      <c r="H16" s="1051" t="s">
        <v>1368</v>
      </c>
      <c r="I16" s="1057">
        <v>72</v>
      </c>
      <c r="J16" s="1058">
        <v>72</v>
      </c>
      <c r="K16" s="980">
        <v>18</v>
      </c>
      <c r="L16" s="1063">
        <v>18</v>
      </c>
      <c r="M16" s="1063">
        <v>18</v>
      </c>
      <c r="N16" s="981">
        <v>18</v>
      </c>
      <c r="O16" s="976">
        <v>18</v>
      </c>
      <c r="P16" s="977">
        <v>18</v>
      </c>
      <c r="Q16" s="1060">
        <v>18</v>
      </c>
      <c r="R16" s="1060">
        <v>18</v>
      </c>
      <c r="S16" s="1061">
        <f t="shared" si="1"/>
        <v>72</v>
      </c>
      <c r="T16" s="971">
        <f t="shared" si="0"/>
        <v>1</v>
      </c>
    </row>
    <row r="17" spans="1:23" ht="71.25">
      <c r="A17" s="972"/>
      <c r="B17" s="972" t="s">
        <v>1361</v>
      </c>
      <c r="C17" s="1055" t="s">
        <v>1362</v>
      </c>
      <c r="D17" s="1055" t="s">
        <v>1363</v>
      </c>
      <c r="E17" s="1055" t="s">
        <v>1364</v>
      </c>
      <c r="F17" s="973" t="s">
        <v>1342</v>
      </c>
      <c r="G17" s="1062" t="s">
        <v>1369</v>
      </c>
      <c r="H17" s="1051" t="s">
        <v>1355</v>
      </c>
      <c r="I17" s="1057">
        <v>4</v>
      </c>
      <c r="J17" s="1058">
        <v>4</v>
      </c>
      <c r="K17" s="980">
        <v>1</v>
      </c>
      <c r="L17" s="1063">
        <v>1</v>
      </c>
      <c r="M17" s="1063">
        <v>1</v>
      </c>
      <c r="N17" s="981">
        <v>1</v>
      </c>
      <c r="O17" s="976">
        <v>1</v>
      </c>
      <c r="P17" s="977">
        <v>1</v>
      </c>
      <c r="Q17" s="1060">
        <v>1</v>
      </c>
      <c r="R17" s="1060">
        <v>1</v>
      </c>
      <c r="S17" s="1061">
        <f t="shared" si="1"/>
        <v>4</v>
      </c>
      <c r="T17" s="971">
        <f t="shared" si="0"/>
        <v>1</v>
      </c>
      <c r="W17" s="982"/>
    </row>
    <row r="18" spans="1:23" ht="71.25">
      <c r="A18" s="972" t="s">
        <v>1370</v>
      </c>
      <c r="B18" s="972" t="s">
        <v>1361</v>
      </c>
      <c r="C18" s="1055" t="s">
        <v>1362</v>
      </c>
      <c r="D18" s="1055" t="s">
        <v>1371</v>
      </c>
      <c r="E18" s="1055" t="s">
        <v>1372</v>
      </c>
      <c r="F18" s="973" t="s">
        <v>1373</v>
      </c>
      <c r="G18" s="1062" t="s">
        <v>1374</v>
      </c>
      <c r="H18" s="1051" t="s">
        <v>1375</v>
      </c>
      <c r="I18" s="1057">
        <v>2622</v>
      </c>
      <c r="J18" s="1058">
        <v>2622</v>
      </c>
      <c r="K18" s="983" t="s">
        <v>1376</v>
      </c>
      <c r="L18" s="1059">
        <v>692</v>
      </c>
      <c r="M18" s="1059">
        <v>702</v>
      </c>
      <c r="N18" s="975">
        <v>652</v>
      </c>
      <c r="O18" s="976">
        <v>595</v>
      </c>
      <c r="P18" s="977">
        <v>687</v>
      </c>
      <c r="Q18" s="1060">
        <v>697</v>
      </c>
      <c r="R18" s="1060">
        <v>614</v>
      </c>
      <c r="S18" s="1061">
        <f t="shared" si="1"/>
        <v>2593</v>
      </c>
      <c r="T18" s="971">
        <f t="shared" si="0"/>
        <v>0.98893974065598778</v>
      </c>
    </row>
    <row r="19" spans="1:23" ht="28.5">
      <c r="A19" s="972" t="s">
        <v>1377</v>
      </c>
      <c r="B19" s="972" t="s">
        <v>1342</v>
      </c>
      <c r="C19" s="1055" t="s">
        <v>1343</v>
      </c>
      <c r="D19" s="1055" t="s">
        <v>1378</v>
      </c>
      <c r="E19" s="1055" t="s">
        <v>1379</v>
      </c>
      <c r="F19" s="973" t="s">
        <v>1380</v>
      </c>
      <c r="G19" s="1056" t="s">
        <v>1381</v>
      </c>
      <c r="H19" s="1051" t="s">
        <v>1382</v>
      </c>
      <c r="I19" s="984">
        <v>25114983.719999999</v>
      </c>
      <c r="J19" s="975">
        <v>25114983.719999999</v>
      </c>
      <c r="K19" s="985">
        <v>6278745.9299999997</v>
      </c>
      <c r="L19" s="986">
        <v>6278745.9299999997</v>
      </c>
      <c r="M19" s="986">
        <v>6278745.9299999997</v>
      </c>
      <c r="N19" s="1064">
        <v>6278745.9299999997</v>
      </c>
      <c r="O19" s="987">
        <v>4137699.09</v>
      </c>
      <c r="P19" s="988">
        <v>3635304.8</v>
      </c>
      <c r="Q19" s="1065">
        <v>2984273.72</v>
      </c>
      <c r="R19" s="1065">
        <v>3471062.29</v>
      </c>
      <c r="S19" s="1061">
        <f t="shared" si="1"/>
        <v>14228339.899999999</v>
      </c>
      <c r="T19" s="971">
        <f t="shared" si="0"/>
        <v>0.56652793641548094</v>
      </c>
    </row>
    <row r="20" spans="1:23" ht="28.5">
      <c r="A20" s="972" t="s">
        <v>1383</v>
      </c>
      <c r="B20" s="972" t="s">
        <v>1365</v>
      </c>
      <c r="C20" s="1055" t="s">
        <v>1384</v>
      </c>
      <c r="D20" s="1055" t="s">
        <v>1385</v>
      </c>
      <c r="E20" s="1055" t="s">
        <v>1386</v>
      </c>
      <c r="F20" s="973" t="s">
        <v>1387</v>
      </c>
      <c r="G20" s="1050" t="s">
        <v>1388</v>
      </c>
      <c r="H20" s="1051" t="s">
        <v>1382</v>
      </c>
      <c r="I20" s="1057">
        <v>72021475.819999993</v>
      </c>
      <c r="J20" s="1058">
        <v>72021476</v>
      </c>
      <c r="K20" s="974">
        <v>72021476</v>
      </c>
      <c r="L20" s="1059"/>
      <c r="M20" s="1059"/>
      <c r="N20" s="975"/>
      <c r="O20" s="989">
        <v>65878162</v>
      </c>
      <c r="P20" s="988">
        <v>3583121.53</v>
      </c>
      <c r="Q20" s="1065">
        <v>0</v>
      </c>
      <c r="R20" s="1065">
        <v>2560194</v>
      </c>
      <c r="S20" s="1061">
        <f t="shared" si="1"/>
        <v>72021477.530000001</v>
      </c>
      <c r="T20" s="971">
        <f t="shared" si="0"/>
        <v>1.0000000237429183</v>
      </c>
    </row>
    <row r="21" spans="1:23" ht="57">
      <c r="A21" s="972" t="s">
        <v>1389</v>
      </c>
      <c r="B21" s="972" t="s">
        <v>1365</v>
      </c>
      <c r="C21" s="1055" t="s">
        <v>1384</v>
      </c>
      <c r="D21" s="1055" t="s">
        <v>1390</v>
      </c>
      <c r="E21" s="1055" t="s">
        <v>1352</v>
      </c>
      <c r="F21" s="973" t="s">
        <v>1383</v>
      </c>
      <c r="G21" s="1066" t="s">
        <v>1391</v>
      </c>
      <c r="H21" s="1051" t="s">
        <v>1392</v>
      </c>
      <c r="I21" s="1053">
        <v>130</v>
      </c>
      <c r="J21" s="1067">
        <v>130</v>
      </c>
      <c r="K21" s="990">
        <v>32</v>
      </c>
      <c r="L21" s="1053">
        <v>32</v>
      </c>
      <c r="M21" s="1053">
        <v>33</v>
      </c>
      <c r="N21" s="966">
        <v>33</v>
      </c>
      <c r="O21" s="991">
        <v>35</v>
      </c>
      <c r="P21" s="977">
        <v>17</v>
      </c>
      <c r="Q21" s="1068">
        <v>62</v>
      </c>
      <c r="R21" s="1060">
        <v>33</v>
      </c>
      <c r="S21" s="1061">
        <f t="shared" si="1"/>
        <v>147</v>
      </c>
      <c r="T21" s="971">
        <f t="shared" si="0"/>
        <v>1.1307692307692307</v>
      </c>
    </row>
    <row r="22" spans="1:23" ht="57.75" thickBot="1">
      <c r="A22" s="972" t="s">
        <v>1393</v>
      </c>
      <c r="B22" s="972" t="s">
        <v>1342</v>
      </c>
      <c r="C22" s="992" t="s">
        <v>1343</v>
      </c>
      <c r="D22" s="992" t="s">
        <v>1394</v>
      </c>
      <c r="E22" s="992" t="s">
        <v>1395</v>
      </c>
      <c r="F22" s="993" t="s">
        <v>1389</v>
      </c>
      <c r="G22" s="1056" t="s">
        <v>1396</v>
      </c>
      <c r="H22" s="1051" t="s">
        <v>1348</v>
      </c>
      <c r="I22" s="994">
        <v>12</v>
      </c>
      <c r="J22" s="995">
        <v>12</v>
      </c>
      <c r="K22" s="996">
        <v>3</v>
      </c>
      <c r="L22" s="997">
        <v>3</v>
      </c>
      <c r="M22" s="997">
        <v>3</v>
      </c>
      <c r="N22" s="998">
        <v>3</v>
      </c>
      <c r="O22" s="999">
        <v>3</v>
      </c>
      <c r="P22" s="1000">
        <v>3</v>
      </c>
      <c r="Q22" s="1001">
        <v>3</v>
      </c>
      <c r="R22" s="1002">
        <v>3</v>
      </c>
      <c r="S22" s="1003">
        <f t="shared" si="1"/>
        <v>12</v>
      </c>
      <c r="T22" s="1004">
        <f t="shared" si="0"/>
        <v>1</v>
      </c>
    </row>
    <row r="23" spans="1:23" ht="14.25" customHeight="1" thickTop="1">
      <c r="A23" s="1419"/>
      <c r="B23" s="1419"/>
      <c r="C23" s="1419"/>
      <c r="D23" s="1419"/>
      <c r="E23" s="1419"/>
      <c r="F23" s="1419"/>
      <c r="G23" s="1419"/>
      <c r="H23" s="1419"/>
      <c r="I23" s="1419"/>
      <c r="J23" s="1419"/>
      <c r="K23" s="1005"/>
      <c r="L23" s="1005"/>
      <c r="M23" s="1005"/>
      <c r="N23" s="1005"/>
    </row>
    <row r="24" spans="1:23" ht="14.25" customHeight="1">
      <c r="A24" s="1098"/>
      <c r="B24" s="1098"/>
      <c r="C24" s="1098"/>
      <c r="D24" s="1098"/>
      <c r="E24" s="1098"/>
      <c r="F24" s="1098"/>
      <c r="G24" s="1006"/>
      <c r="H24" s="1098"/>
      <c r="I24" s="1080"/>
      <c r="J24" s="1080"/>
      <c r="K24" s="1007"/>
      <c r="L24" s="1007"/>
      <c r="M24" s="1007"/>
      <c r="N24" s="1007"/>
    </row>
    <row r="25" spans="1:23">
      <c r="A25" s="1008"/>
      <c r="B25" s="1008"/>
      <c r="C25" s="1008"/>
      <c r="D25" s="1008"/>
      <c r="E25" s="1008"/>
      <c r="F25" s="1008"/>
      <c r="G25" s="1009"/>
      <c r="H25" s="1084"/>
      <c r="I25" s="1010"/>
      <c r="J25" s="1007"/>
      <c r="K25" s="1007"/>
      <c r="L25" s="1007"/>
      <c r="M25" s="1011"/>
      <c r="N25" s="1007"/>
      <c r="T25" s="1071"/>
    </row>
    <row r="26" spans="1:23">
      <c r="A26" s="1008"/>
      <c r="B26" s="1008"/>
      <c r="C26" s="1008"/>
      <c r="D26" s="1008"/>
      <c r="E26" s="1008"/>
      <c r="F26" s="1008"/>
      <c r="G26" s="1009"/>
      <c r="H26" s="1084"/>
      <c r="I26" s="1010"/>
      <c r="J26" s="1007"/>
      <c r="K26" s="1007"/>
      <c r="L26" s="1007"/>
      <c r="M26" s="1007"/>
      <c r="N26" s="1007"/>
      <c r="T26" s="1071"/>
    </row>
    <row r="27" spans="1:23">
      <c r="T27" s="1071"/>
    </row>
    <row r="28" spans="1:23">
      <c r="A28" s="1008"/>
      <c r="B28" s="1008"/>
      <c r="C28" s="1008"/>
      <c r="D28" s="1008"/>
      <c r="E28" s="1008"/>
      <c r="F28" s="1008"/>
      <c r="G28" s="1009"/>
      <c r="H28" s="1084"/>
      <c r="I28" s="1010"/>
      <c r="J28" s="1011"/>
      <c r="K28" s="1011"/>
      <c r="L28" s="1011"/>
      <c r="M28" s="1011"/>
      <c r="N28" s="1011"/>
      <c r="T28" s="1071"/>
    </row>
    <row r="29" spans="1:23">
      <c r="G29" s="1015"/>
      <c r="M29" s="1069"/>
      <c r="T29" s="1071"/>
    </row>
    <row r="30" spans="1:23">
      <c r="G30" s="1015"/>
      <c r="T30" s="1071"/>
    </row>
    <row r="31" spans="1:23" ht="15">
      <c r="G31" s="1015"/>
      <c r="K31" s="1016"/>
      <c r="L31" s="1016"/>
      <c r="M31" s="1016"/>
      <c r="N31" s="1016"/>
      <c r="T31" s="1071"/>
    </row>
    <row r="32" spans="1:23" ht="18">
      <c r="G32" s="1017" t="s">
        <v>1298</v>
      </c>
      <c r="K32" s="1016"/>
      <c r="L32" s="1416" t="s">
        <v>1397</v>
      </c>
      <c r="M32" s="1417"/>
      <c r="N32" s="1417"/>
      <c r="O32" s="1417"/>
      <c r="P32" s="1417"/>
      <c r="T32" s="1071"/>
    </row>
    <row r="33" spans="1:20" ht="18">
      <c r="A33" s="1071"/>
      <c r="B33" s="1071"/>
      <c r="C33" s="1071"/>
      <c r="D33" s="1071"/>
      <c r="E33" s="1071"/>
      <c r="F33" s="1071"/>
      <c r="G33" s="1018" t="s">
        <v>1398</v>
      </c>
      <c r="H33" s="1015"/>
      <c r="K33" s="1016"/>
      <c r="L33" s="1416" t="s">
        <v>1301</v>
      </c>
      <c r="M33" s="1418"/>
      <c r="N33" s="1418"/>
      <c r="O33" s="1418"/>
      <c r="P33" s="1418"/>
      <c r="Q33" s="1071"/>
      <c r="R33" s="1071"/>
      <c r="S33" s="1071"/>
      <c r="T33" s="1071"/>
    </row>
    <row r="34" spans="1:20" ht="15">
      <c r="A34" s="1071"/>
      <c r="B34" s="1071"/>
      <c r="C34" s="1071"/>
      <c r="D34" s="1071"/>
      <c r="E34" s="1071"/>
      <c r="F34" s="1071"/>
      <c r="G34" s="1015"/>
      <c r="H34" s="1015"/>
      <c r="K34" s="1016"/>
      <c r="L34" s="1016"/>
      <c r="M34" s="1016"/>
      <c r="N34" s="1016"/>
      <c r="O34" s="1071"/>
      <c r="P34" s="1071"/>
      <c r="Q34" s="1071"/>
      <c r="R34" s="1071"/>
      <c r="S34" s="1071"/>
      <c r="T34" s="1071"/>
    </row>
    <row r="35" spans="1:20">
      <c r="A35" s="1071"/>
      <c r="B35" s="1071"/>
      <c r="C35" s="1071"/>
      <c r="D35" s="1071"/>
      <c r="E35" s="1071"/>
      <c r="F35" s="1071"/>
      <c r="G35" s="1015"/>
      <c r="H35" s="1015"/>
      <c r="K35" s="984"/>
      <c r="O35" s="1071"/>
      <c r="P35" s="1071"/>
      <c r="Q35" s="1071"/>
      <c r="R35" s="1071"/>
      <c r="S35" s="1071"/>
    </row>
    <row r="36" spans="1:20" ht="15">
      <c r="A36" s="1071"/>
      <c r="B36" s="1071"/>
      <c r="C36" s="1071"/>
      <c r="D36" s="1071"/>
      <c r="E36" s="1071"/>
      <c r="F36" s="1071"/>
      <c r="G36" s="1019"/>
      <c r="H36" s="1015"/>
      <c r="O36" s="1071"/>
      <c r="P36" s="1071"/>
      <c r="Q36" s="1071"/>
      <c r="R36" s="1071"/>
      <c r="S36" s="1071"/>
    </row>
    <row r="37" spans="1:20">
      <c r="A37" s="1071"/>
      <c r="B37" s="1071"/>
      <c r="C37" s="1071"/>
      <c r="D37" s="1071"/>
      <c r="E37" s="1071"/>
      <c r="F37" s="1071"/>
      <c r="G37" s="1015"/>
      <c r="H37" s="1015"/>
      <c r="O37" s="1071"/>
      <c r="P37" s="1071"/>
      <c r="Q37" s="1071"/>
      <c r="R37" s="1071"/>
      <c r="S37" s="1071"/>
    </row>
    <row r="38" spans="1:20">
      <c r="A38" s="1071"/>
      <c r="B38" s="1071"/>
      <c r="C38" s="1071"/>
      <c r="D38" s="1071"/>
      <c r="E38" s="1071"/>
      <c r="F38" s="1071"/>
      <c r="G38" s="1015"/>
      <c r="H38" s="1015"/>
      <c r="O38" s="1071"/>
      <c r="P38" s="1071"/>
      <c r="Q38" s="1071"/>
      <c r="R38" s="1071"/>
      <c r="S38" s="1071"/>
    </row>
    <row r="39" spans="1:20">
      <c r="A39" s="1071"/>
      <c r="B39" s="1071"/>
      <c r="C39" s="1071"/>
      <c r="D39" s="1071"/>
      <c r="E39" s="1071"/>
      <c r="F39" s="1071"/>
      <c r="G39" s="1015"/>
      <c r="H39" s="1015"/>
      <c r="O39" s="1071"/>
      <c r="P39" s="1071"/>
      <c r="Q39" s="1071"/>
      <c r="R39" s="1071"/>
      <c r="S39" s="1071"/>
    </row>
    <row r="40" spans="1:20" ht="15">
      <c r="A40" s="1071"/>
      <c r="B40" s="1071"/>
      <c r="C40" s="1071"/>
      <c r="D40" s="1071"/>
      <c r="E40" s="1071"/>
      <c r="F40" s="1071"/>
      <c r="G40" s="1019"/>
      <c r="H40" s="1015"/>
      <c r="O40" s="1071"/>
      <c r="P40" s="1071"/>
      <c r="Q40" s="1071"/>
      <c r="R40" s="1071"/>
      <c r="S40" s="1071"/>
    </row>
    <row r="41" spans="1:20">
      <c r="A41" s="1071"/>
      <c r="B41" s="1071"/>
      <c r="C41" s="1071"/>
      <c r="D41" s="1071"/>
      <c r="E41" s="1071"/>
      <c r="F41" s="1071"/>
      <c r="G41" s="1015"/>
      <c r="H41" s="1015"/>
      <c r="O41" s="1071"/>
      <c r="P41" s="1071"/>
      <c r="Q41" s="1071"/>
      <c r="R41" s="1071"/>
      <c r="S41" s="1071"/>
    </row>
    <row r="42" spans="1:20">
      <c r="A42" s="1071"/>
      <c r="B42" s="1071"/>
      <c r="C42" s="1071"/>
      <c r="D42" s="1071"/>
      <c r="E42" s="1071"/>
      <c r="F42" s="1071"/>
      <c r="G42" s="1015"/>
      <c r="H42" s="1015"/>
      <c r="O42" s="1071"/>
      <c r="P42" s="1071"/>
      <c r="Q42" s="1071"/>
      <c r="R42" s="1071"/>
      <c r="S42" s="1071"/>
    </row>
    <row r="43" spans="1:20">
      <c r="A43" s="1071"/>
      <c r="B43" s="1071"/>
      <c r="C43" s="1071"/>
      <c r="D43" s="1071"/>
      <c r="E43" s="1071"/>
      <c r="F43" s="1071"/>
      <c r="G43" s="1015"/>
      <c r="H43" s="1073"/>
      <c r="O43" s="1071"/>
      <c r="P43" s="1071"/>
      <c r="Q43" s="1071"/>
      <c r="R43" s="1071"/>
      <c r="S43" s="1071"/>
    </row>
    <row r="44" spans="1:20" ht="15">
      <c r="A44" s="1071"/>
      <c r="B44" s="1071"/>
      <c r="C44" s="1071"/>
      <c r="D44" s="1071"/>
      <c r="E44" s="1071"/>
      <c r="F44" s="1071"/>
      <c r="G44" s="1019"/>
      <c r="H44" s="1073"/>
      <c r="O44" s="1071"/>
      <c r="P44" s="1071"/>
      <c r="Q44" s="1071"/>
      <c r="R44" s="1071"/>
      <c r="S44" s="1071"/>
    </row>
  </sheetData>
  <mergeCells count="22">
    <mergeCell ref="L32:P32"/>
    <mergeCell ref="L33:P33"/>
    <mergeCell ref="A23:J23"/>
    <mergeCell ref="C10:C11"/>
    <mergeCell ref="D10:D11"/>
    <mergeCell ref="I10:I11"/>
    <mergeCell ref="J10:J11"/>
    <mergeCell ref="K10:N10"/>
    <mergeCell ref="A7:A11"/>
    <mergeCell ref="B7:D7"/>
    <mergeCell ref="E7:E11"/>
    <mergeCell ref="F7:F11"/>
    <mergeCell ref="G7:G11"/>
    <mergeCell ref="I7:N7"/>
    <mergeCell ref="T7:T11"/>
    <mergeCell ref="B10:B11"/>
    <mergeCell ref="A1:T1"/>
    <mergeCell ref="B2:T2"/>
    <mergeCell ref="S3:T3"/>
    <mergeCell ref="B4:T4"/>
    <mergeCell ref="A6:N6"/>
    <mergeCell ref="O10:S10"/>
  </mergeCells>
  <pageMargins left="0.35433070866141736" right="0.35433070866141736" top="1.1811023622047245" bottom="0.39370078740157483" header="0.31496062992125984" footer="0.31496062992125984"/>
  <pageSetup paperSize="5" scale="54" fitToHeight="10" orientation="landscape" r:id="rId1"/>
  <drawing r:id="rId2"/>
  <legacyDrawingHF r:id="rId3"/>
</worksheet>
</file>

<file path=xl/worksheets/sheet34.xml><?xml version="1.0" encoding="utf-8"?>
<worksheet xmlns="http://schemas.openxmlformats.org/spreadsheetml/2006/main" xmlns:r="http://schemas.openxmlformats.org/officeDocument/2006/relationships">
  <dimension ref="A1:W44"/>
  <sheetViews>
    <sheetView topLeftCell="B1" zoomScale="50" zoomScaleNormal="50" zoomScalePageLayoutView="70" workbookViewId="0">
      <selection activeCell="B16" sqref="B16"/>
    </sheetView>
  </sheetViews>
  <sheetFormatPr baseColWidth="10" defaultColWidth="11.42578125" defaultRowHeight="14.25"/>
  <cols>
    <col min="1" max="1" width="8.42578125" style="1080" hidden="1" customWidth="1"/>
    <col min="2" max="2" width="5.140625" style="1080" customWidth="1"/>
    <col min="3" max="3" width="7.140625" style="1080" bestFit="1" customWidth="1"/>
    <col min="4" max="4" width="7.42578125" style="1080" customWidth="1"/>
    <col min="5" max="5" width="25.85546875" style="1080" bestFit="1" customWidth="1"/>
    <col min="6" max="6" width="6.7109375" style="1080" bestFit="1" customWidth="1"/>
    <col min="7" max="7" width="62.7109375" style="1081" customWidth="1"/>
    <col min="8" max="8" width="10.42578125" style="1084" customWidth="1"/>
    <col min="9" max="9" width="13" style="1080" customWidth="1"/>
    <col min="10" max="10" width="14.28515625" style="1007" customWidth="1"/>
    <col min="11" max="11" width="11.85546875" style="1080" bestFit="1" customWidth="1"/>
    <col min="12" max="12" width="11.7109375" style="1080" customWidth="1"/>
    <col min="13" max="13" width="14.85546875" style="1080" customWidth="1"/>
    <col min="14" max="14" width="14" style="1080" customWidth="1"/>
    <col min="15" max="15" width="12.28515625" style="1080" customWidth="1"/>
    <col min="16" max="16" width="16.5703125" style="1080" customWidth="1"/>
    <col min="17" max="17" width="12.140625" style="1080" customWidth="1"/>
    <col min="18" max="18" width="10.7109375" style="1080" customWidth="1"/>
    <col min="19" max="19" width="14.42578125" style="1080" customWidth="1"/>
    <col min="20" max="20" width="17.5703125" style="1082" customWidth="1"/>
    <col min="21" max="21" width="20.5703125" style="1079" customWidth="1"/>
    <col min="22" max="22" width="13.140625" style="1079" customWidth="1"/>
    <col min="23" max="23" width="14.85546875" style="1079" customWidth="1"/>
    <col min="24" max="24" width="14.140625" style="1079" customWidth="1"/>
    <col min="25" max="25" width="11.5703125" style="1079" bestFit="1" customWidth="1"/>
    <col min="26" max="16384" width="11.42578125" style="1079"/>
  </cols>
  <sheetData>
    <row r="1" spans="1:22" ht="22.9" customHeight="1">
      <c r="A1" s="1407"/>
      <c r="B1" s="1407"/>
      <c r="C1" s="1407"/>
      <c r="D1" s="1407"/>
      <c r="E1" s="1407"/>
      <c r="F1" s="1407"/>
      <c r="G1" s="1407"/>
      <c r="H1" s="1407"/>
      <c r="I1" s="1407"/>
      <c r="J1" s="1407"/>
      <c r="K1" s="1407"/>
      <c r="L1" s="1407"/>
      <c r="M1" s="1407"/>
      <c r="N1" s="1407"/>
      <c r="O1" s="1440"/>
      <c r="P1" s="1440"/>
      <c r="Q1" s="1440"/>
      <c r="R1" s="1440"/>
      <c r="S1" s="1440"/>
      <c r="T1" s="1440"/>
    </row>
    <row r="2" spans="1:22" ht="22.9" customHeight="1">
      <c r="A2" s="1070"/>
      <c r="B2" s="1407"/>
      <c r="C2" s="1441"/>
      <c r="D2" s="1441"/>
      <c r="E2" s="1441"/>
      <c r="F2" s="1441"/>
      <c r="G2" s="1441"/>
      <c r="H2" s="1441"/>
      <c r="I2" s="1441"/>
      <c r="J2" s="1441"/>
      <c r="K2" s="1441"/>
      <c r="L2" s="1441"/>
      <c r="M2" s="1441"/>
      <c r="N2" s="1441"/>
      <c r="O2" s="1441"/>
      <c r="P2" s="1441"/>
      <c r="Q2" s="1441"/>
      <c r="R2" s="1441"/>
      <c r="S2" s="1441"/>
      <c r="T2" s="1441"/>
    </row>
    <row r="3" spans="1:22" ht="12" customHeight="1">
      <c r="A3" s="1070"/>
      <c r="B3" s="1070"/>
      <c r="C3" s="1070"/>
      <c r="D3" s="1070"/>
      <c r="E3" s="1070"/>
      <c r="F3" s="1070"/>
      <c r="G3" s="1083"/>
      <c r="H3" s="1070"/>
      <c r="I3" s="1070"/>
      <c r="J3" s="1070"/>
      <c r="K3" s="1070"/>
      <c r="L3" s="1070"/>
      <c r="M3" s="1070"/>
      <c r="N3" s="1070"/>
      <c r="S3" s="1442"/>
      <c r="T3" s="1442"/>
    </row>
    <row r="4" spans="1:22" ht="12" customHeight="1">
      <c r="A4" s="1070"/>
      <c r="B4" s="1411"/>
      <c r="C4" s="1447"/>
      <c r="D4" s="1447"/>
      <c r="E4" s="1447"/>
      <c r="F4" s="1447"/>
      <c r="G4" s="1447"/>
      <c r="H4" s="1447"/>
      <c r="I4" s="1447"/>
      <c r="J4" s="1447"/>
      <c r="K4" s="1447"/>
      <c r="L4" s="1447"/>
      <c r="M4" s="1447"/>
      <c r="N4" s="1447"/>
      <c r="O4" s="1447"/>
      <c r="P4" s="1447"/>
      <c r="Q4" s="1447"/>
      <c r="R4" s="1447"/>
      <c r="S4" s="1447"/>
      <c r="T4" s="1447"/>
    </row>
    <row r="5" spans="1:22" ht="1.5" customHeight="1"/>
    <row r="6" spans="1:22" ht="25.15" customHeight="1">
      <c r="A6" s="1448"/>
      <c r="B6" s="1448"/>
      <c r="C6" s="1448"/>
      <c r="D6" s="1448"/>
      <c r="E6" s="1448"/>
      <c r="F6" s="1448"/>
      <c r="G6" s="1448"/>
      <c r="H6" s="1440"/>
      <c r="I6" s="1440"/>
      <c r="J6" s="1440"/>
      <c r="K6" s="1440"/>
      <c r="L6" s="1440"/>
      <c r="M6" s="1440"/>
      <c r="N6" s="1440"/>
    </row>
    <row r="7" spans="1:22" ht="18" customHeight="1">
      <c r="A7" s="1443"/>
      <c r="B7" s="1443"/>
      <c r="C7" s="1444"/>
      <c r="D7" s="1444"/>
      <c r="E7" s="1443"/>
      <c r="F7" s="1445"/>
      <c r="G7" s="1443"/>
      <c r="H7" s="1083"/>
      <c r="I7" s="1407"/>
      <c r="J7" s="1407"/>
      <c r="K7" s="1407"/>
      <c r="L7" s="1407"/>
      <c r="M7" s="1407"/>
      <c r="N7" s="1407"/>
      <c r="T7" s="1449"/>
    </row>
    <row r="8" spans="1:22" ht="12.75" hidden="1" customHeight="1">
      <c r="A8" s="1443"/>
      <c r="B8" s="1083"/>
      <c r="C8" s="1083"/>
      <c r="D8" s="1083"/>
      <c r="E8" s="1444"/>
      <c r="F8" s="1446"/>
      <c r="G8" s="1443"/>
      <c r="H8" s="1083"/>
      <c r="I8" s="1070"/>
      <c r="J8" s="1085"/>
      <c r="K8" s="1070"/>
      <c r="L8" s="1070"/>
      <c r="M8" s="1070"/>
      <c r="N8" s="1070"/>
      <c r="T8" s="1449"/>
    </row>
    <row r="9" spans="1:22" ht="12.75" hidden="1" customHeight="1">
      <c r="A9" s="1443"/>
      <c r="B9" s="1083"/>
      <c r="C9" s="1083"/>
      <c r="D9" s="1083"/>
      <c r="E9" s="1444"/>
      <c r="F9" s="1446"/>
      <c r="G9" s="1443"/>
      <c r="H9" s="1083"/>
      <c r="I9" s="1070"/>
      <c r="J9" s="1085"/>
      <c r="K9" s="1070"/>
      <c r="L9" s="1070"/>
      <c r="M9" s="1070"/>
      <c r="N9" s="1070"/>
      <c r="T9" s="1449"/>
    </row>
    <row r="10" spans="1:22" ht="16.899999999999999" customHeight="1">
      <c r="A10" s="1443"/>
      <c r="B10" s="1443"/>
      <c r="C10" s="1443"/>
      <c r="D10" s="1443"/>
      <c r="E10" s="1444"/>
      <c r="F10" s="1446"/>
      <c r="G10" s="1443"/>
      <c r="H10" s="1083"/>
      <c r="I10" s="1443"/>
      <c r="J10" s="1443"/>
      <c r="K10" s="1443"/>
      <c r="L10" s="1443"/>
      <c r="M10" s="1443"/>
      <c r="N10" s="1443"/>
      <c r="O10" s="1407"/>
      <c r="P10" s="1407"/>
      <c r="Q10" s="1407"/>
      <c r="R10" s="1407"/>
      <c r="S10" s="1407"/>
      <c r="T10" s="1449"/>
    </row>
    <row r="11" spans="1:22" ht="33" customHeight="1">
      <c r="A11" s="1443"/>
      <c r="B11" s="1444"/>
      <c r="C11" s="1443"/>
      <c r="D11" s="1443"/>
      <c r="E11" s="1444"/>
      <c r="F11" s="1446"/>
      <c r="G11" s="1443"/>
      <c r="H11" s="1083"/>
      <c r="I11" s="1443"/>
      <c r="J11" s="1443"/>
      <c r="K11" s="1083"/>
      <c r="L11" s="1083"/>
      <c r="M11" s="1083"/>
      <c r="N11" s="1083"/>
      <c r="O11" s="1083"/>
      <c r="P11" s="1083"/>
      <c r="Q11" s="1083"/>
      <c r="R11" s="1083"/>
      <c r="S11" s="1083"/>
      <c r="T11" s="1449"/>
    </row>
    <row r="12" spans="1:22" ht="30.75" customHeight="1">
      <c r="A12" s="1008"/>
      <c r="B12" s="1008"/>
      <c r="C12" s="1008"/>
      <c r="D12" s="1008"/>
      <c r="E12" s="1008"/>
      <c r="F12" s="1008"/>
      <c r="G12" s="1006"/>
      <c r="I12" s="1084"/>
      <c r="J12" s="1084"/>
      <c r="O12" s="1086"/>
      <c r="P12" s="1086"/>
      <c r="Q12" s="1086"/>
      <c r="R12" s="1086"/>
      <c r="S12" s="1087"/>
      <c r="T12" s="1088"/>
    </row>
    <row r="13" spans="1:22" ht="46.9" customHeight="1">
      <c r="A13" s="1008"/>
      <c r="B13" s="1008"/>
      <c r="C13" s="1008"/>
      <c r="D13" s="1008"/>
      <c r="E13" s="1008"/>
      <c r="F13" s="1008"/>
      <c r="G13" s="1009"/>
      <c r="I13" s="1010"/>
      <c r="J13" s="1010"/>
      <c r="K13" s="1011"/>
      <c r="L13" s="1011"/>
      <c r="M13" s="1011"/>
      <c r="N13" s="1011"/>
      <c r="O13" s="1086"/>
      <c r="P13" s="1086"/>
      <c r="Q13" s="1086"/>
      <c r="R13" s="1086"/>
      <c r="S13" s="1089"/>
      <c r="T13" s="1088"/>
      <c r="V13" s="1090"/>
    </row>
    <row r="14" spans="1:22" ht="84.75" customHeight="1">
      <c r="A14" s="1008"/>
      <c r="B14" s="1008"/>
      <c r="C14" s="1008"/>
      <c r="D14" s="1008"/>
      <c r="E14" s="1008"/>
      <c r="F14" s="1008"/>
      <c r="G14" s="1091"/>
      <c r="I14" s="1010"/>
      <c r="J14" s="1010"/>
      <c r="K14" s="1010"/>
      <c r="L14" s="1011"/>
      <c r="M14" s="1011"/>
      <c r="N14" s="1011"/>
      <c r="O14" s="1086"/>
      <c r="P14" s="1086"/>
      <c r="Q14" s="1086"/>
      <c r="R14" s="1086"/>
      <c r="S14" s="1089"/>
      <c r="T14" s="1088"/>
    </row>
    <row r="15" spans="1:22" ht="87" customHeight="1">
      <c r="A15" s="1008"/>
      <c r="B15" s="1008"/>
      <c r="C15" s="1008"/>
      <c r="D15" s="1008"/>
      <c r="E15" s="1008"/>
      <c r="F15" s="1008"/>
      <c r="G15" s="1091"/>
      <c r="I15" s="1010"/>
      <c r="J15" s="1010"/>
      <c r="K15" s="1092"/>
      <c r="L15" s="1092"/>
      <c r="M15" s="1092"/>
      <c r="N15" s="1092"/>
      <c r="O15" s="1086"/>
      <c r="P15" s="1086"/>
      <c r="Q15" s="1086"/>
      <c r="R15" s="1086"/>
      <c r="S15" s="1089"/>
      <c r="T15" s="1088"/>
    </row>
    <row r="16" spans="1:22" ht="78" customHeight="1">
      <c r="A16" s="1008"/>
      <c r="B16" s="1008"/>
      <c r="C16" s="1008"/>
      <c r="D16" s="1008"/>
      <c r="E16" s="1008"/>
      <c r="F16" s="1008"/>
      <c r="G16" s="1091"/>
      <c r="I16" s="1010"/>
      <c r="J16" s="1010"/>
      <c r="K16" s="1092"/>
      <c r="L16" s="1092"/>
      <c r="M16" s="1092"/>
      <c r="N16" s="1092"/>
      <c r="O16" s="1086"/>
      <c r="P16" s="1086"/>
      <c r="Q16" s="1086"/>
      <c r="R16" s="1086"/>
      <c r="S16" s="1089"/>
      <c r="T16" s="1088"/>
    </row>
    <row r="17" spans="1:23" ht="78.75" customHeight="1">
      <c r="A17" s="1008"/>
      <c r="B17" s="1008"/>
      <c r="C17" s="1008"/>
      <c r="D17" s="1008"/>
      <c r="E17" s="1008"/>
      <c r="F17" s="1008"/>
      <c r="G17" s="1091"/>
      <c r="I17" s="1010"/>
      <c r="J17" s="1010"/>
      <c r="K17" s="1092"/>
      <c r="L17" s="1092"/>
      <c r="M17" s="1092"/>
      <c r="N17" s="1092"/>
      <c r="O17" s="1086"/>
      <c r="P17" s="1086"/>
      <c r="Q17" s="1086"/>
      <c r="R17" s="1086"/>
      <c r="S17" s="1089"/>
      <c r="T17" s="1088"/>
      <c r="W17" s="1093"/>
    </row>
    <row r="18" spans="1:23" ht="74.25" customHeight="1">
      <c r="A18" s="1008"/>
      <c r="B18" s="1008"/>
      <c r="C18" s="1008"/>
      <c r="D18" s="1008"/>
      <c r="E18" s="1008"/>
      <c r="F18" s="1008"/>
      <c r="G18" s="1091"/>
      <c r="I18" s="1010"/>
      <c r="J18" s="1010"/>
      <c r="K18" s="1008"/>
      <c r="L18" s="1011"/>
      <c r="M18" s="1011"/>
      <c r="N18" s="1011"/>
      <c r="O18" s="1086"/>
      <c r="P18" s="1086"/>
      <c r="Q18" s="1086"/>
      <c r="R18" s="1086"/>
      <c r="S18" s="1089"/>
      <c r="T18" s="1088"/>
    </row>
    <row r="19" spans="1:23" ht="29.25" customHeight="1">
      <c r="A19" s="1008"/>
      <c r="B19" s="1008"/>
      <c r="C19" s="1008"/>
      <c r="D19" s="1008"/>
      <c r="E19" s="1008"/>
      <c r="F19" s="1008"/>
      <c r="G19" s="1009"/>
      <c r="I19" s="1011"/>
      <c r="J19" s="1011"/>
      <c r="K19" s="1011"/>
      <c r="L19" s="1011"/>
      <c r="M19" s="1011"/>
      <c r="N19" s="1011"/>
      <c r="O19" s="1094"/>
      <c r="P19" s="1094"/>
      <c r="Q19" s="1094"/>
      <c r="R19" s="1094"/>
      <c r="S19" s="1089"/>
      <c r="T19" s="1088"/>
    </row>
    <row r="20" spans="1:23" ht="33" customHeight="1">
      <c r="A20" s="1008"/>
      <c r="B20" s="1008"/>
      <c r="C20" s="1008"/>
      <c r="D20" s="1008"/>
      <c r="E20" s="1008"/>
      <c r="F20" s="1008"/>
      <c r="G20" s="1006"/>
      <c r="I20" s="1010"/>
      <c r="J20" s="1010"/>
      <c r="K20" s="1011"/>
      <c r="L20" s="1011"/>
      <c r="M20" s="1011"/>
      <c r="N20" s="1011"/>
      <c r="O20" s="1095"/>
      <c r="P20" s="1094"/>
      <c r="Q20" s="1094"/>
      <c r="R20" s="1094"/>
      <c r="S20" s="1089"/>
      <c r="T20" s="1088"/>
    </row>
    <row r="21" spans="1:23" ht="59.25" customHeight="1">
      <c r="A21" s="1008"/>
      <c r="B21" s="1008"/>
      <c r="C21" s="1008"/>
      <c r="D21" s="1008"/>
      <c r="E21" s="1008"/>
      <c r="F21" s="1008"/>
      <c r="J21" s="1080"/>
      <c r="O21" s="1096"/>
      <c r="P21" s="1086"/>
      <c r="Q21" s="1097"/>
      <c r="R21" s="1086"/>
      <c r="S21" s="1089"/>
      <c r="T21" s="1088"/>
    </row>
    <row r="22" spans="1:23" ht="61.9" customHeight="1">
      <c r="A22" s="1008"/>
      <c r="B22" s="1008"/>
      <c r="C22" s="1008"/>
      <c r="D22" s="1008"/>
      <c r="E22" s="1008"/>
      <c r="F22" s="1008"/>
      <c r="G22" s="1009"/>
      <c r="I22" s="1010"/>
      <c r="J22" s="1010"/>
      <c r="K22" s="1011"/>
      <c r="L22" s="1011"/>
      <c r="M22" s="1011"/>
      <c r="N22" s="1011"/>
      <c r="O22" s="1086"/>
      <c r="P22" s="1086"/>
      <c r="Q22" s="1086"/>
      <c r="R22" s="1086"/>
      <c r="S22" s="1089"/>
      <c r="T22" s="1088"/>
    </row>
    <row r="23" spans="1:23" ht="14.25" customHeight="1">
      <c r="A23" s="1453"/>
      <c r="B23" s="1453"/>
      <c r="C23" s="1453"/>
      <c r="D23" s="1453"/>
      <c r="E23" s="1453"/>
      <c r="F23" s="1453"/>
      <c r="G23" s="1453"/>
      <c r="H23" s="1453"/>
      <c r="I23" s="1453"/>
      <c r="J23" s="1453"/>
      <c r="K23" s="1007"/>
      <c r="L23" s="1007"/>
      <c r="M23" s="1007"/>
      <c r="N23" s="1007"/>
    </row>
    <row r="24" spans="1:23" ht="14.25" customHeight="1">
      <c r="A24" s="1098"/>
      <c r="B24" s="1098"/>
      <c r="C24" s="1098"/>
      <c r="D24" s="1098"/>
      <c r="E24" s="1098"/>
      <c r="F24" s="1098"/>
      <c r="G24" s="1006"/>
      <c r="H24" s="1098"/>
      <c r="J24" s="1080"/>
      <c r="K24" s="1007"/>
      <c r="L24" s="1007"/>
      <c r="M24" s="1007"/>
      <c r="N24" s="1007"/>
    </row>
    <row r="25" spans="1:23" ht="16.5" customHeight="1">
      <c r="A25" s="1008"/>
      <c r="B25" s="1008"/>
      <c r="C25" s="1008"/>
      <c r="D25" s="1008"/>
      <c r="E25" s="1008"/>
      <c r="F25" s="1008"/>
      <c r="G25" s="1009"/>
      <c r="I25" s="1010"/>
      <c r="K25" s="1007"/>
      <c r="L25" s="1007"/>
      <c r="M25" s="1011"/>
      <c r="N25" s="1007"/>
      <c r="T25" s="1079"/>
    </row>
    <row r="26" spans="1:23" ht="12" customHeight="1">
      <c r="A26" s="1008"/>
      <c r="B26" s="1008"/>
      <c r="C26" s="1008"/>
      <c r="D26" s="1008"/>
      <c r="E26" s="1008"/>
      <c r="F26" s="1008"/>
      <c r="G26" s="1009"/>
      <c r="I26" s="1010"/>
      <c r="K26" s="1007"/>
      <c r="L26" s="1007"/>
      <c r="M26" s="1007"/>
      <c r="N26" s="1007"/>
      <c r="T26" s="1079"/>
    </row>
    <row r="27" spans="1:23">
      <c r="T27" s="1079"/>
    </row>
    <row r="28" spans="1:23" ht="10.5" customHeight="1">
      <c r="A28" s="1008"/>
      <c r="B28" s="1008"/>
      <c r="C28" s="1008"/>
      <c r="D28" s="1008"/>
      <c r="E28" s="1008"/>
      <c r="F28" s="1008"/>
      <c r="G28" s="1009"/>
      <c r="I28" s="1010"/>
      <c r="J28" s="1011"/>
      <c r="K28" s="1011"/>
      <c r="L28" s="1011"/>
      <c r="M28" s="1011"/>
      <c r="N28" s="1011"/>
      <c r="T28" s="1079"/>
    </row>
    <row r="29" spans="1:23">
      <c r="G29" s="1099"/>
      <c r="M29" s="1100"/>
      <c r="T29" s="1079"/>
    </row>
    <row r="30" spans="1:23">
      <c r="G30" s="1099"/>
      <c r="T30" s="1079"/>
    </row>
    <row r="31" spans="1:23" ht="15">
      <c r="G31" s="1099"/>
      <c r="K31" s="1101"/>
      <c r="L31" s="1101"/>
      <c r="M31" s="1101"/>
      <c r="N31" s="1101"/>
      <c r="T31" s="1079"/>
    </row>
    <row r="32" spans="1:23" ht="18.75" customHeight="1">
      <c r="G32" s="1102"/>
      <c r="K32" s="1101"/>
      <c r="L32" s="1450"/>
      <c r="M32" s="1451"/>
      <c r="N32" s="1451"/>
      <c r="O32" s="1451"/>
      <c r="P32" s="1451"/>
      <c r="T32" s="1079"/>
    </row>
    <row r="33" spans="1:20" ht="18">
      <c r="A33" s="1079"/>
      <c r="B33" s="1079"/>
      <c r="C33" s="1079"/>
      <c r="D33" s="1079"/>
      <c r="E33" s="1079"/>
      <c r="F33" s="1079"/>
      <c r="G33" s="1103"/>
      <c r="H33" s="1099"/>
      <c r="K33" s="1101"/>
      <c r="L33" s="1450"/>
      <c r="M33" s="1452"/>
      <c r="N33" s="1452"/>
      <c r="O33" s="1452"/>
      <c r="P33" s="1452"/>
      <c r="Q33" s="1079"/>
      <c r="R33" s="1079"/>
      <c r="S33" s="1079"/>
      <c r="T33" s="1079"/>
    </row>
    <row r="34" spans="1:20" ht="15">
      <c r="A34" s="1079"/>
      <c r="B34" s="1079"/>
      <c r="C34" s="1079"/>
      <c r="D34" s="1079"/>
      <c r="E34" s="1079"/>
      <c r="F34" s="1079"/>
      <c r="G34" s="1099"/>
      <c r="H34" s="1099"/>
      <c r="K34" s="1101"/>
      <c r="L34" s="1101"/>
      <c r="M34" s="1101"/>
      <c r="N34" s="1101"/>
      <c r="O34" s="1079"/>
      <c r="P34" s="1079"/>
      <c r="Q34" s="1079"/>
      <c r="R34" s="1079"/>
      <c r="S34" s="1079"/>
      <c r="T34" s="1079"/>
    </row>
    <row r="35" spans="1:20">
      <c r="A35" s="1079"/>
      <c r="B35" s="1079"/>
      <c r="C35" s="1079"/>
      <c r="D35" s="1079"/>
      <c r="E35" s="1079"/>
      <c r="F35" s="1079"/>
      <c r="G35" s="1099"/>
      <c r="H35" s="1099"/>
      <c r="K35" s="1011"/>
      <c r="O35" s="1079"/>
      <c r="P35" s="1079"/>
      <c r="Q35" s="1079"/>
      <c r="R35" s="1079"/>
      <c r="S35" s="1079"/>
    </row>
    <row r="36" spans="1:20" ht="15">
      <c r="A36" s="1079"/>
      <c r="B36" s="1079"/>
      <c r="C36" s="1079"/>
      <c r="D36" s="1079"/>
      <c r="E36" s="1079"/>
      <c r="F36" s="1079"/>
      <c r="G36" s="1104"/>
      <c r="H36" s="1099"/>
      <c r="O36" s="1079"/>
      <c r="P36" s="1079"/>
      <c r="Q36" s="1079"/>
      <c r="R36" s="1079"/>
      <c r="S36" s="1079"/>
    </row>
    <row r="37" spans="1:20">
      <c r="A37" s="1079"/>
      <c r="B37" s="1079"/>
      <c r="C37" s="1079"/>
      <c r="D37" s="1079"/>
      <c r="E37" s="1079"/>
      <c r="F37" s="1079"/>
      <c r="G37" s="1099"/>
      <c r="H37" s="1099"/>
      <c r="O37" s="1079"/>
      <c r="P37" s="1079"/>
      <c r="Q37" s="1079"/>
      <c r="R37" s="1079"/>
      <c r="S37" s="1079"/>
    </row>
    <row r="38" spans="1:20">
      <c r="A38" s="1079"/>
      <c r="B38" s="1079"/>
      <c r="C38" s="1079"/>
      <c r="D38" s="1079"/>
      <c r="E38" s="1079"/>
      <c r="F38" s="1079"/>
      <c r="G38" s="1099"/>
      <c r="H38" s="1099"/>
      <c r="O38" s="1079"/>
      <c r="P38" s="1079"/>
      <c r="Q38" s="1079"/>
      <c r="R38" s="1079"/>
      <c r="S38" s="1079"/>
    </row>
    <row r="39" spans="1:20">
      <c r="A39" s="1079"/>
      <c r="B39" s="1079"/>
      <c r="C39" s="1079"/>
      <c r="D39" s="1079"/>
      <c r="E39" s="1079"/>
      <c r="F39" s="1079"/>
      <c r="G39" s="1099"/>
      <c r="H39" s="1099"/>
      <c r="O39" s="1079"/>
      <c r="P39" s="1079"/>
      <c r="Q39" s="1079"/>
      <c r="R39" s="1079"/>
      <c r="S39" s="1079"/>
    </row>
    <row r="40" spans="1:20" ht="15">
      <c r="A40" s="1079"/>
      <c r="B40" s="1079"/>
      <c r="C40" s="1079"/>
      <c r="D40" s="1079"/>
      <c r="E40" s="1079"/>
      <c r="F40" s="1079"/>
      <c r="G40" s="1104"/>
      <c r="H40" s="1099"/>
      <c r="O40" s="1079"/>
      <c r="P40" s="1079"/>
      <c r="Q40" s="1079"/>
      <c r="R40" s="1079"/>
      <c r="S40" s="1079"/>
    </row>
    <row r="41" spans="1:20">
      <c r="A41" s="1079"/>
      <c r="B41" s="1079"/>
      <c r="C41" s="1079"/>
      <c r="D41" s="1079"/>
      <c r="E41" s="1079"/>
      <c r="F41" s="1079"/>
      <c r="G41" s="1099"/>
      <c r="H41" s="1099"/>
      <c r="O41" s="1079"/>
      <c r="P41" s="1079"/>
      <c r="Q41" s="1079"/>
      <c r="R41" s="1079"/>
      <c r="S41" s="1079"/>
    </row>
    <row r="42" spans="1:20">
      <c r="A42" s="1079"/>
      <c r="B42" s="1079"/>
      <c r="C42" s="1079"/>
      <c r="D42" s="1079"/>
      <c r="E42" s="1079"/>
      <c r="F42" s="1079"/>
      <c r="G42" s="1099"/>
      <c r="H42" s="1099"/>
      <c r="O42" s="1079"/>
      <c r="P42" s="1079"/>
      <c r="Q42" s="1079"/>
      <c r="R42" s="1079"/>
      <c r="S42" s="1079"/>
    </row>
    <row r="43" spans="1:20">
      <c r="A43" s="1079"/>
      <c r="B43" s="1079"/>
      <c r="C43" s="1079"/>
      <c r="D43" s="1079"/>
      <c r="E43" s="1079"/>
      <c r="F43" s="1079"/>
      <c r="G43" s="1099"/>
      <c r="H43" s="1105"/>
      <c r="O43" s="1079"/>
      <c r="P43" s="1079"/>
      <c r="Q43" s="1079"/>
      <c r="R43" s="1079"/>
      <c r="S43" s="1079"/>
    </row>
    <row r="44" spans="1:20" ht="15">
      <c r="A44" s="1079"/>
      <c r="B44" s="1079"/>
      <c r="C44" s="1079"/>
      <c r="D44" s="1079"/>
      <c r="E44" s="1079"/>
      <c r="F44" s="1079"/>
      <c r="G44" s="1104"/>
      <c r="H44" s="1105"/>
      <c r="O44" s="1079"/>
      <c r="P44" s="1079"/>
      <c r="Q44" s="1079"/>
      <c r="R44" s="1079"/>
      <c r="S44" s="1079"/>
    </row>
  </sheetData>
  <protectedRanges>
    <protectedRange sqref="A11:F11 A14:F218" name="Rango2"/>
    <protectedRange sqref="O1:P4 T1:T4 O10:P11 O14:P65555 T10:T65555" name="Rango1"/>
  </protectedRanges>
  <mergeCells count="22">
    <mergeCell ref="L32:P32"/>
    <mergeCell ref="L33:P33"/>
    <mergeCell ref="A23:J23"/>
    <mergeCell ref="B10:B11"/>
    <mergeCell ref="C10:C11"/>
    <mergeCell ref="D10:D11"/>
    <mergeCell ref="I10:I11"/>
    <mergeCell ref="J10:J11"/>
    <mergeCell ref="A1:T1"/>
    <mergeCell ref="B2:T2"/>
    <mergeCell ref="S3:T3"/>
    <mergeCell ref="B7:D7"/>
    <mergeCell ref="E7:E11"/>
    <mergeCell ref="F7:F11"/>
    <mergeCell ref="G7:G11"/>
    <mergeCell ref="B4:T4"/>
    <mergeCell ref="A6:N6"/>
    <mergeCell ref="A7:A11"/>
    <mergeCell ref="I7:N7"/>
    <mergeCell ref="T7:T11"/>
    <mergeCell ref="K10:N10"/>
    <mergeCell ref="O10:S10"/>
  </mergeCells>
  <pageMargins left="0.27559055118110237" right="0.23622047244094491" top="0.94488188976377963" bottom="0.47244094488188981" header="0.39370078740157483" footer="0.31496062992125984"/>
  <pageSetup paperSize="5" scale="70" orientation="landscape" r:id="rId1"/>
  <headerFooter>
    <oddHeader>&amp;L&amp;8&amp;G&amp;C&amp;"-,Negrita"&amp;16&amp;14MATRIZ DE INDICADORES DE RESULTADOS&amp;R&amp;"-,Negrita"&amp;16    MIR 2017</oddHeader>
  </headerFooter>
  <drawing r:id="rId2"/>
  <legacyDrawingHF r:id="rId3"/>
</worksheet>
</file>

<file path=xl/worksheets/sheet35.xml><?xml version="1.0" encoding="utf-8"?>
<worksheet xmlns="http://schemas.openxmlformats.org/spreadsheetml/2006/main" xmlns:r="http://schemas.openxmlformats.org/officeDocument/2006/relationships">
  <sheetPr codeName="Hoja19"/>
  <dimension ref="A1:J38"/>
  <sheetViews>
    <sheetView view="pageBreakPreview" topLeftCell="A7" zoomScaleSheetLayoutView="100" workbookViewId="0">
      <selection activeCell="C27" sqref="C27"/>
    </sheetView>
  </sheetViews>
  <sheetFormatPr baseColWidth="10" defaultColWidth="11.28515625" defaultRowHeight="16.5"/>
  <cols>
    <col min="1" max="1" width="4.28515625" style="125" customWidth="1"/>
    <col min="2" max="2" width="41" style="107" customWidth="1"/>
    <col min="3" max="5" width="15.7109375" style="107" customWidth="1"/>
    <col min="6" max="16384" width="11.28515625" style="107"/>
  </cols>
  <sheetData>
    <row r="1" spans="1:7">
      <c r="A1" s="769"/>
      <c r="B1" s="1465" t="s">
        <v>23</v>
      </c>
      <c r="C1" s="1465"/>
      <c r="D1" s="1465"/>
      <c r="E1" s="1465"/>
    </row>
    <row r="2" spans="1:7">
      <c r="A2" s="336"/>
      <c r="B2" s="1381" t="s">
        <v>939</v>
      </c>
      <c r="C2" s="1381"/>
      <c r="D2" s="1381"/>
      <c r="E2" s="1381"/>
    </row>
    <row r="3" spans="1:7">
      <c r="A3" s="770"/>
      <c r="B3" s="1466" t="str">
        <f>'ETCA-I-01'!A3</f>
        <v>TELEVISORA DE HERMOSILLO, S.A. DE C.V.</v>
      </c>
      <c r="C3" s="1466"/>
      <c r="D3" s="1466"/>
      <c r="E3" s="1466"/>
      <c r="G3" s="393"/>
    </row>
    <row r="4" spans="1:7">
      <c r="A4" s="1467" t="str">
        <f>'ETCA-I-03'!A4</f>
        <v>Del 01 de Enero al 31 de Diciembre de 2018</v>
      </c>
      <c r="B4" s="1467"/>
      <c r="C4" s="1467"/>
      <c r="D4" s="1467"/>
      <c r="E4" s="1467"/>
    </row>
    <row r="5" spans="1:7">
      <c r="A5" s="799"/>
      <c r="B5" s="1381" t="s">
        <v>940</v>
      </c>
      <c r="C5" s="1381"/>
      <c r="D5" s="771"/>
      <c r="E5" s="336"/>
    </row>
    <row r="6" spans="1:7" ht="6.75" customHeight="1" thickBot="1">
      <c r="A6" s="769"/>
      <c r="B6" s="772"/>
      <c r="C6" s="772"/>
      <c r="D6" s="772"/>
      <c r="E6" s="772"/>
    </row>
    <row r="7" spans="1:7" s="205" customFormat="1">
      <c r="A7" s="1455" t="s">
        <v>257</v>
      </c>
      <c r="B7" s="1456"/>
      <c r="C7" s="1459" t="s">
        <v>941</v>
      </c>
      <c r="D7" s="1459" t="s">
        <v>475</v>
      </c>
      <c r="E7" s="1463" t="s">
        <v>942</v>
      </c>
    </row>
    <row r="8" spans="1:7" s="205" customFormat="1" ht="17.25" thickBot="1">
      <c r="A8" s="1457"/>
      <c r="B8" s="1458"/>
      <c r="C8" s="1460"/>
      <c r="D8" s="1460"/>
      <c r="E8" s="1464"/>
    </row>
    <row r="9" spans="1:7" s="205" customFormat="1" ht="20.25" customHeight="1">
      <c r="A9" s="394" t="s">
        <v>943</v>
      </c>
      <c r="B9" s="343"/>
      <c r="C9" s="353">
        <f>C10+C11</f>
        <v>115136460</v>
      </c>
      <c r="D9" s="353">
        <f>D10+D11</f>
        <v>100358348</v>
      </c>
      <c r="E9" s="400">
        <f>E10+E11</f>
        <v>95148103</v>
      </c>
      <c r="F9" s="428" t="str">
        <f>IF((C9-'ETCA-II-01'!C51)&gt;0.9,"ERROR!!!!! EL MONTO NO COINCIDE CON LO REPORTADO EN EL FORMATO ETCA-II-01 EN EL TOTAL DEVENGADO DEL ANALÍTICO DE INGRESOS","")</f>
        <v/>
      </c>
    </row>
    <row r="10" spans="1:7" s="205" customFormat="1" ht="20.25" customHeight="1">
      <c r="A10" s="342"/>
      <c r="B10" s="396" t="s">
        <v>944</v>
      </c>
      <c r="C10" s="344"/>
      <c r="D10" s="344"/>
      <c r="E10" s="395"/>
    </row>
    <row r="11" spans="1:7" s="205" customFormat="1" ht="20.25" customHeight="1">
      <c r="A11" s="342"/>
      <c r="B11" s="396" t="s">
        <v>945</v>
      </c>
      <c r="C11" s="344">
        <v>115136460</v>
      </c>
      <c r="D11" s="344">
        <v>100358348</v>
      </c>
      <c r="E11" s="395">
        <v>95148103</v>
      </c>
    </row>
    <row r="12" spans="1:7" s="205" customFormat="1" ht="20.25" customHeight="1">
      <c r="A12" s="394" t="s">
        <v>946</v>
      </c>
      <c r="B12" s="396"/>
      <c r="C12" s="353">
        <f>C13+C14</f>
        <v>115136460</v>
      </c>
      <c r="D12" s="353">
        <f>D13+D14</f>
        <v>109585203</v>
      </c>
      <c r="E12" s="400">
        <f>E13+E14</f>
        <v>103151029</v>
      </c>
      <c r="F12" s="428" t="str">
        <f>IF((C12-'ETCA II-04'!B81)&gt;0.9,"ERROR!!!!! EL MONTO NO COINCIDE CON LO REPORTADO EN EL FORMATO ETCA-II-04 EN EL TOTAL DEVENGADO DEL ANALÍTICO DE INGRESOS","")</f>
        <v/>
      </c>
    </row>
    <row r="13" spans="1:7" s="205" customFormat="1" ht="20.25" customHeight="1">
      <c r="A13" s="342"/>
      <c r="B13" s="396" t="s">
        <v>947</v>
      </c>
      <c r="C13" s="344"/>
      <c r="D13" s="344"/>
      <c r="E13" s="395"/>
    </row>
    <row r="14" spans="1:7" s="205" customFormat="1" ht="20.25" customHeight="1">
      <c r="A14" s="342"/>
      <c r="B14" s="396" t="s">
        <v>948</v>
      </c>
      <c r="C14" s="344">
        <v>115136460</v>
      </c>
      <c r="D14" s="344">
        <v>109585203</v>
      </c>
      <c r="E14" s="395">
        <v>103151029</v>
      </c>
    </row>
    <row r="15" spans="1:7" s="205" customFormat="1" ht="20.25" customHeight="1">
      <c r="A15" s="394" t="s">
        <v>949</v>
      </c>
      <c r="B15" s="396"/>
      <c r="C15" s="353">
        <f>C9-C12</f>
        <v>0</v>
      </c>
      <c r="D15" s="353">
        <f>D9-D12</f>
        <v>-9226855</v>
      </c>
      <c r="E15" s="400">
        <f>E9-E12</f>
        <v>-8002926</v>
      </c>
    </row>
    <row r="16" spans="1:7" s="205" customFormat="1" ht="20.25" customHeight="1" thickBot="1">
      <c r="A16" s="342"/>
      <c r="B16" s="343"/>
      <c r="C16" s="344"/>
      <c r="D16" s="344"/>
      <c r="E16" s="346"/>
    </row>
    <row r="17" spans="1:6" s="205" customFormat="1">
      <c r="A17" s="1455" t="s">
        <v>257</v>
      </c>
      <c r="B17" s="1456"/>
      <c r="C17" s="1459" t="s">
        <v>941</v>
      </c>
      <c r="D17" s="1459" t="s">
        <v>475</v>
      </c>
      <c r="E17" s="1461" t="s">
        <v>942</v>
      </c>
    </row>
    <row r="18" spans="1:6" s="205" customFormat="1" ht="12" customHeight="1" thickBot="1">
      <c r="A18" s="1457"/>
      <c r="B18" s="1458"/>
      <c r="C18" s="1460"/>
      <c r="D18" s="1460"/>
      <c r="E18" s="1462"/>
    </row>
    <row r="19" spans="1:6" s="205" customFormat="1" ht="20.25" customHeight="1">
      <c r="A19" s="394" t="s">
        <v>950</v>
      </c>
      <c r="B19" s="343"/>
      <c r="C19" s="353">
        <f>C15</f>
        <v>0</v>
      </c>
      <c r="D19" s="353">
        <f>D15</f>
        <v>-9226855</v>
      </c>
      <c r="E19" s="601">
        <f>E15</f>
        <v>-8002926</v>
      </c>
    </row>
    <row r="20" spans="1:6" s="205" customFormat="1" ht="20.25" customHeight="1">
      <c r="A20" s="394" t="s">
        <v>951</v>
      </c>
      <c r="B20" s="343"/>
      <c r="C20" s="344">
        <v>6691235</v>
      </c>
      <c r="D20" s="344">
        <v>6246291</v>
      </c>
      <c r="E20" s="395">
        <v>6246291</v>
      </c>
      <c r="F20" s="428" t="str">
        <f>IF((D20-'ETCA-I-03'!C48)&gt;0.9,"ERROR!!!!! EL MONTO NO COINCIDE CON LO REPORTADO EN EL FORMATO ETCA-I-03 POR CONCEPTO DE INTERESES, COMISIONES Y GASTOS DE LA DEUDA","")</f>
        <v/>
      </c>
    </row>
    <row r="21" spans="1:6" s="205" customFormat="1" ht="20.25" customHeight="1">
      <c r="A21" s="394" t="s">
        <v>952</v>
      </c>
      <c r="B21" s="343"/>
      <c r="C21" s="353">
        <f>C19-C20</f>
        <v>-6691235</v>
      </c>
      <c r="D21" s="353">
        <f>D19-D20</f>
        <v>-15473146</v>
      </c>
      <c r="E21" s="400">
        <f>E19-E20</f>
        <v>-14249217</v>
      </c>
    </row>
    <row r="22" spans="1:6" s="205" customFormat="1" ht="20.25" customHeight="1" thickBot="1">
      <c r="A22" s="342"/>
      <c r="B22" s="343"/>
      <c r="C22" s="359"/>
      <c r="D22" s="359"/>
      <c r="E22" s="803"/>
    </row>
    <row r="23" spans="1:6" s="205" customFormat="1" ht="28.5" customHeight="1">
      <c r="A23" s="1455" t="s">
        <v>257</v>
      </c>
      <c r="B23" s="1456"/>
      <c r="C23" s="1459" t="s">
        <v>941</v>
      </c>
      <c r="D23" s="397" t="s">
        <v>475</v>
      </c>
      <c r="E23" s="1461" t="s">
        <v>942</v>
      </c>
    </row>
    <row r="24" spans="1:6" s="205" customFormat="1" ht="0.75" customHeight="1" thickBot="1">
      <c r="A24" s="1457"/>
      <c r="B24" s="1458"/>
      <c r="C24" s="1460"/>
      <c r="D24" s="398"/>
      <c r="E24" s="1462"/>
    </row>
    <row r="25" spans="1:6" s="205" customFormat="1" ht="20.25" customHeight="1">
      <c r="A25" s="394" t="s">
        <v>953</v>
      </c>
      <c r="B25" s="343"/>
      <c r="C25" s="344"/>
      <c r="D25" s="344"/>
      <c r="E25" s="346"/>
    </row>
    <row r="26" spans="1:6" s="205" customFormat="1" ht="20.25" customHeight="1">
      <c r="A26" s="394" t="s">
        <v>954</v>
      </c>
      <c r="B26" s="343"/>
      <c r="C26" s="344">
        <v>9999984</v>
      </c>
      <c r="D26" s="344">
        <v>9999984</v>
      </c>
      <c r="E26" s="346">
        <v>9999984</v>
      </c>
    </row>
    <row r="27" spans="1:6" s="205" customFormat="1" ht="20.25" customHeight="1">
      <c r="A27" s="394" t="s">
        <v>955</v>
      </c>
      <c r="B27" s="343"/>
      <c r="C27" s="353">
        <f>C25-C26</f>
        <v>-9999984</v>
      </c>
      <c r="D27" s="353">
        <f>D25-D26</f>
        <v>-9999984</v>
      </c>
      <c r="E27" s="400">
        <f>E25-E26</f>
        <v>-9999984</v>
      </c>
    </row>
    <row r="28" spans="1:6" s="205" customFormat="1" ht="20.25" customHeight="1" thickBot="1">
      <c r="A28" s="800"/>
      <c r="B28" s="801"/>
      <c r="C28" s="802"/>
      <c r="D28" s="802"/>
      <c r="E28" s="399"/>
    </row>
    <row r="29" spans="1:6" s="205" customFormat="1" ht="18" customHeight="1">
      <c r="A29" s="773" t="s">
        <v>84</v>
      </c>
      <c r="B29" s="774"/>
      <c r="C29" s="774"/>
      <c r="D29" s="774"/>
      <c r="E29" s="774"/>
    </row>
    <row r="30" spans="1:6" s="205" customFormat="1" ht="18" customHeight="1">
      <c r="A30" s="516"/>
      <c r="B30" s="516"/>
      <c r="C30" s="516"/>
      <c r="D30" s="516"/>
      <c r="E30" s="516"/>
    </row>
    <row r="31" spans="1:6" s="205" customFormat="1" ht="18" customHeight="1">
      <c r="A31" s="516"/>
      <c r="B31" s="516"/>
      <c r="C31" s="516"/>
      <c r="D31" s="516"/>
      <c r="E31" s="516"/>
    </row>
    <row r="32" spans="1:6" s="205" customFormat="1" ht="18" customHeight="1">
      <c r="A32" s="516"/>
      <c r="B32" s="516"/>
      <c r="C32" s="516"/>
      <c r="D32" s="516"/>
      <c r="E32" s="516"/>
    </row>
    <row r="33" spans="1:10" ht="18" customHeight="1">
      <c r="A33" s="773" t="s">
        <v>255</v>
      </c>
      <c r="B33" s="780" t="s">
        <v>956</v>
      </c>
      <c r="C33" s="774"/>
      <c r="D33" s="774"/>
      <c r="E33" s="774"/>
      <c r="J33" s="352"/>
    </row>
    <row r="34" spans="1:10" ht="49.5" customHeight="1">
      <c r="A34" s="1454" t="s">
        <v>957</v>
      </c>
      <c r="B34" s="1454"/>
      <c r="C34" s="1454"/>
      <c r="D34" s="1454"/>
      <c r="E34" s="1454"/>
    </row>
    <row r="35" spans="1:10">
      <c r="A35" s="770"/>
      <c r="B35" s="774"/>
      <c r="C35" s="774"/>
      <c r="D35" s="774"/>
      <c r="E35" s="774"/>
    </row>
    <row r="36" spans="1:10" ht="75" customHeight="1">
      <c r="A36" s="1454" t="s">
        <v>958</v>
      </c>
      <c r="B36" s="1454"/>
      <c r="C36" s="1454"/>
      <c r="D36" s="1454"/>
      <c r="E36" s="1454"/>
    </row>
    <row r="37" spans="1:10" ht="5.25" customHeight="1">
      <c r="A37" s="770"/>
      <c r="B37" s="774"/>
      <c r="C37" s="774"/>
      <c r="D37" s="774"/>
      <c r="E37" s="774"/>
    </row>
    <row r="38" spans="1:10" ht="13.5" customHeight="1">
      <c r="A38" s="1454" t="s">
        <v>959</v>
      </c>
      <c r="B38" s="1454"/>
      <c r="C38" s="1454"/>
      <c r="D38" s="1454"/>
      <c r="E38" s="1454"/>
    </row>
  </sheetData>
  <sheetProtection sheet="1" scenarios="1" insertHyperlinks="0"/>
  <mergeCells count="19">
    <mergeCell ref="B1:E1"/>
    <mergeCell ref="B2:E2"/>
    <mergeCell ref="B3:E3"/>
    <mergeCell ref="B5:C5"/>
    <mergeCell ref="A4:E4"/>
    <mergeCell ref="A7:B8"/>
    <mergeCell ref="C7:C8"/>
    <mergeCell ref="E7:E8"/>
    <mergeCell ref="C17:C18"/>
    <mergeCell ref="E17:E18"/>
    <mergeCell ref="A17:B18"/>
    <mergeCell ref="D7:D8"/>
    <mergeCell ref="D17:D18"/>
    <mergeCell ref="A36:E36"/>
    <mergeCell ref="A38:E38"/>
    <mergeCell ref="A23:B24"/>
    <mergeCell ref="C23:C24"/>
    <mergeCell ref="E23:E24"/>
    <mergeCell ref="A34:E34"/>
  </mergeCells>
  <printOptions horizontalCentered="1"/>
  <pageMargins left="0.39370078740157483" right="0.39370078740157483" top="0.74803149606299213" bottom="0.74803149606299213" header="0.31496062992125984" footer="0.31496062992125984"/>
  <pageSetup scale="93" orientation="portrait" r:id="rId1"/>
  <drawing r:id="rId2"/>
</worksheet>
</file>

<file path=xl/worksheets/sheet36.xml><?xml version="1.0" encoding="utf-8"?>
<worksheet xmlns="http://schemas.openxmlformats.org/spreadsheetml/2006/main" xmlns:r="http://schemas.openxmlformats.org/officeDocument/2006/relationships">
  <dimension ref="A1:F89"/>
  <sheetViews>
    <sheetView view="pageBreakPreview" zoomScaleSheetLayoutView="100" workbookViewId="0">
      <selection activeCell="E69" sqref="E69"/>
    </sheetView>
  </sheetViews>
  <sheetFormatPr baseColWidth="10" defaultColWidth="11.42578125" defaultRowHeight="15"/>
  <cols>
    <col min="1" max="1" width="1.28515625" customWidth="1"/>
    <col min="2" max="2" width="61.7109375" customWidth="1"/>
    <col min="3" max="3" width="14.28515625" customWidth="1"/>
    <col min="4" max="4" width="13.7109375" customWidth="1"/>
    <col min="5" max="5" width="13.42578125" customWidth="1"/>
    <col min="6" max="6" width="2.42578125" customWidth="1"/>
    <col min="7" max="7" width="77.85546875" customWidth="1"/>
  </cols>
  <sheetData>
    <row r="1" spans="1:6" ht="15.75">
      <c r="A1" s="1150" t="s">
        <v>23</v>
      </c>
      <c r="B1" s="1150"/>
      <c r="C1" s="1150"/>
      <c r="D1" s="1150"/>
      <c r="E1" s="1150"/>
    </row>
    <row r="2" spans="1:6" ht="15.75" customHeight="1">
      <c r="A2" s="1151" t="s">
        <v>960</v>
      </c>
      <c r="B2" s="1151"/>
      <c r="C2" s="1151"/>
      <c r="D2" s="1151"/>
      <c r="E2" s="1151"/>
    </row>
    <row r="3" spans="1:6" ht="16.5" customHeight="1">
      <c r="A3" s="1151" t="str">
        <f>'ETCA-I-01'!A3:G3</f>
        <v>TELEVISORA DE HERMOSILLO, S.A. DE C.V.</v>
      </c>
      <c r="B3" s="1151"/>
      <c r="C3" s="1151"/>
      <c r="D3" s="1151"/>
      <c r="E3" s="1151"/>
    </row>
    <row r="4" spans="1:6" ht="15.75" customHeight="1">
      <c r="A4" s="1204" t="str">
        <f>'ETCA-I-03'!A4:D4</f>
        <v>Del 01 de Enero al 31 de Diciembre de 2018</v>
      </c>
      <c r="B4" s="1204"/>
      <c r="C4" s="1204"/>
      <c r="D4" s="1204"/>
      <c r="E4" s="1204"/>
    </row>
    <row r="5" spans="1:6" ht="15.75" customHeight="1">
      <c r="A5" s="1477" t="s">
        <v>87</v>
      </c>
      <c r="B5" s="1477"/>
      <c r="C5" s="1477"/>
      <c r="D5" s="1477"/>
      <c r="E5" s="1477"/>
    </row>
    <row r="6" spans="1:6" ht="15.75" customHeight="1" thickBot="1">
      <c r="A6" s="811"/>
      <c r="B6" s="811"/>
      <c r="C6" s="811"/>
      <c r="D6" s="811"/>
      <c r="E6" s="811"/>
    </row>
    <row r="7" spans="1:6">
      <c r="A7" s="1470" t="s">
        <v>88</v>
      </c>
      <c r="B7" s="1471"/>
      <c r="C7" s="797" t="s">
        <v>961</v>
      </c>
      <c r="D7" s="1374" t="s">
        <v>475</v>
      </c>
      <c r="E7" s="687" t="s">
        <v>962</v>
      </c>
    </row>
    <row r="8" spans="1:6" ht="15.75" thickBot="1">
      <c r="A8" s="1472"/>
      <c r="B8" s="1473"/>
      <c r="C8" s="798" t="s">
        <v>624</v>
      </c>
      <c r="D8" s="1375"/>
      <c r="E8" s="634" t="s">
        <v>627</v>
      </c>
    </row>
    <row r="9" spans="1:6" ht="7.5" customHeight="1">
      <c r="A9" s="812"/>
      <c r="B9" s="635"/>
      <c r="C9" s="635"/>
      <c r="D9" s="635"/>
      <c r="E9" s="635"/>
    </row>
    <row r="10" spans="1:6">
      <c r="A10" s="812"/>
      <c r="B10" s="636" t="s">
        <v>963</v>
      </c>
      <c r="C10" s="761">
        <f>SUM(C11:C13)</f>
        <v>115136460</v>
      </c>
      <c r="D10" s="761">
        <f>SUM(D11:D13)</f>
        <v>100358348</v>
      </c>
      <c r="E10" s="761">
        <f>SUM(E11:E13)</f>
        <v>95148103</v>
      </c>
      <c r="F10" s="523" t="str">
        <f>IF(C10&lt;&gt;'ETCA-IV-01'!C9,"ERROR!!!!! EL MONTO NO COINCIDE CON LO REPORTADO EN EL FORMATO ETCA-IV-01 ","")</f>
        <v/>
      </c>
    </row>
    <row r="11" spans="1:6" ht="14.25" customHeight="1">
      <c r="A11" s="812"/>
      <c r="B11" s="635" t="s">
        <v>964</v>
      </c>
      <c r="C11" s="749">
        <v>115136460</v>
      </c>
      <c r="D11" s="749">
        <v>100358348</v>
      </c>
      <c r="E11" s="749">
        <v>95148103</v>
      </c>
      <c r="F11" s="523" t="str">
        <f>IF(D10&lt;&gt;'ETCA-IV-01'!D9,"ERROR!!!!! EL MONTO NO COINCIDE CON LO REPORTADO EN EL FORMATO ETCA-IV-01 ","")</f>
        <v/>
      </c>
    </row>
    <row r="12" spans="1:6" ht="14.25" customHeight="1">
      <c r="A12" s="812"/>
      <c r="B12" s="635" t="s">
        <v>965</v>
      </c>
      <c r="C12" s="749">
        <v>0</v>
      </c>
      <c r="D12" s="749">
        <v>0</v>
      </c>
      <c r="E12" s="749">
        <v>0</v>
      </c>
      <c r="F12" s="523" t="str">
        <f>IF(E10&lt;&gt;'ETCA-IV-01'!E9,"ERROR!!!!! EL MONTO NO COINCIDE CON LO REPORTADO EN EL FORMATO ETCA-IV-01 ","")</f>
        <v/>
      </c>
    </row>
    <row r="13" spans="1:6" ht="14.25" customHeight="1">
      <c r="A13" s="812"/>
      <c r="B13" s="635" t="s">
        <v>966</v>
      </c>
      <c r="C13" s="749">
        <v>0</v>
      </c>
      <c r="D13" s="749">
        <v>0</v>
      </c>
      <c r="E13" s="749">
        <v>0</v>
      </c>
    </row>
    <row r="14" spans="1:6" ht="3.75" customHeight="1">
      <c r="A14" s="810"/>
      <c r="B14" s="636"/>
      <c r="C14" s="756"/>
      <c r="D14" s="756"/>
      <c r="E14" s="756"/>
    </row>
    <row r="15" spans="1:6">
      <c r="A15" s="810"/>
      <c r="B15" s="636" t="s">
        <v>967</v>
      </c>
      <c r="C15" s="761">
        <f>SUM(C16:C17)</f>
        <v>115136460</v>
      </c>
      <c r="D15" s="761">
        <f>SUM(D16:D17)</f>
        <v>109585203</v>
      </c>
      <c r="E15" s="761">
        <f>SUM(E16:E17)</f>
        <v>103151029</v>
      </c>
      <c r="F15" s="523" t="str">
        <f>IF(C15&lt;&gt;'ETCA-IV-01'!C12,"ERROR!!!!! EL MONTO NO COINCIDE CON LO REPORTADO EN EL FORMATO ETCA-IV-01 ","")</f>
        <v/>
      </c>
    </row>
    <row r="16" spans="1:6" ht="21" customHeight="1">
      <c r="A16" s="812"/>
      <c r="B16" s="635" t="s">
        <v>968</v>
      </c>
      <c r="C16" s="749">
        <v>115136460</v>
      </c>
      <c r="D16" s="749">
        <v>109585203</v>
      </c>
      <c r="E16" s="749">
        <v>103151029</v>
      </c>
      <c r="F16" s="523" t="str">
        <f>IF(D15&lt;&gt;'ETCA-IV-01'!D12,"ERROR!!!!! EL MONTO NO COINCIDE CON LO REPORTADO EN EL FORMATO ETCA-IV-01 ","")</f>
        <v/>
      </c>
    </row>
    <row r="17" spans="1:6" ht="21" customHeight="1">
      <c r="A17" s="812"/>
      <c r="B17" s="635" t="s">
        <v>969</v>
      </c>
      <c r="C17" s="749">
        <v>0</v>
      </c>
      <c r="D17" s="749">
        <v>0</v>
      </c>
      <c r="E17" s="749">
        <v>0</v>
      </c>
      <c r="F17" s="523" t="str">
        <f>IF(E15&lt;&gt;'ETCA-IV-01'!E12,"ERROR!!!!! EL MONTO NO COINCIDE CON LO REPORTADO EN EL FORMATO ETCA-IV-01 ","")</f>
        <v/>
      </c>
    </row>
    <row r="18" spans="1:6" ht="8.25" customHeight="1">
      <c r="A18" s="812"/>
      <c r="B18" s="635"/>
      <c r="C18" s="756"/>
      <c r="D18" s="756"/>
      <c r="E18" s="756"/>
    </row>
    <row r="19" spans="1:6">
      <c r="A19" s="812"/>
      <c r="B19" s="636" t="s">
        <v>970</v>
      </c>
      <c r="C19" s="761">
        <f>SUM(C20:C21)</f>
        <v>0</v>
      </c>
      <c r="D19" s="761">
        <f>SUM(D20:D21)</f>
        <v>0</v>
      </c>
      <c r="E19" s="761">
        <f>SUM(E20:E21)</f>
        <v>0</v>
      </c>
      <c r="F19" s="523" t="s">
        <v>255</v>
      </c>
    </row>
    <row r="20" spans="1:6" ht="19.5" customHeight="1">
      <c r="A20" s="812"/>
      <c r="B20" s="635" t="s">
        <v>971</v>
      </c>
      <c r="C20" s="763"/>
      <c r="D20" s="749">
        <v>0</v>
      </c>
      <c r="E20" s="749">
        <v>0</v>
      </c>
      <c r="F20" s="523" t="s">
        <v>255</v>
      </c>
    </row>
    <row r="21" spans="1:6" ht="19.5" customHeight="1">
      <c r="A21" s="812"/>
      <c r="B21" s="635" t="s">
        <v>972</v>
      </c>
      <c r="C21" s="763"/>
      <c r="D21" s="749">
        <v>0</v>
      </c>
      <c r="E21" s="749">
        <v>0</v>
      </c>
      <c r="F21" s="523" t="s">
        <v>255</v>
      </c>
    </row>
    <row r="22" spans="1:6" ht="6.75" customHeight="1">
      <c r="A22" s="812"/>
      <c r="B22" s="635"/>
      <c r="C22" s="756"/>
      <c r="D22" s="756"/>
      <c r="E22" s="756"/>
      <c r="F22" s="523" t="s">
        <v>255</v>
      </c>
    </row>
    <row r="23" spans="1:6">
      <c r="A23" s="1478"/>
      <c r="B23" s="636" t="s">
        <v>973</v>
      </c>
      <c r="C23" s="761">
        <f>+C10-C15+C19</f>
        <v>0</v>
      </c>
      <c r="D23" s="761">
        <f>+D10-D15+D19</f>
        <v>-9226855</v>
      </c>
      <c r="E23" s="761">
        <f>+E10-E15+E19</f>
        <v>-8002926</v>
      </c>
    </row>
    <row r="24" spans="1:6" ht="6.75" customHeight="1">
      <c r="A24" s="1478"/>
      <c r="B24" s="636"/>
      <c r="C24" s="756" t="s">
        <v>255</v>
      </c>
      <c r="D24" s="756" t="s">
        <v>255</v>
      </c>
      <c r="E24" s="756" t="s">
        <v>255</v>
      </c>
    </row>
    <row r="25" spans="1:6" ht="16.5" customHeight="1">
      <c r="A25" s="1478"/>
      <c r="B25" s="636" t="s">
        <v>974</v>
      </c>
      <c r="C25" s="761">
        <f>+C23-C13</f>
        <v>0</v>
      </c>
      <c r="D25" s="761">
        <f>+D23-D13</f>
        <v>-9226855</v>
      </c>
      <c r="E25" s="761">
        <f>+E23-E13</f>
        <v>-8002926</v>
      </c>
    </row>
    <row r="26" spans="1:6" ht="6" customHeight="1">
      <c r="A26" s="1478"/>
      <c r="B26" s="636"/>
      <c r="C26" s="756" t="s">
        <v>255</v>
      </c>
      <c r="D26" s="756" t="s">
        <v>255</v>
      </c>
      <c r="E26" s="756" t="s">
        <v>255</v>
      </c>
    </row>
    <row r="27" spans="1:6" ht="30" customHeight="1">
      <c r="A27" s="812"/>
      <c r="B27" s="636" t="s">
        <v>975</v>
      </c>
      <c r="C27" s="761">
        <f>+C25-C19</f>
        <v>0</v>
      </c>
      <c r="D27" s="761">
        <f>+D25-D19</f>
        <v>-9226855</v>
      </c>
      <c r="E27" s="761">
        <f>+E25-E19</f>
        <v>-8002926</v>
      </c>
    </row>
    <row r="28" spans="1:6" ht="6" customHeight="1" thickBot="1">
      <c r="A28" s="638"/>
      <c r="B28" s="639"/>
      <c r="C28" s="640"/>
      <c r="D28" s="640"/>
      <c r="E28" s="640"/>
    </row>
    <row r="29" spans="1:6" ht="12" customHeight="1" thickBot="1">
      <c r="A29" s="1479"/>
      <c r="B29" s="1479"/>
      <c r="C29" s="1479"/>
      <c r="D29" s="1479"/>
      <c r="E29" s="1479"/>
    </row>
    <row r="30" spans="1:6" ht="15.75" thickBot="1">
      <c r="A30" s="1480" t="s">
        <v>257</v>
      </c>
      <c r="B30" s="1481"/>
      <c r="C30" s="796" t="s">
        <v>976</v>
      </c>
      <c r="D30" s="796" t="s">
        <v>475</v>
      </c>
      <c r="E30" s="796" t="s">
        <v>724</v>
      </c>
    </row>
    <row r="31" spans="1:6" ht="6" customHeight="1">
      <c r="A31" s="812"/>
      <c r="B31" s="635"/>
      <c r="C31" s="635"/>
      <c r="D31" s="635"/>
      <c r="E31" s="635"/>
    </row>
    <row r="32" spans="1:6" ht="18" customHeight="1">
      <c r="A32" s="1476"/>
      <c r="B32" s="636" t="s">
        <v>977</v>
      </c>
      <c r="C32" s="761">
        <f>SUM(C33:C34)</f>
        <v>6691235</v>
      </c>
      <c r="D32" s="761">
        <f>SUM(D33:D34)</f>
        <v>6246291</v>
      </c>
      <c r="E32" s="761">
        <f>SUM(E33:E34)</f>
        <v>6246291</v>
      </c>
      <c r="F32" s="523" t="str">
        <f>IF(C32&lt;&gt;'ETCA-IV-01'!C20,"ERROR!!!!! EL MONTO NO COINCIDE CON LO REPORTADO EN EL FORMATO ETCA-IV-01 ","")</f>
        <v/>
      </c>
    </row>
    <row r="33" spans="1:6" ht="26.25" customHeight="1">
      <c r="A33" s="1476"/>
      <c r="B33" s="637" t="s">
        <v>978</v>
      </c>
      <c r="C33" s="749">
        <v>6691235</v>
      </c>
      <c r="D33" s="749">
        <v>6246291</v>
      </c>
      <c r="E33" s="749">
        <v>6246291</v>
      </c>
      <c r="F33" s="523" t="str">
        <f>IF(D32&lt;&gt;'ETCA-IV-01'!D20,"ERROR!!!!! EL MONTO NO COINCIDE CON LO REPORTADO EN EL FORMATO ETCA-IV-01 ","")</f>
        <v/>
      </c>
    </row>
    <row r="34" spans="1:6" ht="26.25" customHeight="1">
      <c r="A34" s="1476"/>
      <c r="B34" s="637" t="s">
        <v>979</v>
      </c>
      <c r="C34" s="756">
        <v>0</v>
      </c>
      <c r="D34" s="756">
        <v>0</v>
      </c>
      <c r="E34" s="756">
        <v>0</v>
      </c>
      <c r="F34" s="523" t="str">
        <f>IF(E32&lt;&gt;'ETCA-IV-01'!E20,"ERROR!!!!! EL MONTO NO COINCIDE CON LO REPORTADO EN EL FORMATO ETCA-IV-01 ","")</f>
        <v/>
      </c>
    </row>
    <row r="35" spans="1:6" ht="4.5" customHeight="1">
      <c r="A35" s="810"/>
      <c r="B35" s="636"/>
      <c r="C35" s="749"/>
      <c r="D35" s="749"/>
      <c r="E35" s="749"/>
    </row>
    <row r="36" spans="1:6">
      <c r="A36" s="810"/>
      <c r="B36" s="636" t="s">
        <v>980</v>
      </c>
      <c r="C36" s="761">
        <f>+C27+C32</f>
        <v>6691235</v>
      </c>
      <c r="D36" s="761">
        <f>+D27+D32</f>
        <v>-2980564</v>
      </c>
      <c r="E36" s="761">
        <f>+E27+E32</f>
        <v>-1756635</v>
      </c>
    </row>
    <row r="37" spans="1:6" ht="6.75" customHeight="1" thickBot="1">
      <c r="A37" s="633"/>
      <c r="B37" s="632"/>
      <c r="C37" s="632"/>
      <c r="D37" s="632"/>
      <c r="E37" s="632"/>
    </row>
    <row r="38" spans="1:6" ht="9" customHeight="1" thickBot="1"/>
    <row r="39" spans="1:6">
      <c r="A39" s="1470" t="s">
        <v>257</v>
      </c>
      <c r="B39" s="1471"/>
      <c r="C39" s="1474" t="s">
        <v>981</v>
      </c>
      <c r="D39" s="1369" t="s">
        <v>475</v>
      </c>
      <c r="E39" s="643" t="s">
        <v>962</v>
      </c>
    </row>
    <row r="40" spans="1:6" ht="15.75" thickBot="1">
      <c r="A40" s="1472"/>
      <c r="B40" s="1473"/>
      <c r="C40" s="1475"/>
      <c r="D40" s="1370"/>
      <c r="E40" s="644" t="s">
        <v>724</v>
      </c>
    </row>
    <row r="41" spans="1:6" ht="5.25" customHeight="1">
      <c r="A41" s="807"/>
      <c r="B41" s="645"/>
      <c r="C41" s="645"/>
      <c r="D41" s="645"/>
      <c r="E41" s="645"/>
    </row>
    <row r="42" spans="1:6">
      <c r="A42" s="806"/>
      <c r="B42" s="809" t="s">
        <v>982</v>
      </c>
      <c r="C42" s="762">
        <f>SUM(C43:C44)</f>
        <v>0</v>
      </c>
      <c r="D42" s="762">
        <f>SUM(D43:D44)</f>
        <v>0</v>
      </c>
      <c r="E42" s="762">
        <f>SUM(E43:E44)</f>
        <v>0</v>
      </c>
      <c r="F42" s="523" t="str">
        <f>IF(C42&lt;&gt;'ETCA-IV-01'!C25,"ERROR!!!!! EL MONTO NO COINCIDE CON LO REPORTADO EN EL FORMATO ETCA-IV-01 ","")</f>
        <v/>
      </c>
    </row>
    <row r="43" spans="1:6">
      <c r="A43" s="1468"/>
      <c r="B43" s="646" t="s">
        <v>983</v>
      </c>
      <c r="C43" s="749">
        <v>0</v>
      </c>
      <c r="D43" s="749">
        <v>0</v>
      </c>
      <c r="E43" s="749">
        <v>0</v>
      </c>
      <c r="F43" s="523" t="str">
        <f>IF(D42&lt;&gt;'ETCA-IV-01'!D25,"ERROR!!!!! EL MONTO NO COINCIDE CON LO REPORTADO EN EL FORMATO ETCA-IV-01 ","")</f>
        <v/>
      </c>
    </row>
    <row r="44" spans="1:6">
      <c r="A44" s="1468"/>
      <c r="B44" s="646" t="s">
        <v>984</v>
      </c>
      <c r="C44" s="749">
        <v>0</v>
      </c>
      <c r="D44" s="749" t="s">
        <v>255</v>
      </c>
      <c r="E44" s="749">
        <v>0</v>
      </c>
      <c r="F44" s="523" t="str">
        <f>IF(E42&lt;&gt;'ETCA-IV-01'!E25,"ERROR!!!!! EL MONTO NO COINCIDE CON LO REPORTADO EN EL FORMATO ETCA-IV-01 ","")</f>
        <v/>
      </c>
    </row>
    <row r="45" spans="1:6">
      <c r="A45" s="1469"/>
      <c r="B45" s="809" t="s">
        <v>985</v>
      </c>
      <c r="C45" s="762">
        <f>SUM(C46:C47)</f>
        <v>9999984</v>
      </c>
      <c r="D45" s="762">
        <f>SUM(D46:D47)</f>
        <v>9999984</v>
      </c>
      <c r="E45" s="762">
        <f>SUM(E46:E47)</f>
        <v>9999984</v>
      </c>
      <c r="F45" s="523" t="str">
        <f>IF(C45&lt;&gt;'ETCA-IV-01'!C26,"ERROR!!!!! EL MONTO NO COINCIDE CON LO REPORTADO EN EL FORMATO ETCA-IV-01 ","")</f>
        <v/>
      </c>
    </row>
    <row r="46" spans="1:6">
      <c r="A46" s="1469"/>
      <c r="B46" s="646" t="s">
        <v>986</v>
      </c>
      <c r="C46" s="749">
        <v>9999984</v>
      </c>
      <c r="D46" s="749">
        <v>9999984</v>
      </c>
      <c r="E46" s="749">
        <v>9999984</v>
      </c>
      <c r="F46" s="523" t="str">
        <f>IF(D45&lt;&gt;'ETCA-IV-01'!D26,"ERROR!!!!! EL MONTO NO COINCIDE CON LO REPORTADO EN EL FORMATO ETCA-IV-01 ","")</f>
        <v/>
      </c>
    </row>
    <row r="47" spans="1:6">
      <c r="A47" s="1469"/>
      <c r="B47" s="646" t="s">
        <v>987</v>
      </c>
      <c r="C47" s="749">
        <v>0</v>
      </c>
      <c r="D47" s="749">
        <v>0</v>
      </c>
      <c r="E47" s="749">
        <v>0</v>
      </c>
      <c r="F47" s="523" t="str">
        <f>IF(E45&lt;&gt;'ETCA-IV-01'!E26,"ERROR!!!!! EL MONTO NO COINCIDE CON LO REPORTADO EN EL FORMATO ETCA-IV-01 ","")</f>
        <v/>
      </c>
    </row>
    <row r="48" spans="1:6" ht="6.75" customHeight="1">
      <c r="A48" s="806"/>
      <c r="B48" s="809"/>
      <c r="C48" s="662"/>
      <c r="D48" s="662"/>
      <c r="E48" s="662"/>
    </row>
    <row r="49" spans="1:5">
      <c r="A49" s="1469"/>
      <c r="B49" s="1483" t="s">
        <v>988</v>
      </c>
      <c r="C49" s="1485">
        <f>+C42-C45</f>
        <v>-9999984</v>
      </c>
      <c r="D49" s="1485">
        <f>+D42-D45</f>
        <v>-9999984</v>
      </c>
      <c r="E49" s="1485">
        <f>+E42-E45</f>
        <v>-9999984</v>
      </c>
    </row>
    <row r="50" spans="1:5" ht="15.75" thickBot="1">
      <c r="A50" s="1482"/>
      <c r="B50" s="1484"/>
      <c r="C50" s="1486"/>
      <c r="D50" s="1486"/>
      <c r="E50" s="1486"/>
    </row>
    <row r="51" spans="1:5">
      <c r="A51" s="650"/>
      <c r="B51" s="650"/>
      <c r="C51" s="650"/>
      <c r="D51" s="650"/>
      <c r="E51" s="650"/>
    </row>
    <row r="52" spans="1:5">
      <c r="A52" s="650"/>
      <c r="B52" s="650"/>
      <c r="C52" s="650"/>
      <c r="D52" s="650"/>
      <c r="E52" s="650"/>
    </row>
    <row r="53" spans="1:5">
      <c r="A53" s="650"/>
      <c r="B53" s="650"/>
      <c r="C53" s="650"/>
      <c r="D53" s="650"/>
      <c r="E53" s="650"/>
    </row>
    <row r="54" spans="1:5" ht="15.75" thickBot="1">
      <c r="A54" s="650"/>
      <c r="B54" s="650"/>
      <c r="C54" s="650"/>
      <c r="D54" s="650"/>
      <c r="E54" s="650"/>
    </row>
    <row r="55" spans="1:5">
      <c r="A55" s="1470" t="s">
        <v>257</v>
      </c>
      <c r="B55" s="1471"/>
      <c r="C55" s="643" t="s">
        <v>961</v>
      </c>
      <c r="D55" s="1369" t="s">
        <v>475</v>
      </c>
      <c r="E55" s="643" t="s">
        <v>962</v>
      </c>
    </row>
    <row r="56" spans="1:5" ht="15.75" thickBot="1">
      <c r="A56" s="1472"/>
      <c r="B56" s="1473"/>
      <c r="C56" s="644" t="s">
        <v>976</v>
      </c>
      <c r="D56" s="1370"/>
      <c r="E56" s="644" t="s">
        <v>724</v>
      </c>
    </row>
    <row r="57" spans="1:5" ht="6" customHeight="1">
      <c r="A57" s="1487"/>
      <c r="B57" s="1488"/>
      <c r="C57" s="645"/>
      <c r="D57" s="645"/>
      <c r="E57" s="645"/>
    </row>
    <row r="58" spans="1:5">
      <c r="A58" s="1468"/>
      <c r="B58" s="1489" t="s">
        <v>989</v>
      </c>
      <c r="C58" s="1490">
        <f>+C11</f>
        <v>115136460</v>
      </c>
      <c r="D58" s="1490">
        <f>+D11</f>
        <v>100358348</v>
      </c>
      <c r="E58" s="1490">
        <f>+E11</f>
        <v>95148103</v>
      </c>
    </row>
    <row r="59" spans="1:5">
      <c r="A59" s="1468"/>
      <c r="B59" s="1489"/>
      <c r="C59" s="1490"/>
      <c r="D59" s="1490"/>
      <c r="E59" s="1490"/>
    </row>
    <row r="60" spans="1:5">
      <c r="A60" s="1468"/>
      <c r="B60" s="647" t="s">
        <v>990</v>
      </c>
      <c r="C60" s="757">
        <f>+C61-C62</f>
        <v>-9999984</v>
      </c>
      <c r="D60" s="757">
        <f>+D61-D62</f>
        <v>-9999984</v>
      </c>
      <c r="E60" s="757">
        <f>+E61-E62</f>
        <v>-9999984</v>
      </c>
    </row>
    <row r="61" spans="1:5">
      <c r="A61" s="1468"/>
      <c r="B61" s="646" t="s">
        <v>983</v>
      </c>
      <c r="C61" s="757">
        <f>+C43</f>
        <v>0</v>
      </c>
      <c r="D61" s="757">
        <f>+D43</f>
        <v>0</v>
      </c>
      <c r="E61" s="757">
        <f>+E43</f>
        <v>0</v>
      </c>
    </row>
    <row r="62" spans="1:5">
      <c r="A62" s="1468"/>
      <c r="B62" s="646" t="s">
        <v>986</v>
      </c>
      <c r="C62" s="757">
        <f>+C46</f>
        <v>9999984</v>
      </c>
      <c r="D62" s="757">
        <f>+D46</f>
        <v>9999984</v>
      </c>
      <c r="E62" s="757">
        <f>+E46</f>
        <v>9999984</v>
      </c>
    </row>
    <row r="63" spans="1:5" ht="5.25" customHeight="1">
      <c r="A63" s="1468"/>
      <c r="B63" s="808"/>
      <c r="C63" s="757"/>
      <c r="D63" s="757"/>
      <c r="E63" s="757"/>
    </row>
    <row r="64" spans="1:5">
      <c r="A64" s="807"/>
      <c r="B64" s="808" t="s">
        <v>968</v>
      </c>
      <c r="C64" s="757">
        <f>+C16</f>
        <v>115136460</v>
      </c>
      <c r="D64" s="757">
        <f>+D16</f>
        <v>109585203</v>
      </c>
      <c r="E64" s="757">
        <f>+E16</f>
        <v>103151029</v>
      </c>
    </row>
    <row r="65" spans="1:5" ht="6.75" customHeight="1">
      <c r="A65" s="807"/>
      <c r="B65" s="808"/>
      <c r="C65" s="757"/>
      <c r="D65" s="757"/>
      <c r="E65" s="757"/>
    </row>
    <row r="66" spans="1:5">
      <c r="A66" s="807"/>
      <c r="B66" s="808" t="s">
        <v>971</v>
      </c>
      <c r="C66" s="758"/>
      <c r="D66" s="764">
        <f>+D20</f>
        <v>0</v>
      </c>
      <c r="E66" s="764">
        <f>+E20</f>
        <v>0</v>
      </c>
    </row>
    <row r="67" spans="1:5">
      <c r="A67" s="807"/>
      <c r="B67" s="808"/>
      <c r="C67" s="757"/>
      <c r="D67" s="757"/>
      <c r="E67" s="757"/>
    </row>
    <row r="68" spans="1:5">
      <c r="A68" s="1469"/>
      <c r="B68" s="636" t="s">
        <v>991</v>
      </c>
      <c r="C68" s="760">
        <f>+C11+C60-C16+C20</f>
        <v>-9999984</v>
      </c>
      <c r="D68" s="760">
        <f>+D11+D60-D16+D20</f>
        <v>-19226839</v>
      </c>
      <c r="E68" s="760">
        <f>+E11+E60-E16+E20</f>
        <v>-18002910</v>
      </c>
    </row>
    <row r="69" spans="1:5">
      <c r="A69" s="1469"/>
      <c r="B69" s="648"/>
      <c r="C69" s="757" t="s">
        <v>255</v>
      </c>
      <c r="D69" s="757" t="s">
        <v>255</v>
      </c>
      <c r="E69" s="757" t="s">
        <v>255</v>
      </c>
    </row>
    <row r="70" spans="1:5" ht="18">
      <c r="A70" s="1469"/>
      <c r="B70" s="636" t="s">
        <v>992</v>
      </c>
      <c r="C70" s="760">
        <f>+C68-C60</f>
        <v>0</v>
      </c>
      <c r="D70" s="760">
        <f>+D68-D60</f>
        <v>-9226855</v>
      </c>
      <c r="E70" s="760">
        <f>+E68-E60</f>
        <v>-8002926</v>
      </c>
    </row>
    <row r="71" spans="1:5" ht="15.75" thickBot="1">
      <c r="A71" s="1482"/>
      <c r="B71" s="649"/>
      <c r="C71" s="663" t="s">
        <v>255</v>
      </c>
      <c r="D71" s="664" t="s">
        <v>255</v>
      </c>
      <c r="E71" s="663" t="s">
        <v>255</v>
      </c>
    </row>
    <row r="72" spans="1:5" ht="5.25" customHeight="1" thickBot="1"/>
    <row r="73" spans="1:5">
      <c r="A73" s="1470" t="s">
        <v>257</v>
      </c>
      <c r="B73" s="1471"/>
      <c r="C73" s="1474" t="s">
        <v>981</v>
      </c>
      <c r="D73" s="1369" t="s">
        <v>475</v>
      </c>
      <c r="E73" s="643" t="s">
        <v>962</v>
      </c>
    </row>
    <row r="74" spans="1:5" ht="15.75" thickBot="1">
      <c r="A74" s="1472"/>
      <c r="B74" s="1473"/>
      <c r="C74" s="1475"/>
      <c r="D74" s="1370"/>
      <c r="E74" s="644" t="s">
        <v>724</v>
      </c>
    </row>
    <row r="75" spans="1:5">
      <c r="A75" s="1487"/>
      <c r="B75" s="1488"/>
      <c r="C75" s="645"/>
      <c r="D75" s="645"/>
      <c r="E75" s="645"/>
    </row>
    <row r="76" spans="1:5">
      <c r="A76" s="1468"/>
      <c r="B76" s="1489" t="s">
        <v>965</v>
      </c>
      <c r="C76" s="1490">
        <f>+C12</f>
        <v>0</v>
      </c>
      <c r="D76" s="1490">
        <f>+D12</f>
        <v>0</v>
      </c>
      <c r="E76" s="1490">
        <f>+E12</f>
        <v>0</v>
      </c>
    </row>
    <row r="77" spans="1:5">
      <c r="A77" s="1468"/>
      <c r="B77" s="1489"/>
      <c r="C77" s="1490"/>
      <c r="D77" s="1490"/>
      <c r="E77" s="1490"/>
    </row>
    <row r="78" spans="1:5" ht="18">
      <c r="A78" s="1468"/>
      <c r="B78" s="647" t="s">
        <v>993</v>
      </c>
      <c r="C78" s="757">
        <f>+C79-C80</f>
        <v>0</v>
      </c>
      <c r="D78" s="757">
        <f>+D79-D80</f>
        <v>0</v>
      </c>
      <c r="E78" s="757">
        <f>+E79-E80</f>
        <v>0</v>
      </c>
    </row>
    <row r="79" spans="1:5">
      <c r="A79" s="1468"/>
      <c r="B79" s="646" t="s">
        <v>984</v>
      </c>
      <c r="C79" s="757">
        <f>+C44</f>
        <v>0</v>
      </c>
      <c r="D79" s="757">
        <v>0</v>
      </c>
      <c r="E79" s="757">
        <v>0</v>
      </c>
    </row>
    <row r="80" spans="1:5">
      <c r="A80" s="1468"/>
      <c r="B80" s="646" t="s">
        <v>987</v>
      </c>
      <c r="C80" s="757">
        <f>+C47</f>
        <v>0</v>
      </c>
      <c r="D80" s="757">
        <v>0</v>
      </c>
      <c r="E80" s="757">
        <v>0</v>
      </c>
    </row>
    <row r="81" spans="1:5">
      <c r="A81" s="1468"/>
      <c r="B81" s="808"/>
      <c r="C81" s="757"/>
      <c r="D81" s="757"/>
      <c r="E81" s="757"/>
    </row>
    <row r="82" spans="1:5">
      <c r="A82" s="807"/>
      <c r="B82" s="808" t="s">
        <v>994</v>
      </c>
      <c r="C82" s="757">
        <f>+C17</f>
        <v>0</v>
      </c>
      <c r="D82" s="757">
        <f>+D17</f>
        <v>0</v>
      </c>
      <c r="E82" s="757">
        <f>+E17</f>
        <v>0</v>
      </c>
    </row>
    <row r="83" spans="1:5">
      <c r="A83" s="807"/>
      <c r="B83" s="808"/>
      <c r="C83" s="757" t="s">
        <v>255</v>
      </c>
      <c r="D83" s="757" t="s">
        <v>255</v>
      </c>
      <c r="E83" s="757" t="s">
        <v>255</v>
      </c>
    </row>
    <row r="84" spans="1:5">
      <c r="A84" s="807"/>
      <c r="B84" s="808" t="s">
        <v>972</v>
      </c>
      <c r="C84" s="758"/>
      <c r="D84" s="764">
        <f>+D21</f>
        <v>0</v>
      </c>
      <c r="E84" s="764">
        <f>+E21</f>
        <v>0</v>
      </c>
    </row>
    <row r="85" spans="1:5">
      <c r="A85" s="807"/>
      <c r="B85" s="808"/>
      <c r="C85" s="757"/>
      <c r="D85" s="757"/>
      <c r="E85" s="757"/>
    </row>
    <row r="86" spans="1:5">
      <c r="A86" s="1469"/>
      <c r="B86" s="636" t="s">
        <v>995</v>
      </c>
      <c r="C86" s="759">
        <f>+C76+C78-C82+C84</f>
        <v>0</v>
      </c>
      <c r="D86" s="759">
        <f>+D76+D78-D82+D84</f>
        <v>0</v>
      </c>
      <c r="E86" s="759">
        <f>+E76+E78-E82+E84</f>
        <v>0</v>
      </c>
    </row>
    <row r="87" spans="1:5">
      <c r="A87" s="1469"/>
      <c r="B87" s="648"/>
      <c r="C87" s="760"/>
      <c r="D87" s="760"/>
      <c r="E87" s="760"/>
    </row>
    <row r="88" spans="1:5" ht="18">
      <c r="A88" s="1469"/>
      <c r="B88" s="636" t="s">
        <v>996</v>
      </c>
      <c r="C88" s="761">
        <f>+C86-C78</f>
        <v>0</v>
      </c>
      <c r="D88" s="761">
        <f>+D86-D78</f>
        <v>0</v>
      </c>
      <c r="E88" s="761">
        <f>+E86-E78</f>
        <v>0</v>
      </c>
    </row>
    <row r="89" spans="1:5" ht="15.75" thickBot="1">
      <c r="A89" s="1482"/>
      <c r="B89" s="649"/>
      <c r="C89" s="649"/>
      <c r="D89" s="649"/>
      <c r="E89" s="649"/>
    </row>
  </sheetData>
  <sheetProtection sheet="1" scenarios="1" formatColumns="0" formatRows="0" insertHyperlinks="0"/>
  <mergeCells count="42">
    <mergeCell ref="A68:A71"/>
    <mergeCell ref="E58:E59"/>
    <mergeCell ref="A60:A63"/>
    <mergeCell ref="A86:A89"/>
    <mergeCell ref="E76:E77"/>
    <mergeCell ref="A78:A81"/>
    <mergeCell ref="A75:B75"/>
    <mergeCell ref="A76:A77"/>
    <mergeCell ref="B76:B77"/>
    <mergeCell ref="C76:C77"/>
    <mergeCell ref="D76:D77"/>
    <mergeCell ref="A73:B74"/>
    <mergeCell ref="C73:C74"/>
    <mergeCell ref="D73:D74"/>
    <mergeCell ref="A55:B56"/>
    <mergeCell ref="D55:D56"/>
    <mergeCell ref="A57:B57"/>
    <mergeCell ref="A58:A59"/>
    <mergeCell ref="B58:B59"/>
    <mergeCell ref="C58:C59"/>
    <mergeCell ref="D58:D59"/>
    <mergeCell ref="A49:A50"/>
    <mergeCell ref="B49:B50"/>
    <mergeCell ref="C49:C50"/>
    <mergeCell ref="D49:D50"/>
    <mergeCell ref="E49:E50"/>
    <mergeCell ref="A43:A44"/>
    <mergeCell ref="A45:A47"/>
    <mergeCell ref="A1:E1"/>
    <mergeCell ref="A39:B40"/>
    <mergeCell ref="C39:C40"/>
    <mergeCell ref="D39:D40"/>
    <mergeCell ref="A32:A34"/>
    <mergeCell ref="A5:E5"/>
    <mergeCell ref="A23:A26"/>
    <mergeCell ref="A29:E29"/>
    <mergeCell ref="A30:B30"/>
    <mergeCell ref="A7:B8"/>
    <mergeCell ref="D7:D8"/>
    <mergeCell ref="A4:E4"/>
    <mergeCell ref="A3:E3"/>
    <mergeCell ref="A2:E2"/>
  </mergeCells>
  <printOptions horizontalCentered="1"/>
  <pageMargins left="0.23622047244094491" right="0.23622047244094491" top="0.43307086614173229" bottom="0.43307086614173229" header="0.31496062992125984" footer="0.31496062992125984"/>
  <pageSetup scale="97" orientation="portrait" r:id="rId1"/>
  <rowBreaks count="1" manualBreakCount="1">
    <brk id="52" max="4" man="1"/>
  </rowBreaks>
  <drawing r:id="rId2"/>
</worksheet>
</file>

<file path=xl/worksheets/sheet37.xml><?xml version="1.0" encoding="utf-8"?>
<worksheet xmlns="http://schemas.openxmlformats.org/spreadsheetml/2006/main" xmlns:r="http://schemas.openxmlformats.org/officeDocument/2006/relationships">
  <sheetPr codeName="Hoja22"/>
  <dimension ref="A1:D31"/>
  <sheetViews>
    <sheetView view="pageBreakPreview" zoomScale="90" zoomScaleSheetLayoutView="90" workbookViewId="0">
      <selection activeCell="A3" sqref="A3:D3"/>
    </sheetView>
  </sheetViews>
  <sheetFormatPr baseColWidth="10" defaultColWidth="11.28515625" defaultRowHeight="16.5"/>
  <cols>
    <col min="1" max="1" width="2.85546875" style="7" customWidth="1"/>
    <col min="2" max="2" width="40.28515625" style="3" customWidth="1"/>
    <col min="3" max="3" width="31.7109375" style="3" customWidth="1"/>
    <col min="4" max="4" width="23" style="3" customWidth="1"/>
    <col min="5" max="16384" width="11.28515625" style="3"/>
  </cols>
  <sheetData>
    <row r="1" spans="1:4">
      <c r="A1" s="1495" t="s">
        <v>23</v>
      </c>
      <c r="B1" s="1495"/>
      <c r="C1" s="1495"/>
      <c r="D1" s="1495"/>
    </row>
    <row r="2" spans="1:4">
      <c r="A2" s="1496" t="s">
        <v>20</v>
      </c>
      <c r="B2" s="1496"/>
      <c r="C2" s="1496"/>
      <c r="D2" s="1496"/>
    </row>
    <row r="3" spans="1:4">
      <c r="A3" s="1495" t="str">
        <f>'ETCA-I-01'!A3:G3</f>
        <v>TELEVISORA DE HERMOSILLO, S.A. DE C.V.</v>
      </c>
      <c r="B3" s="1495"/>
      <c r="C3" s="1495"/>
      <c r="D3" s="1495"/>
    </row>
    <row r="4" spans="1:4">
      <c r="A4" s="1496" t="str">
        <f>'ETCA-I-03'!A4:D4</f>
        <v>Del 01 de Enero al 31 de Diciembre de 2018</v>
      </c>
      <c r="B4" s="1496"/>
      <c r="C4" s="1496"/>
      <c r="D4" s="1496"/>
    </row>
    <row r="5" spans="1:4">
      <c r="A5" s="39"/>
      <c r="B5" s="1496" t="s">
        <v>997</v>
      </c>
      <c r="C5" s="1496"/>
      <c r="D5" s="48"/>
    </row>
    <row r="6" spans="1:4" ht="6.75" customHeight="1" thickBot="1"/>
    <row r="7" spans="1:4" s="33" customFormat="1" ht="30" customHeight="1">
      <c r="A7" s="1499" t="s">
        <v>998</v>
      </c>
      <c r="B7" s="1500"/>
      <c r="C7" s="1497" t="s">
        <v>999</v>
      </c>
      <c r="D7" s="1498"/>
    </row>
    <row r="8" spans="1:4" s="33" customFormat="1" ht="32.25" customHeight="1" thickBot="1">
      <c r="A8" s="1501"/>
      <c r="B8" s="1502"/>
      <c r="C8" s="40" t="s">
        <v>1000</v>
      </c>
      <c r="D8" s="41" t="s">
        <v>1001</v>
      </c>
    </row>
    <row r="9" spans="1:4" s="33" customFormat="1" ht="31.5" customHeight="1">
      <c r="A9" s="36">
        <v>1</v>
      </c>
      <c r="B9" s="45" t="s">
        <v>1081</v>
      </c>
      <c r="C9" s="37" t="s">
        <v>1082</v>
      </c>
      <c r="D9" s="38" t="s">
        <v>1086</v>
      </c>
    </row>
    <row r="10" spans="1:4" s="33" customFormat="1" ht="31.5" customHeight="1">
      <c r="A10" s="36">
        <v>2</v>
      </c>
      <c r="B10" s="45" t="s">
        <v>1081</v>
      </c>
      <c r="C10" s="37" t="s">
        <v>1083</v>
      </c>
      <c r="D10" s="38">
        <v>454409949</v>
      </c>
    </row>
    <row r="11" spans="1:4" s="33" customFormat="1" ht="31.5" customHeight="1">
      <c r="A11" s="36">
        <v>3</v>
      </c>
      <c r="B11" s="45" t="s">
        <v>1081</v>
      </c>
      <c r="C11" s="37" t="s">
        <v>1084</v>
      </c>
      <c r="D11" s="38" t="s">
        <v>1087</v>
      </c>
    </row>
    <row r="12" spans="1:4" s="33" customFormat="1" ht="31.5" customHeight="1">
      <c r="A12" s="36">
        <v>4</v>
      </c>
      <c r="B12" s="45" t="s">
        <v>1081</v>
      </c>
      <c r="C12" s="37" t="s">
        <v>1084</v>
      </c>
      <c r="D12" s="38" t="s">
        <v>1088</v>
      </c>
    </row>
    <row r="13" spans="1:4" s="33" customFormat="1" ht="31.5" customHeight="1">
      <c r="A13" s="36">
        <v>5</v>
      </c>
      <c r="B13" s="45" t="s">
        <v>1081</v>
      </c>
      <c r="C13" s="37" t="s">
        <v>1084</v>
      </c>
      <c r="D13" s="38">
        <v>51500593097</v>
      </c>
    </row>
    <row r="14" spans="1:4" s="33" customFormat="1" ht="31.5" customHeight="1">
      <c r="A14" s="36">
        <v>6</v>
      </c>
      <c r="B14" s="45" t="s">
        <v>1081</v>
      </c>
      <c r="C14" s="37" t="s">
        <v>1085</v>
      </c>
      <c r="D14" s="38">
        <v>300158640</v>
      </c>
    </row>
    <row r="15" spans="1:4" s="33" customFormat="1" ht="31.5" customHeight="1">
      <c r="A15" s="36">
        <v>7</v>
      </c>
      <c r="B15" s="45"/>
      <c r="C15" s="37"/>
      <c r="D15" s="38"/>
    </row>
    <row r="16" spans="1:4" s="33" customFormat="1" ht="31.5" customHeight="1">
      <c r="A16" s="36">
        <v>8</v>
      </c>
      <c r="B16" s="45"/>
      <c r="C16" s="37"/>
      <c r="D16" s="38"/>
    </row>
    <row r="17" spans="1:4" s="33" customFormat="1" ht="31.5" customHeight="1">
      <c r="A17" s="36">
        <v>9</v>
      </c>
      <c r="B17" s="45"/>
      <c r="C17" s="37"/>
      <c r="D17" s="38"/>
    </row>
    <row r="18" spans="1:4" s="33" customFormat="1" ht="31.5" customHeight="1">
      <c r="A18" s="36"/>
      <c r="B18" s="45"/>
      <c r="C18" s="37"/>
      <c r="D18" s="38"/>
    </row>
    <row r="19" spans="1:4" s="33" customFormat="1" ht="31.5" customHeight="1">
      <c r="A19" s="36"/>
      <c r="B19" s="45"/>
      <c r="C19" s="37"/>
      <c r="D19" s="38"/>
    </row>
    <row r="20" spans="1:4" s="33" customFormat="1" ht="31.5" customHeight="1">
      <c r="A20" s="36"/>
      <c r="B20" s="45"/>
      <c r="C20" s="37"/>
      <c r="D20" s="38"/>
    </row>
    <row r="21" spans="1:4" s="33" customFormat="1" ht="31.5" customHeight="1">
      <c r="A21" s="36"/>
      <c r="B21" s="45"/>
      <c r="C21" s="37"/>
      <c r="D21" s="38"/>
    </row>
    <row r="22" spans="1:4" s="33" customFormat="1" ht="31.5" customHeight="1">
      <c r="A22" s="36"/>
      <c r="B22" s="45"/>
      <c r="C22" s="37"/>
      <c r="D22" s="38"/>
    </row>
    <row r="23" spans="1:4" s="33" customFormat="1" ht="31.5" customHeight="1">
      <c r="A23" s="36"/>
      <c r="B23" s="45"/>
      <c r="C23" s="37"/>
      <c r="D23" s="38"/>
    </row>
    <row r="24" spans="1:4" s="33" customFormat="1" ht="31.5" customHeight="1">
      <c r="A24" s="36">
        <v>10</v>
      </c>
      <c r="B24" s="45"/>
      <c r="C24" s="37"/>
      <c r="D24" s="38"/>
    </row>
    <row r="25" spans="1:4" s="33" customFormat="1" ht="31.5" customHeight="1">
      <c r="A25" s="1491"/>
      <c r="B25" s="1492"/>
      <c r="C25" s="1493"/>
      <c r="D25" s="1494"/>
    </row>
    <row r="26" spans="1:4">
      <c r="A26" s="450" t="s">
        <v>84</v>
      </c>
      <c r="B26" s="46"/>
    </row>
    <row r="27" spans="1:4">
      <c r="A27" s="450"/>
      <c r="B27" s="46"/>
    </row>
    <row r="28" spans="1:4">
      <c r="A28" s="450"/>
      <c r="B28" s="46"/>
    </row>
    <row r="29" spans="1:4">
      <c r="A29" s="450"/>
      <c r="B29" s="46"/>
    </row>
    <row r="30" spans="1:4">
      <c r="A30" s="3"/>
    </row>
    <row r="31" spans="1:4" ht="18.75">
      <c r="B31" s="401" t="s">
        <v>1002</v>
      </c>
    </row>
  </sheetData>
  <mergeCells count="8">
    <mergeCell ref="A25:D25"/>
    <mergeCell ref="A1:D1"/>
    <mergeCell ref="A3:D3"/>
    <mergeCell ref="A4:D4"/>
    <mergeCell ref="C7:D7"/>
    <mergeCell ref="A2:D2"/>
    <mergeCell ref="A7:B8"/>
    <mergeCell ref="B5:C5"/>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8.xml><?xml version="1.0" encoding="utf-8"?>
<worksheet xmlns="http://schemas.openxmlformats.org/spreadsheetml/2006/main" xmlns:r="http://schemas.openxmlformats.org/officeDocument/2006/relationships">
  <dimension ref="A1:G89"/>
  <sheetViews>
    <sheetView view="pageBreakPreview" zoomScaleSheetLayoutView="100" workbookViewId="0">
      <selection activeCell="F5" sqref="F5:F20"/>
    </sheetView>
  </sheetViews>
  <sheetFormatPr baseColWidth="10" defaultRowHeight="13.5"/>
  <cols>
    <col min="1" max="1" width="4.5703125" style="1107" bestFit="1" customWidth="1"/>
    <col min="2" max="2" width="25" style="1107" customWidth="1"/>
    <col min="3" max="3" width="10.7109375" style="920" customWidth="1"/>
    <col min="4" max="4" width="15.140625" style="920" customWidth="1"/>
    <col min="5" max="5" width="12.28515625" style="920" customWidth="1"/>
    <col min="6" max="6" width="62.7109375" style="1139" customWidth="1"/>
    <col min="7" max="7" width="26.7109375" style="1107" customWidth="1"/>
    <col min="8" max="16384" width="11.42578125" style="1107"/>
  </cols>
  <sheetData>
    <row r="1" spans="1:7" ht="18" customHeight="1">
      <c r="A1" s="1503" t="s">
        <v>1255</v>
      </c>
      <c r="B1" s="1504"/>
      <c r="C1" s="1504"/>
      <c r="D1" s="1504"/>
      <c r="E1" s="1504"/>
      <c r="F1" s="1505"/>
    </row>
    <row r="2" spans="1:7" ht="13.5" customHeight="1">
      <c r="A2" s="1108"/>
      <c r="B2" s="1109"/>
      <c r="C2" s="1110" t="s">
        <v>1307</v>
      </c>
      <c r="D2" s="1110"/>
      <c r="E2" s="1110"/>
      <c r="F2" s="1111" t="s">
        <v>1256</v>
      </c>
    </row>
    <row r="3" spans="1:7" ht="14.25" customHeight="1">
      <c r="A3" s="1506" t="s">
        <v>1407</v>
      </c>
      <c r="B3" s="1507"/>
      <c r="C3" s="1507"/>
      <c r="D3" s="1507"/>
      <c r="E3" s="1507"/>
      <c r="F3" s="1508"/>
    </row>
    <row r="4" spans="1:7" s="1115" customFormat="1" ht="38.25">
      <c r="A4" s="1112" t="s">
        <v>1257</v>
      </c>
      <c r="B4" s="1112" t="s">
        <v>1258</v>
      </c>
      <c r="C4" s="919" t="s">
        <v>1259</v>
      </c>
      <c r="D4" s="1113" t="s">
        <v>1408</v>
      </c>
      <c r="E4" s="919" t="s">
        <v>1260</v>
      </c>
      <c r="F4" s="1114" t="s">
        <v>1261</v>
      </c>
    </row>
    <row r="5" spans="1:7" s="1115" customFormat="1">
      <c r="A5" s="1116">
        <v>11301</v>
      </c>
      <c r="B5" s="1117" t="s">
        <v>818</v>
      </c>
      <c r="C5" s="1118">
        <v>43249532</v>
      </c>
      <c r="D5" s="1119">
        <v>37623070</v>
      </c>
      <c r="E5" s="1118">
        <f t="shared" ref="E5:E82" si="0">+D5-C5</f>
        <v>-5626462</v>
      </c>
      <c r="F5" s="1509" t="s">
        <v>1409</v>
      </c>
      <c r="G5" s="1120"/>
    </row>
    <row r="6" spans="1:7">
      <c r="A6" s="1121">
        <v>11303</v>
      </c>
      <c r="B6" s="1122" t="s">
        <v>1262</v>
      </c>
      <c r="C6" s="1123">
        <v>4064929</v>
      </c>
      <c r="D6" s="1123">
        <v>3658952</v>
      </c>
      <c r="E6" s="1123">
        <f t="shared" si="0"/>
        <v>-405977</v>
      </c>
      <c r="F6" s="1510"/>
    </row>
    <row r="7" spans="1:7">
      <c r="A7" s="1124">
        <v>11308</v>
      </c>
      <c r="B7" s="1125" t="s">
        <v>1410</v>
      </c>
      <c r="C7" s="1118">
        <v>2040096</v>
      </c>
      <c r="D7" s="1123">
        <v>2047118</v>
      </c>
      <c r="E7" s="1123">
        <f t="shared" si="0"/>
        <v>7022</v>
      </c>
      <c r="F7" s="1510"/>
    </row>
    <row r="8" spans="1:7">
      <c r="A8" s="1112">
        <v>12101</v>
      </c>
      <c r="B8" s="1122" t="s">
        <v>1263</v>
      </c>
      <c r="C8" s="1123">
        <v>1332268</v>
      </c>
      <c r="D8" s="1123">
        <v>629210</v>
      </c>
      <c r="E8" s="1123">
        <f>+D8-C8</f>
        <v>-703058</v>
      </c>
      <c r="F8" s="1510"/>
    </row>
    <row r="9" spans="1:7">
      <c r="A9" s="1126">
        <v>13201</v>
      </c>
      <c r="B9" s="1127" t="s">
        <v>1264</v>
      </c>
      <c r="C9" s="1106">
        <v>3839996</v>
      </c>
      <c r="D9" s="1106">
        <v>3409284</v>
      </c>
      <c r="E9" s="1106">
        <f t="shared" si="0"/>
        <v>-430712</v>
      </c>
      <c r="F9" s="1510"/>
    </row>
    <row r="10" spans="1:7">
      <c r="A10" s="1126">
        <v>13202</v>
      </c>
      <c r="B10" s="1127" t="s">
        <v>1265</v>
      </c>
      <c r="C10" s="1106">
        <v>7052432</v>
      </c>
      <c r="D10" s="1106">
        <v>6146428</v>
      </c>
      <c r="E10" s="1123">
        <f t="shared" si="0"/>
        <v>-906004</v>
      </c>
      <c r="F10" s="1510"/>
    </row>
    <row r="11" spans="1:7" ht="25.5">
      <c r="A11" s="1126">
        <v>13301</v>
      </c>
      <c r="B11" s="1127" t="s">
        <v>1095</v>
      </c>
      <c r="C11" s="1106">
        <v>982616</v>
      </c>
      <c r="D11" s="1106">
        <v>752631</v>
      </c>
      <c r="E11" s="1106">
        <f t="shared" si="0"/>
        <v>-229985</v>
      </c>
      <c r="F11" s="1510"/>
    </row>
    <row r="12" spans="1:7">
      <c r="A12" s="1126">
        <v>14101</v>
      </c>
      <c r="B12" s="1127" t="s">
        <v>1266</v>
      </c>
      <c r="C12" s="1106">
        <v>4649777</v>
      </c>
      <c r="D12" s="1106">
        <v>4065374</v>
      </c>
      <c r="E12" s="1106">
        <f t="shared" si="0"/>
        <v>-584403</v>
      </c>
      <c r="F12" s="1510"/>
    </row>
    <row r="13" spans="1:7">
      <c r="A13" s="1126">
        <v>14201</v>
      </c>
      <c r="B13" s="1127" t="s">
        <v>1267</v>
      </c>
      <c r="C13" s="1106">
        <v>2296021</v>
      </c>
      <c r="D13" s="1106">
        <v>2071661</v>
      </c>
      <c r="E13" s="1106">
        <f t="shared" si="0"/>
        <v>-224360</v>
      </c>
      <c r="F13" s="1510"/>
    </row>
    <row r="14" spans="1:7" ht="25.5">
      <c r="A14" s="1126">
        <v>14301</v>
      </c>
      <c r="B14" s="1127" t="s">
        <v>1099</v>
      </c>
      <c r="C14" s="1106">
        <v>3020314</v>
      </c>
      <c r="D14" s="1106">
        <v>2583244</v>
      </c>
      <c r="E14" s="1106">
        <f t="shared" si="0"/>
        <v>-437070</v>
      </c>
      <c r="F14" s="1510"/>
    </row>
    <row r="15" spans="1:7" ht="25.5">
      <c r="A15" s="1126">
        <v>15101</v>
      </c>
      <c r="B15" s="1127" t="s">
        <v>1268</v>
      </c>
      <c r="C15" s="1106">
        <v>2728800</v>
      </c>
      <c r="D15" s="1106">
        <v>2360111</v>
      </c>
      <c r="E15" s="1106">
        <f t="shared" si="0"/>
        <v>-368689</v>
      </c>
      <c r="F15" s="1510"/>
    </row>
    <row r="16" spans="1:7">
      <c r="A16" s="1126">
        <v>15201</v>
      </c>
      <c r="B16" s="1127" t="s">
        <v>1411</v>
      </c>
      <c r="C16" s="1106">
        <v>226234</v>
      </c>
      <c r="D16" s="1106">
        <v>0</v>
      </c>
      <c r="E16" s="1106">
        <f t="shared" si="0"/>
        <v>-226234</v>
      </c>
      <c r="F16" s="1510"/>
    </row>
    <row r="17" spans="1:6" ht="25.5">
      <c r="A17" s="1126">
        <v>15303</v>
      </c>
      <c r="B17" s="1127" t="s">
        <v>1412</v>
      </c>
      <c r="C17" s="1106">
        <v>135823</v>
      </c>
      <c r="D17" s="1106">
        <v>161300</v>
      </c>
      <c r="E17" s="1106">
        <f t="shared" si="0"/>
        <v>25477</v>
      </c>
      <c r="F17" s="1510"/>
    </row>
    <row r="18" spans="1:6" ht="25.5">
      <c r="A18" s="1121">
        <v>15404</v>
      </c>
      <c r="B18" s="1122" t="s">
        <v>1269</v>
      </c>
      <c r="C18" s="1123">
        <v>2767926</v>
      </c>
      <c r="D18" s="1123">
        <v>2495026</v>
      </c>
      <c r="E18" s="1123">
        <f t="shared" si="0"/>
        <v>-272900</v>
      </c>
      <c r="F18" s="1510"/>
    </row>
    <row r="19" spans="1:6" ht="25.5">
      <c r="A19" s="1121">
        <v>15413</v>
      </c>
      <c r="B19" s="1122" t="s">
        <v>1105</v>
      </c>
      <c r="C19" s="1123">
        <v>30183</v>
      </c>
      <c r="D19" s="1123">
        <v>10800</v>
      </c>
      <c r="E19" s="1123">
        <f t="shared" si="0"/>
        <v>-19383</v>
      </c>
      <c r="F19" s="1510"/>
    </row>
    <row r="20" spans="1:6">
      <c r="A20" s="1121">
        <v>15901</v>
      </c>
      <c r="B20" s="1122" t="s">
        <v>1106</v>
      </c>
      <c r="C20" s="1123">
        <v>1934884</v>
      </c>
      <c r="D20" s="1123">
        <v>1625014</v>
      </c>
      <c r="E20" s="1123">
        <f t="shared" si="0"/>
        <v>-309870</v>
      </c>
      <c r="F20" s="1511"/>
    </row>
    <row r="21" spans="1:6" ht="25.5">
      <c r="A21" s="1126">
        <v>17102</v>
      </c>
      <c r="B21" s="1127" t="s">
        <v>1270</v>
      </c>
      <c r="C21" s="1106">
        <v>1011733</v>
      </c>
      <c r="D21" s="1106">
        <v>1627861</v>
      </c>
      <c r="E21" s="1106">
        <f t="shared" si="0"/>
        <v>616128</v>
      </c>
      <c r="F21" s="1128" t="s">
        <v>1271</v>
      </c>
    </row>
    <row r="22" spans="1:6" ht="25.5">
      <c r="A22" s="1126">
        <v>21101</v>
      </c>
      <c r="B22" s="1127" t="s">
        <v>1272</v>
      </c>
      <c r="C22" s="1106">
        <v>206299</v>
      </c>
      <c r="D22" s="1106">
        <v>150701</v>
      </c>
      <c r="E22" s="1106">
        <f t="shared" si="0"/>
        <v>-55598</v>
      </c>
      <c r="F22" s="1509" t="s">
        <v>1413</v>
      </c>
    </row>
    <row r="23" spans="1:6" ht="25.5">
      <c r="A23" s="1126">
        <v>21201</v>
      </c>
      <c r="B23" s="1127" t="s">
        <v>1414</v>
      </c>
      <c r="C23" s="1106">
        <v>1017</v>
      </c>
      <c r="D23" s="1106">
        <v>0</v>
      </c>
      <c r="E23" s="1106">
        <f t="shared" si="0"/>
        <v>-1017</v>
      </c>
      <c r="F23" s="1510"/>
    </row>
    <row r="24" spans="1:6">
      <c r="A24" s="1126">
        <v>21501</v>
      </c>
      <c r="B24" s="1127" t="s">
        <v>1415</v>
      </c>
      <c r="C24" s="1106">
        <v>197</v>
      </c>
      <c r="D24" s="1106">
        <v>0</v>
      </c>
      <c r="E24" s="1106">
        <f t="shared" si="0"/>
        <v>-197</v>
      </c>
      <c r="F24" s="1510"/>
    </row>
    <row r="25" spans="1:6">
      <c r="A25" s="1126">
        <v>21601</v>
      </c>
      <c r="B25" s="1127" t="s">
        <v>1308</v>
      </c>
      <c r="C25" s="1106">
        <v>979</v>
      </c>
      <c r="D25" s="1106">
        <v>1257</v>
      </c>
      <c r="E25" s="1106">
        <f t="shared" si="0"/>
        <v>278</v>
      </c>
      <c r="F25" s="1510"/>
    </row>
    <row r="26" spans="1:6" ht="25.5">
      <c r="A26" s="1126">
        <v>22101</v>
      </c>
      <c r="B26" s="1127" t="s">
        <v>1416</v>
      </c>
      <c r="C26" s="1106">
        <v>680119</v>
      </c>
      <c r="D26" s="1106">
        <v>263132</v>
      </c>
      <c r="E26" s="1106">
        <f t="shared" si="0"/>
        <v>-416987</v>
      </c>
      <c r="F26" s="1510"/>
    </row>
    <row r="27" spans="1:6">
      <c r="A27" s="1121">
        <v>24601</v>
      </c>
      <c r="B27" s="1122" t="s">
        <v>1273</v>
      </c>
      <c r="C27" s="1123">
        <v>7755</v>
      </c>
      <c r="D27" s="1123">
        <v>9696</v>
      </c>
      <c r="E27" s="1106">
        <f t="shared" si="0"/>
        <v>1941</v>
      </c>
      <c r="F27" s="1511"/>
    </row>
    <row r="28" spans="1:6" ht="25.5">
      <c r="A28" s="1121">
        <v>24801</v>
      </c>
      <c r="B28" s="1122" t="s">
        <v>1130</v>
      </c>
      <c r="C28" s="1123">
        <v>204118</v>
      </c>
      <c r="D28" s="1123">
        <v>888017</v>
      </c>
      <c r="E28" s="1106">
        <f t="shared" si="0"/>
        <v>683899</v>
      </c>
      <c r="F28" s="1128" t="s">
        <v>1309</v>
      </c>
    </row>
    <row r="29" spans="1:6" ht="25.5">
      <c r="A29" s="1121">
        <v>25301</v>
      </c>
      <c r="B29" s="1122" t="s">
        <v>1274</v>
      </c>
      <c r="C29" s="1123">
        <v>575306</v>
      </c>
      <c r="D29" s="1123">
        <v>2377</v>
      </c>
      <c r="E29" s="1106">
        <f t="shared" si="0"/>
        <v>-572929</v>
      </c>
      <c r="F29" s="1509" t="s">
        <v>1413</v>
      </c>
    </row>
    <row r="30" spans="1:6">
      <c r="A30" s="1121">
        <v>26101</v>
      </c>
      <c r="B30" s="1122" t="s">
        <v>1138</v>
      </c>
      <c r="C30" s="1123">
        <v>826740</v>
      </c>
      <c r="D30" s="1123">
        <v>667738</v>
      </c>
      <c r="E30" s="1106">
        <f t="shared" si="0"/>
        <v>-159002</v>
      </c>
      <c r="F30" s="1510"/>
    </row>
    <row r="31" spans="1:6">
      <c r="A31" s="1121">
        <v>27101</v>
      </c>
      <c r="B31" s="1122" t="s">
        <v>1142</v>
      </c>
      <c r="C31" s="1123">
        <v>40000</v>
      </c>
      <c r="D31" s="1123">
        <v>36374</v>
      </c>
      <c r="E31" s="1123">
        <f t="shared" si="0"/>
        <v>-3626</v>
      </c>
      <c r="F31" s="1510"/>
    </row>
    <row r="32" spans="1:6" ht="25.5">
      <c r="A32" s="1121">
        <v>29401</v>
      </c>
      <c r="B32" s="1122" t="s">
        <v>1275</v>
      </c>
      <c r="C32" s="1123">
        <v>58380</v>
      </c>
      <c r="D32" s="1123">
        <v>34071</v>
      </c>
      <c r="E32" s="1123">
        <f t="shared" si="0"/>
        <v>-24309</v>
      </c>
      <c r="F32" s="1510"/>
    </row>
    <row r="33" spans="1:6" ht="25.5">
      <c r="A33" s="1121">
        <v>29601</v>
      </c>
      <c r="B33" s="1122" t="s">
        <v>1276</v>
      </c>
      <c r="C33" s="1123">
        <v>214222</v>
      </c>
      <c r="D33" s="1123">
        <v>110303</v>
      </c>
      <c r="E33" s="1123">
        <f t="shared" si="0"/>
        <v>-103919</v>
      </c>
      <c r="F33" s="1510"/>
    </row>
    <row r="34" spans="1:6">
      <c r="A34" s="1121">
        <v>31101</v>
      </c>
      <c r="B34" s="1122" t="s">
        <v>1417</v>
      </c>
      <c r="C34" s="1123">
        <v>2144521</v>
      </c>
      <c r="D34" s="1123">
        <v>1768730</v>
      </c>
      <c r="E34" s="1123">
        <f t="shared" si="0"/>
        <v>-375791</v>
      </c>
      <c r="F34" s="1510"/>
    </row>
    <row r="35" spans="1:6">
      <c r="A35" s="1121">
        <v>31301</v>
      </c>
      <c r="B35" s="1122" t="s">
        <v>1156</v>
      </c>
      <c r="C35" s="1123">
        <v>62874</v>
      </c>
      <c r="D35" s="1123">
        <v>62782</v>
      </c>
      <c r="E35" s="1123">
        <f t="shared" si="0"/>
        <v>-92</v>
      </c>
      <c r="F35" s="1510"/>
    </row>
    <row r="36" spans="1:6">
      <c r="A36" s="1121">
        <v>31401</v>
      </c>
      <c r="B36" s="1122" t="s">
        <v>1418</v>
      </c>
      <c r="C36" s="1123">
        <v>362435</v>
      </c>
      <c r="D36" s="1123">
        <v>298802</v>
      </c>
      <c r="E36" s="1123">
        <f t="shared" si="0"/>
        <v>-63633</v>
      </c>
      <c r="F36" s="1510"/>
    </row>
    <row r="37" spans="1:6" ht="25.5">
      <c r="A37" s="1129">
        <v>31601</v>
      </c>
      <c r="B37" s="1130" t="s">
        <v>1277</v>
      </c>
      <c r="C37" s="1131">
        <v>3519961</v>
      </c>
      <c r="D37" s="1131">
        <v>2433556</v>
      </c>
      <c r="E37" s="1131">
        <f t="shared" si="0"/>
        <v>-1086405</v>
      </c>
      <c r="F37" s="1511"/>
    </row>
    <row r="38" spans="1:6" ht="38.25">
      <c r="A38" s="1124">
        <v>31701</v>
      </c>
      <c r="B38" s="1125" t="s">
        <v>1279</v>
      </c>
      <c r="C38" s="1118">
        <v>376569</v>
      </c>
      <c r="D38" s="1118">
        <v>525773</v>
      </c>
      <c r="E38" s="1118">
        <f t="shared" si="0"/>
        <v>149204</v>
      </c>
      <c r="F38" s="1128" t="s">
        <v>1280</v>
      </c>
    </row>
    <row r="39" spans="1:6">
      <c r="A39" s="1124">
        <v>31801</v>
      </c>
      <c r="B39" s="1125" t="s">
        <v>1164</v>
      </c>
      <c r="C39" s="1118">
        <v>31874</v>
      </c>
      <c r="D39" s="1118">
        <v>23769</v>
      </c>
      <c r="E39" s="1118">
        <f t="shared" si="0"/>
        <v>-8105</v>
      </c>
      <c r="F39" s="1509" t="s">
        <v>1413</v>
      </c>
    </row>
    <row r="40" spans="1:6" ht="25.5">
      <c r="A40" s="1124">
        <v>31901</v>
      </c>
      <c r="B40" s="1125" t="s">
        <v>1166</v>
      </c>
      <c r="C40" s="1118">
        <v>11312</v>
      </c>
      <c r="D40" s="1118">
        <v>11735</v>
      </c>
      <c r="E40" s="1118">
        <f t="shared" si="0"/>
        <v>423</v>
      </c>
      <c r="F40" s="1510"/>
    </row>
    <row r="41" spans="1:6">
      <c r="A41" s="1124">
        <v>32101</v>
      </c>
      <c r="B41" s="1125" t="s">
        <v>1170</v>
      </c>
      <c r="C41" s="1118">
        <v>128058</v>
      </c>
      <c r="D41" s="1118">
        <v>86770</v>
      </c>
      <c r="E41" s="1118">
        <f t="shared" si="0"/>
        <v>-41288</v>
      </c>
      <c r="F41" s="1510"/>
    </row>
    <row r="42" spans="1:6">
      <c r="A42" s="1124">
        <v>32201</v>
      </c>
      <c r="B42" s="1125" t="s">
        <v>1172</v>
      </c>
      <c r="C42" s="1118">
        <v>137454</v>
      </c>
      <c r="D42" s="1118">
        <v>75504</v>
      </c>
      <c r="E42" s="1118">
        <f t="shared" si="0"/>
        <v>-61950</v>
      </c>
      <c r="F42" s="1510"/>
    </row>
    <row r="43" spans="1:6" ht="25.5">
      <c r="A43" s="1121">
        <v>32302</v>
      </c>
      <c r="B43" s="1122" t="s">
        <v>1281</v>
      </c>
      <c r="C43" s="1123">
        <v>178813</v>
      </c>
      <c r="D43" s="1123">
        <v>143826</v>
      </c>
      <c r="E43" s="1123">
        <f t="shared" si="0"/>
        <v>-34987</v>
      </c>
      <c r="F43" s="1510"/>
    </row>
    <row r="44" spans="1:6" ht="25.5">
      <c r="A44" s="1121">
        <v>32501</v>
      </c>
      <c r="B44" s="1122" t="s">
        <v>1176</v>
      </c>
      <c r="C44" s="1123">
        <v>33465</v>
      </c>
      <c r="D44" s="1123">
        <v>30581</v>
      </c>
      <c r="E44" s="1123">
        <f t="shared" si="0"/>
        <v>-2884</v>
      </c>
      <c r="F44" s="1510"/>
    </row>
    <row r="45" spans="1:6">
      <c r="A45" s="1121">
        <v>32701</v>
      </c>
      <c r="B45" s="1122" t="s">
        <v>1403</v>
      </c>
      <c r="C45" s="1123">
        <v>0</v>
      </c>
      <c r="D45" s="1123">
        <v>12000</v>
      </c>
      <c r="E45" s="1123">
        <f t="shared" si="0"/>
        <v>12000</v>
      </c>
      <c r="F45" s="1510"/>
    </row>
    <row r="46" spans="1:6">
      <c r="A46" s="1121">
        <v>32901</v>
      </c>
      <c r="B46" s="1122" t="s">
        <v>1177</v>
      </c>
      <c r="C46" s="1123">
        <v>6488</v>
      </c>
      <c r="D46" s="1123">
        <v>0</v>
      </c>
      <c r="E46" s="1123">
        <f t="shared" si="0"/>
        <v>-6488</v>
      </c>
      <c r="F46" s="1510"/>
    </row>
    <row r="47" spans="1:6" ht="25.5">
      <c r="A47" s="1121">
        <v>33101</v>
      </c>
      <c r="B47" s="1122" t="s">
        <v>1282</v>
      </c>
      <c r="C47" s="1123">
        <v>6174575</v>
      </c>
      <c r="D47" s="1123">
        <v>5842452</v>
      </c>
      <c r="E47" s="1123">
        <f t="shared" si="0"/>
        <v>-332123</v>
      </c>
      <c r="F47" s="1510"/>
    </row>
    <row r="48" spans="1:6">
      <c r="A48" s="1124">
        <v>33301</v>
      </c>
      <c r="B48" s="1125" t="s">
        <v>1283</v>
      </c>
      <c r="C48" s="1118">
        <v>37624</v>
      </c>
      <c r="D48" s="1118">
        <v>26354</v>
      </c>
      <c r="E48" s="1118">
        <f t="shared" si="0"/>
        <v>-11270</v>
      </c>
      <c r="F48" s="1511"/>
    </row>
    <row r="49" spans="1:6" ht="51">
      <c r="A49" s="1112">
        <v>33401</v>
      </c>
      <c r="B49" s="1122" t="s">
        <v>1284</v>
      </c>
      <c r="C49" s="1123">
        <v>16392</v>
      </c>
      <c r="D49" s="1123">
        <v>109394</v>
      </c>
      <c r="E49" s="1123">
        <f t="shared" si="0"/>
        <v>93002</v>
      </c>
      <c r="F49" s="1132" t="s">
        <v>1419</v>
      </c>
    </row>
    <row r="50" spans="1:6" ht="27" customHeight="1">
      <c r="A50" s="1112">
        <v>33603</v>
      </c>
      <c r="B50" s="1122" t="s">
        <v>1420</v>
      </c>
      <c r="C50" s="1123">
        <v>12024</v>
      </c>
      <c r="D50" s="1123">
        <v>7300</v>
      </c>
      <c r="E50" s="1123">
        <f t="shared" si="0"/>
        <v>-4724</v>
      </c>
      <c r="F50" s="1509" t="s">
        <v>1413</v>
      </c>
    </row>
    <row r="51" spans="1:6">
      <c r="A51" s="1133">
        <v>33801</v>
      </c>
      <c r="B51" s="1130" t="s">
        <v>1421</v>
      </c>
      <c r="C51" s="1131">
        <v>4402</v>
      </c>
      <c r="D51" s="1131">
        <v>4086</v>
      </c>
      <c r="E51" s="1131">
        <f t="shared" si="0"/>
        <v>-316</v>
      </c>
      <c r="F51" s="1512"/>
    </row>
    <row r="52" spans="1:6">
      <c r="A52" s="1124">
        <v>34101</v>
      </c>
      <c r="B52" s="1125" t="s">
        <v>1192</v>
      </c>
      <c r="C52" s="1118">
        <v>8500345</v>
      </c>
      <c r="D52" s="1118">
        <v>206847</v>
      </c>
      <c r="E52" s="1118">
        <f t="shared" si="0"/>
        <v>-8293498</v>
      </c>
      <c r="F52" s="1512"/>
    </row>
    <row r="53" spans="1:6" ht="25.5">
      <c r="A53" s="1124">
        <v>34401</v>
      </c>
      <c r="B53" s="1125" t="s">
        <v>1193</v>
      </c>
      <c r="C53" s="1118">
        <v>4287</v>
      </c>
      <c r="D53" s="1118">
        <v>0</v>
      </c>
      <c r="E53" s="1118">
        <f t="shared" si="0"/>
        <v>-4287</v>
      </c>
      <c r="F53" s="1512"/>
    </row>
    <row r="54" spans="1:6">
      <c r="A54" s="1124">
        <v>34501</v>
      </c>
      <c r="B54" s="1125" t="s">
        <v>1195</v>
      </c>
      <c r="C54" s="1118">
        <v>561214</v>
      </c>
      <c r="D54" s="1118">
        <v>437282</v>
      </c>
      <c r="E54" s="1118">
        <f t="shared" si="0"/>
        <v>-123932</v>
      </c>
      <c r="F54" s="1512"/>
    </row>
    <row r="55" spans="1:6">
      <c r="A55" s="1124">
        <v>34701</v>
      </c>
      <c r="B55" s="1125" t="s">
        <v>1422</v>
      </c>
      <c r="C55" s="1118">
        <v>2990</v>
      </c>
      <c r="D55" s="1118">
        <v>0</v>
      </c>
      <c r="E55" s="1118">
        <f t="shared" si="0"/>
        <v>-2990</v>
      </c>
      <c r="F55" s="1512"/>
    </row>
    <row r="56" spans="1:6">
      <c r="A56" s="1124">
        <v>34801</v>
      </c>
      <c r="B56" s="1125" t="s">
        <v>1198</v>
      </c>
      <c r="C56" s="1118">
        <v>1656836</v>
      </c>
      <c r="D56" s="1118">
        <v>1437512</v>
      </c>
      <c r="E56" s="1118">
        <f t="shared" si="0"/>
        <v>-219324</v>
      </c>
      <c r="F56" s="1512"/>
    </row>
    <row r="57" spans="1:6" ht="25.5">
      <c r="A57" s="1124">
        <v>35101</v>
      </c>
      <c r="B57" s="1125" t="s">
        <v>1285</v>
      </c>
      <c r="C57" s="1118">
        <v>282169</v>
      </c>
      <c r="D57" s="1118">
        <v>169879</v>
      </c>
      <c r="E57" s="1118">
        <f t="shared" si="0"/>
        <v>-112290</v>
      </c>
      <c r="F57" s="1512"/>
    </row>
    <row r="58" spans="1:6" ht="25.5">
      <c r="A58" s="1124">
        <v>35201</v>
      </c>
      <c r="B58" s="1125" t="s">
        <v>1286</v>
      </c>
      <c r="C58" s="1118">
        <v>353345</v>
      </c>
      <c r="D58" s="1118">
        <v>145139</v>
      </c>
      <c r="E58" s="1118">
        <f t="shared" si="0"/>
        <v>-208206</v>
      </c>
      <c r="F58" s="1512"/>
    </row>
    <row r="59" spans="1:6" ht="25.5">
      <c r="A59" s="1124">
        <v>35302</v>
      </c>
      <c r="B59" s="1125" t="s">
        <v>1423</v>
      </c>
      <c r="C59" s="1118">
        <v>568058</v>
      </c>
      <c r="D59" s="1118">
        <v>529379</v>
      </c>
      <c r="E59" s="1118">
        <f t="shared" si="0"/>
        <v>-38679</v>
      </c>
      <c r="F59" s="1512"/>
    </row>
    <row r="60" spans="1:6" ht="25.5">
      <c r="A60" s="1124">
        <v>35501</v>
      </c>
      <c r="B60" s="1125" t="s">
        <v>1287</v>
      </c>
      <c r="C60" s="1118">
        <v>419870</v>
      </c>
      <c r="D60" s="1118">
        <v>269615</v>
      </c>
      <c r="E60" s="1118">
        <f t="shared" si="0"/>
        <v>-150255</v>
      </c>
      <c r="F60" s="1512"/>
    </row>
    <row r="61" spans="1:6" ht="25.5">
      <c r="A61" s="1124">
        <v>35801</v>
      </c>
      <c r="B61" s="1125" t="s">
        <v>1288</v>
      </c>
      <c r="C61" s="1118">
        <v>620142</v>
      </c>
      <c r="D61" s="1118">
        <v>480254</v>
      </c>
      <c r="E61" s="1118">
        <f t="shared" si="0"/>
        <v>-139888</v>
      </c>
      <c r="F61" s="1512"/>
    </row>
    <row r="62" spans="1:6">
      <c r="A62" s="1124">
        <v>35901</v>
      </c>
      <c r="B62" s="1125" t="s">
        <v>1310</v>
      </c>
      <c r="C62" s="1118">
        <v>28451</v>
      </c>
      <c r="D62" s="1118">
        <v>40027</v>
      </c>
      <c r="E62" s="1118">
        <f t="shared" si="0"/>
        <v>11576</v>
      </c>
      <c r="F62" s="1512"/>
    </row>
    <row r="63" spans="1:6" ht="25.5">
      <c r="A63" s="1124">
        <v>36201</v>
      </c>
      <c r="B63" s="1125" t="s">
        <v>1311</v>
      </c>
      <c r="C63" s="1118">
        <v>0</v>
      </c>
      <c r="D63" s="1118">
        <v>3000</v>
      </c>
      <c r="E63" s="1118">
        <f t="shared" si="0"/>
        <v>3000</v>
      </c>
      <c r="F63" s="1512"/>
    </row>
    <row r="64" spans="1:6" ht="38.25">
      <c r="A64" s="1121">
        <v>36301</v>
      </c>
      <c r="B64" s="1122" t="s">
        <v>1289</v>
      </c>
      <c r="C64" s="1123">
        <v>379788</v>
      </c>
      <c r="D64" s="1123">
        <v>508585</v>
      </c>
      <c r="E64" s="1123">
        <f t="shared" si="0"/>
        <v>128797</v>
      </c>
      <c r="F64" s="1512"/>
    </row>
    <row r="65" spans="1:6" ht="25.5">
      <c r="A65" s="1121">
        <v>36601</v>
      </c>
      <c r="B65" s="1122" t="s">
        <v>1312</v>
      </c>
      <c r="C65" s="1123">
        <v>73602</v>
      </c>
      <c r="D65" s="1123">
        <v>42000</v>
      </c>
      <c r="E65" s="1123">
        <f t="shared" si="0"/>
        <v>-31602</v>
      </c>
      <c r="F65" s="1512"/>
    </row>
    <row r="66" spans="1:6">
      <c r="A66" s="1124">
        <v>37201</v>
      </c>
      <c r="B66" s="1125" t="s">
        <v>1424</v>
      </c>
      <c r="C66" s="1118">
        <v>30556</v>
      </c>
      <c r="D66" s="1118">
        <v>29653</v>
      </c>
      <c r="E66" s="1118">
        <f t="shared" si="0"/>
        <v>-903</v>
      </c>
      <c r="F66" s="1512"/>
    </row>
    <row r="67" spans="1:6">
      <c r="A67" s="1124">
        <v>37501</v>
      </c>
      <c r="B67" s="1125" t="s">
        <v>1313</v>
      </c>
      <c r="C67" s="1118">
        <v>750285</v>
      </c>
      <c r="D67" s="1118">
        <v>314456</v>
      </c>
      <c r="E67" s="1118">
        <f t="shared" si="0"/>
        <v>-435829</v>
      </c>
      <c r="F67" s="1512"/>
    </row>
    <row r="68" spans="1:6" ht="25.5">
      <c r="A68" s="1124">
        <v>37601</v>
      </c>
      <c r="B68" s="1125" t="s">
        <v>1425</v>
      </c>
      <c r="C68" s="1118">
        <v>0</v>
      </c>
      <c r="D68" s="1118">
        <v>15778</v>
      </c>
      <c r="E68" s="1118">
        <f t="shared" si="0"/>
        <v>15778</v>
      </c>
      <c r="F68" s="1132" t="s">
        <v>1426</v>
      </c>
    </row>
    <row r="69" spans="1:6" ht="24" customHeight="1">
      <c r="A69" s="1124">
        <v>38201</v>
      </c>
      <c r="B69" s="1125" t="s">
        <v>1314</v>
      </c>
      <c r="C69" s="1118">
        <v>668045</v>
      </c>
      <c r="D69" s="1118">
        <v>654321</v>
      </c>
      <c r="E69" s="1118">
        <f t="shared" si="0"/>
        <v>-13724</v>
      </c>
      <c r="F69" s="1509" t="s">
        <v>1413</v>
      </c>
    </row>
    <row r="70" spans="1:6" ht="24" customHeight="1">
      <c r="A70" s="1124">
        <v>38301</v>
      </c>
      <c r="B70" s="1125" t="s">
        <v>1231</v>
      </c>
      <c r="C70" s="1118">
        <v>39382</v>
      </c>
      <c r="D70" s="1118">
        <v>31836</v>
      </c>
      <c r="E70" s="1118">
        <f t="shared" si="0"/>
        <v>-7546</v>
      </c>
      <c r="F70" s="1510"/>
    </row>
    <row r="71" spans="1:6" ht="24" customHeight="1">
      <c r="A71" s="1124">
        <v>39201</v>
      </c>
      <c r="B71" s="1125" t="s">
        <v>1290</v>
      </c>
      <c r="C71" s="1118">
        <v>155299</v>
      </c>
      <c r="D71" s="1118">
        <v>178424</v>
      </c>
      <c r="E71" s="1118">
        <f t="shared" si="0"/>
        <v>23125</v>
      </c>
      <c r="F71" s="1510"/>
    </row>
    <row r="72" spans="1:6" ht="36" customHeight="1">
      <c r="A72" s="1121">
        <v>39501</v>
      </c>
      <c r="B72" s="1122" t="s">
        <v>1237</v>
      </c>
      <c r="C72" s="1123">
        <v>607894</v>
      </c>
      <c r="D72" s="1123">
        <v>376308</v>
      </c>
      <c r="E72" s="1123">
        <f t="shared" si="0"/>
        <v>-231586</v>
      </c>
      <c r="F72" s="1511"/>
    </row>
    <row r="73" spans="1:6" ht="25.5">
      <c r="A73" s="1121">
        <v>39801</v>
      </c>
      <c r="B73" s="1122" t="s">
        <v>1291</v>
      </c>
      <c r="C73" s="1123">
        <v>2016368</v>
      </c>
      <c r="D73" s="1123">
        <v>1889507</v>
      </c>
      <c r="E73" s="1123">
        <f t="shared" si="0"/>
        <v>-126861</v>
      </c>
      <c r="F73" s="1128" t="s">
        <v>1278</v>
      </c>
    </row>
    <row r="74" spans="1:6" ht="25.5">
      <c r="A74" s="1121">
        <v>51201</v>
      </c>
      <c r="B74" s="1122" t="s">
        <v>1427</v>
      </c>
      <c r="C74" s="1123">
        <v>0</v>
      </c>
      <c r="D74" s="1123">
        <v>51649</v>
      </c>
      <c r="E74" s="1123">
        <f t="shared" si="0"/>
        <v>51649</v>
      </c>
      <c r="F74" s="1509" t="s">
        <v>1293</v>
      </c>
    </row>
    <row r="75" spans="1:6">
      <c r="A75" s="1121">
        <v>51501</v>
      </c>
      <c r="B75" s="1122" t="s">
        <v>1292</v>
      </c>
      <c r="C75" s="1123">
        <v>0</v>
      </c>
      <c r="D75" s="1123">
        <v>212849</v>
      </c>
      <c r="E75" s="1123">
        <f t="shared" si="0"/>
        <v>212849</v>
      </c>
      <c r="F75" s="1510"/>
    </row>
    <row r="76" spans="1:6">
      <c r="A76" s="1121">
        <v>52101</v>
      </c>
      <c r="B76" s="1122" t="s">
        <v>1243</v>
      </c>
      <c r="C76" s="1123">
        <v>0</v>
      </c>
      <c r="D76" s="1123">
        <v>59734</v>
      </c>
      <c r="E76" s="1123">
        <f t="shared" si="0"/>
        <v>59734</v>
      </c>
      <c r="F76" s="1510"/>
    </row>
    <row r="77" spans="1:6" ht="17.25" customHeight="1">
      <c r="A77" s="1121">
        <v>52301</v>
      </c>
      <c r="B77" s="1122" t="s">
        <v>1294</v>
      </c>
      <c r="C77" s="1123">
        <v>0</v>
      </c>
      <c r="D77" s="1123">
        <v>58002</v>
      </c>
      <c r="E77" s="1123">
        <f t="shared" si="0"/>
        <v>58002</v>
      </c>
      <c r="F77" s="1510"/>
    </row>
    <row r="78" spans="1:6" ht="15.75" customHeight="1">
      <c r="A78" s="1121">
        <v>56401</v>
      </c>
      <c r="B78" s="1122" t="s">
        <v>1245</v>
      </c>
      <c r="C78" s="1123">
        <v>0</v>
      </c>
      <c r="D78" s="1123">
        <v>81750</v>
      </c>
      <c r="E78" s="1123">
        <f t="shared" si="0"/>
        <v>81750</v>
      </c>
      <c r="F78" s="1510"/>
    </row>
    <row r="79" spans="1:6" ht="25.5">
      <c r="A79" s="1121">
        <v>56501</v>
      </c>
      <c r="B79" s="1122" t="s">
        <v>1305</v>
      </c>
      <c r="C79" s="1123">
        <v>0</v>
      </c>
      <c r="D79" s="1123">
        <v>161250</v>
      </c>
      <c r="E79" s="1123">
        <f t="shared" si="0"/>
        <v>161250</v>
      </c>
      <c r="F79" s="1510"/>
    </row>
    <row r="80" spans="1:6" ht="25.5">
      <c r="A80" s="1121">
        <v>56601</v>
      </c>
      <c r="B80" s="1122" t="s">
        <v>1315</v>
      </c>
      <c r="C80" s="1123">
        <v>0</v>
      </c>
      <c r="D80" s="1123">
        <v>59729</v>
      </c>
      <c r="E80" s="1123">
        <f t="shared" si="0"/>
        <v>59729</v>
      </c>
      <c r="F80" s="1511"/>
    </row>
    <row r="81" spans="1:6" ht="25.5">
      <c r="A81" s="1121">
        <v>91101</v>
      </c>
      <c r="B81" s="1122" t="s">
        <v>1295</v>
      </c>
      <c r="C81" s="1123">
        <v>0</v>
      </c>
      <c r="D81" s="1123">
        <v>9999984</v>
      </c>
      <c r="E81" s="1123">
        <f t="shared" si="0"/>
        <v>9999984</v>
      </c>
      <c r="F81" s="1509" t="s">
        <v>1428</v>
      </c>
    </row>
    <row r="82" spans="1:6">
      <c r="A82" s="1121">
        <v>92101</v>
      </c>
      <c r="B82" s="1122" t="s">
        <v>1296</v>
      </c>
      <c r="C82" s="1123">
        <v>0</v>
      </c>
      <c r="D82" s="1123">
        <v>6246291</v>
      </c>
      <c r="E82" s="1123">
        <f t="shared" si="0"/>
        <v>6246291</v>
      </c>
      <c r="F82" s="1511"/>
    </row>
    <row r="83" spans="1:6">
      <c r="A83" s="1121"/>
      <c r="B83" s="1121"/>
      <c r="C83" s="1123">
        <f>SUM(C5:C82)-3</f>
        <v>115136460</v>
      </c>
      <c r="D83" s="1123">
        <f>SUM(D5:D82)-1</f>
        <v>109585203</v>
      </c>
      <c r="E83" s="1123">
        <f>SUM(E5:E82)</f>
        <v>-5551259</v>
      </c>
      <c r="F83" s="1134"/>
    </row>
    <row r="84" spans="1:6" ht="66" customHeight="1">
      <c r="A84" s="1121" t="s">
        <v>1297</v>
      </c>
      <c r="B84" s="1514" t="s">
        <v>1429</v>
      </c>
      <c r="C84" s="1514"/>
      <c r="D84" s="1514"/>
      <c r="E84" s="1514"/>
      <c r="F84" s="1514"/>
    </row>
    <row r="87" spans="1:6">
      <c r="B87" s="1135"/>
      <c r="C87" s="1136"/>
      <c r="D87" s="1136"/>
      <c r="F87" s="1137"/>
    </row>
    <row r="88" spans="1:6">
      <c r="B88" s="1513" t="s">
        <v>1298</v>
      </c>
      <c r="C88" s="1513"/>
      <c r="D88" s="1513"/>
      <c r="F88" s="1138" t="s">
        <v>1299</v>
      </c>
    </row>
    <row r="89" spans="1:6">
      <c r="B89" s="1513" t="s">
        <v>1300</v>
      </c>
      <c r="C89" s="1513"/>
      <c r="D89" s="1513"/>
      <c r="F89" s="1138" t="s">
        <v>1301</v>
      </c>
    </row>
  </sheetData>
  <mergeCells count="13">
    <mergeCell ref="F39:F48"/>
    <mergeCell ref="F50:F67"/>
    <mergeCell ref="B89:D89"/>
    <mergeCell ref="F69:F72"/>
    <mergeCell ref="F74:F80"/>
    <mergeCell ref="F81:F82"/>
    <mergeCell ref="B84:F84"/>
    <mergeCell ref="B88:D88"/>
    <mergeCell ref="A1:F1"/>
    <mergeCell ref="A3:F3"/>
    <mergeCell ref="F5:F20"/>
    <mergeCell ref="F22:F27"/>
    <mergeCell ref="F29:F37"/>
  </mergeCells>
  <printOptions horizontalCentered="1"/>
  <pageMargins left="0" right="0" top="0.74803149606299213" bottom="0.74803149606299213"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sheetPr codeName="Hoja2">
    <pageSetUpPr fitToPage="1"/>
  </sheetPr>
  <dimension ref="A1:G73"/>
  <sheetViews>
    <sheetView view="pageBreakPreview" zoomScale="110" zoomScaleSheetLayoutView="110" workbookViewId="0">
      <selection activeCell="C37" sqref="C37"/>
    </sheetView>
  </sheetViews>
  <sheetFormatPr baseColWidth="10" defaultColWidth="11.28515625" defaultRowHeight="16.5"/>
  <cols>
    <col min="1" max="1" width="1.7109375" style="109" customWidth="1"/>
    <col min="2" max="2" width="101.7109375" style="109" bestFit="1" customWidth="1"/>
    <col min="3" max="3" width="18.28515625" style="109" customWidth="1"/>
    <col min="4" max="4" width="18" style="444" customWidth="1"/>
    <col min="5" max="5" width="59.28515625" style="108" customWidth="1"/>
    <col min="6" max="6" width="22.7109375" style="108" customWidth="1"/>
    <col min="7" max="16384" width="11.28515625" style="108"/>
  </cols>
  <sheetData>
    <row r="1" spans="1:7" s="107" customFormat="1" ht="20.25">
      <c r="A1" s="1150" t="s">
        <v>23</v>
      </c>
      <c r="B1" s="1150"/>
      <c r="C1" s="1150"/>
      <c r="D1" s="1150"/>
      <c r="E1" s="432"/>
      <c r="G1" s="52"/>
    </row>
    <row r="2" spans="1:7" ht="15.75">
      <c r="A2" s="1151" t="s">
        <v>1</v>
      </c>
      <c r="B2" s="1151"/>
      <c r="C2" s="1151"/>
      <c r="D2" s="1151"/>
    </row>
    <row r="3" spans="1:7" ht="15.75">
      <c r="A3" s="1157" t="str">
        <f>'ETCA-I-01'!A3</f>
        <v>TELEVISORA DE HERMOSILLO, S.A. DE C.V.</v>
      </c>
      <c r="B3" s="1157"/>
      <c r="C3" s="1157"/>
      <c r="D3" s="1157"/>
    </row>
    <row r="4" spans="1:7">
      <c r="A4" s="1152" t="s">
        <v>1399</v>
      </c>
      <c r="B4" s="1152"/>
      <c r="C4" s="1152"/>
      <c r="D4" s="1152"/>
    </row>
    <row r="5" spans="1:7" s="109" customFormat="1" ht="17.25" thickBot="1">
      <c r="A5" s="1158" t="s">
        <v>200</v>
      </c>
      <c r="B5" s="1158"/>
      <c r="C5" s="52"/>
      <c r="D5" s="440"/>
    </row>
    <row r="6" spans="1:7" ht="27.75" customHeight="1" thickBot="1">
      <c r="A6" s="1155"/>
      <c r="B6" s="1156"/>
      <c r="C6" s="848">
        <v>2018</v>
      </c>
      <c r="D6" s="848">
        <v>2017</v>
      </c>
    </row>
    <row r="7" spans="1:7" ht="17.25" thickTop="1">
      <c r="A7" s="110" t="s">
        <v>201</v>
      </c>
      <c r="B7" s="111"/>
      <c r="C7" s="112"/>
      <c r="D7" s="598"/>
    </row>
    <row r="8" spans="1:7">
      <c r="A8" s="113" t="s">
        <v>202</v>
      </c>
      <c r="B8" s="114"/>
      <c r="C8" s="544">
        <f>SUM(C9:C16)</f>
        <v>83112666</v>
      </c>
      <c r="D8" s="545">
        <f>SUM(D9:D16)</f>
        <v>141699161</v>
      </c>
    </row>
    <row r="9" spans="1:7">
      <c r="A9" s="115"/>
      <c r="B9" s="116" t="s">
        <v>203</v>
      </c>
      <c r="C9" s="546">
        <v>0</v>
      </c>
      <c r="D9" s="547">
        <v>0</v>
      </c>
    </row>
    <row r="10" spans="1:7">
      <c r="A10" s="115"/>
      <c r="B10" s="116" t="s">
        <v>204</v>
      </c>
      <c r="C10" s="546">
        <v>0</v>
      </c>
      <c r="D10" s="547">
        <v>0</v>
      </c>
    </row>
    <row r="11" spans="1:7">
      <c r="A11" s="115"/>
      <c r="B11" s="116" t="s">
        <v>205</v>
      </c>
      <c r="C11" s="546">
        <v>0</v>
      </c>
      <c r="D11" s="547">
        <v>0</v>
      </c>
    </row>
    <row r="12" spans="1:7">
      <c r="A12" s="115"/>
      <c r="B12" s="116" t="s">
        <v>206</v>
      </c>
      <c r="C12" s="546">
        <v>0</v>
      </c>
      <c r="D12" s="547">
        <v>0</v>
      </c>
    </row>
    <row r="13" spans="1:7">
      <c r="A13" s="115"/>
      <c r="B13" s="116" t="s">
        <v>271</v>
      </c>
      <c r="C13" s="546">
        <v>0</v>
      </c>
      <c r="D13" s="547">
        <v>0</v>
      </c>
    </row>
    <row r="14" spans="1:7">
      <c r="A14" s="115"/>
      <c r="B14" s="116" t="s">
        <v>207</v>
      </c>
      <c r="C14" s="546">
        <v>0</v>
      </c>
      <c r="D14" s="547">
        <v>0</v>
      </c>
    </row>
    <row r="15" spans="1:7">
      <c r="A15" s="115"/>
      <c r="B15" s="116" t="s">
        <v>208</v>
      </c>
      <c r="C15" s="546">
        <v>83112666</v>
      </c>
      <c r="D15" s="547">
        <v>141699161</v>
      </c>
    </row>
    <row r="16" spans="1:7">
      <c r="A16" s="115"/>
      <c r="B16" s="116" t="s">
        <v>209</v>
      </c>
      <c r="C16" s="546">
        <v>0</v>
      </c>
      <c r="D16" s="547">
        <v>0</v>
      </c>
    </row>
    <row r="17" spans="1:4">
      <c r="A17" s="113" t="s">
        <v>210</v>
      </c>
      <c r="B17" s="114"/>
      <c r="C17" s="544">
        <f>SUM(C18:C19)</f>
        <v>17245682</v>
      </c>
      <c r="D17" s="545">
        <f>SUM(D18:D19)</f>
        <v>31605082</v>
      </c>
    </row>
    <row r="18" spans="1:4">
      <c r="A18" s="115"/>
      <c r="B18" s="116" t="s">
        <v>211</v>
      </c>
      <c r="C18" s="546">
        <v>0</v>
      </c>
      <c r="D18" s="547">
        <v>0</v>
      </c>
    </row>
    <row r="19" spans="1:4">
      <c r="A19" s="115"/>
      <c r="B19" s="116" t="s">
        <v>212</v>
      </c>
      <c r="C19" s="546">
        <v>17245682</v>
      </c>
      <c r="D19" s="547">
        <v>31605082</v>
      </c>
    </row>
    <row r="20" spans="1:4">
      <c r="A20" s="113" t="s">
        <v>213</v>
      </c>
      <c r="B20" s="114"/>
      <c r="C20" s="544">
        <f>SUM(C21:C25)</f>
        <v>90682</v>
      </c>
      <c r="D20" s="545">
        <f>SUM(D21:D25)</f>
        <v>364223</v>
      </c>
    </row>
    <row r="21" spans="1:4">
      <c r="A21" s="115"/>
      <c r="B21" s="116" t="s">
        <v>214</v>
      </c>
      <c r="C21" s="546">
        <v>9898</v>
      </c>
      <c r="D21" s="547">
        <v>237094</v>
      </c>
    </row>
    <row r="22" spans="1:4">
      <c r="A22" s="115"/>
      <c r="B22" s="116" t="s">
        <v>215</v>
      </c>
      <c r="C22" s="546">
        <v>0</v>
      </c>
      <c r="D22" s="547">
        <v>0</v>
      </c>
    </row>
    <row r="23" spans="1:4">
      <c r="A23" s="115"/>
      <c r="B23" s="116" t="s">
        <v>216</v>
      </c>
      <c r="C23" s="546">
        <v>0</v>
      </c>
      <c r="D23" s="547">
        <v>0</v>
      </c>
    </row>
    <row r="24" spans="1:4">
      <c r="A24" s="115"/>
      <c r="B24" s="116" t="s">
        <v>217</v>
      </c>
      <c r="C24" s="546">
        <v>0</v>
      </c>
      <c r="D24" s="547">
        <v>0</v>
      </c>
    </row>
    <row r="25" spans="1:4">
      <c r="A25" s="115"/>
      <c r="B25" s="116" t="s">
        <v>218</v>
      </c>
      <c r="C25" s="546">
        <v>80784</v>
      </c>
      <c r="D25" s="547">
        <v>127129</v>
      </c>
    </row>
    <row r="26" spans="1:4">
      <c r="A26" s="115"/>
      <c r="B26" s="112"/>
      <c r="C26" s="546">
        <v>0</v>
      </c>
      <c r="D26" s="547">
        <v>0</v>
      </c>
    </row>
    <row r="27" spans="1:4">
      <c r="A27" s="117" t="s">
        <v>219</v>
      </c>
      <c r="B27" s="118"/>
      <c r="C27" s="548">
        <f>C20+C17+C8</f>
        <v>100449030</v>
      </c>
      <c r="D27" s="549">
        <f>D20+D17+D8</f>
        <v>173668466</v>
      </c>
    </row>
    <row r="28" spans="1:4">
      <c r="A28" s="115"/>
      <c r="B28" s="112"/>
      <c r="C28" s="546">
        <v>0</v>
      </c>
      <c r="D28" s="547">
        <v>0</v>
      </c>
    </row>
    <row r="29" spans="1:4">
      <c r="A29" s="110" t="s">
        <v>220</v>
      </c>
      <c r="B29" s="111"/>
      <c r="C29" s="546">
        <v>0</v>
      </c>
      <c r="D29" s="547">
        <v>0</v>
      </c>
    </row>
    <row r="30" spans="1:4">
      <c r="A30" s="113" t="s">
        <v>221</v>
      </c>
      <c r="B30" s="114"/>
      <c r="C30" s="544">
        <f>SUM(C31:C33)</f>
        <v>92653965</v>
      </c>
      <c r="D30" s="545">
        <f>SUM(D31:D33)</f>
        <v>155755336</v>
      </c>
    </row>
    <row r="31" spans="1:4">
      <c r="A31" s="115"/>
      <c r="B31" s="116" t="s">
        <v>222</v>
      </c>
      <c r="C31" s="546">
        <v>71267084</v>
      </c>
      <c r="D31" s="547">
        <v>65774817</v>
      </c>
    </row>
    <row r="32" spans="1:4">
      <c r="A32" s="115"/>
      <c r="B32" s="116" t="s">
        <v>223</v>
      </c>
      <c r="C32" s="1020">
        <v>2163664</v>
      </c>
      <c r="D32" s="547">
        <v>2275768</v>
      </c>
    </row>
    <row r="33" spans="1:4">
      <c r="A33" s="115"/>
      <c r="B33" s="116" t="s">
        <v>224</v>
      </c>
      <c r="C33" s="546">
        <v>19223217</v>
      </c>
      <c r="D33" s="547">
        <v>87704751</v>
      </c>
    </row>
    <row r="34" spans="1:4">
      <c r="A34" s="113" t="s">
        <v>460</v>
      </c>
      <c r="B34" s="114"/>
      <c r="C34" s="544">
        <f>SUM(C35:C43)</f>
        <v>0</v>
      </c>
      <c r="D34" s="545">
        <f>SUM(D35:D43)</f>
        <v>0</v>
      </c>
    </row>
    <row r="35" spans="1:4">
      <c r="A35" s="115"/>
      <c r="B35" s="116" t="s">
        <v>225</v>
      </c>
      <c r="C35" s="546">
        <v>0</v>
      </c>
      <c r="D35" s="547">
        <v>0</v>
      </c>
    </row>
    <row r="36" spans="1:4">
      <c r="A36" s="115"/>
      <c r="B36" s="116" t="s">
        <v>226</v>
      </c>
      <c r="C36" s="546">
        <v>0</v>
      </c>
      <c r="D36" s="547">
        <v>0</v>
      </c>
    </row>
    <row r="37" spans="1:4">
      <c r="A37" s="115"/>
      <c r="B37" s="116" t="s">
        <v>227</v>
      </c>
      <c r="C37" s="546">
        <v>0</v>
      </c>
      <c r="D37" s="547">
        <v>0</v>
      </c>
    </row>
    <row r="38" spans="1:4">
      <c r="A38" s="115"/>
      <c r="B38" s="116" t="s">
        <v>228</v>
      </c>
      <c r="C38" s="546">
        <v>0</v>
      </c>
      <c r="D38" s="547">
        <v>0</v>
      </c>
    </row>
    <row r="39" spans="1:4">
      <c r="A39" s="115"/>
      <c r="B39" s="116" t="s">
        <v>229</v>
      </c>
      <c r="C39" s="546">
        <v>0</v>
      </c>
      <c r="D39" s="547">
        <v>0</v>
      </c>
    </row>
    <row r="40" spans="1:4">
      <c r="A40" s="115"/>
      <c r="B40" s="116" t="s">
        <v>230</v>
      </c>
      <c r="C40" s="546">
        <v>0</v>
      </c>
      <c r="D40" s="547">
        <v>0</v>
      </c>
    </row>
    <row r="41" spans="1:4">
      <c r="A41" s="115"/>
      <c r="B41" s="116" t="s">
        <v>231</v>
      </c>
      <c r="C41" s="546">
        <v>0</v>
      </c>
      <c r="D41" s="547">
        <v>0</v>
      </c>
    </row>
    <row r="42" spans="1:4">
      <c r="A42" s="115"/>
      <c r="B42" s="116" t="s">
        <v>232</v>
      </c>
      <c r="C42" s="546">
        <v>0</v>
      </c>
      <c r="D42" s="547">
        <v>0</v>
      </c>
    </row>
    <row r="43" spans="1:4">
      <c r="A43" s="115"/>
      <c r="B43" s="116" t="s">
        <v>233</v>
      </c>
      <c r="C43" s="546">
        <v>0</v>
      </c>
      <c r="D43" s="547">
        <v>0</v>
      </c>
    </row>
    <row r="44" spans="1:4">
      <c r="A44" s="113" t="s">
        <v>234</v>
      </c>
      <c r="B44" s="114"/>
      <c r="C44" s="544">
        <f>SUM(C45:C47)</f>
        <v>0</v>
      </c>
      <c r="D44" s="545">
        <f>SUM(D45:D47)</f>
        <v>0</v>
      </c>
    </row>
    <row r="45" spans="1:4">
      <c r="A45" s="115"/>
      <c r="B45" s="116" t="s">
        <v>235</v>
      </c>
      <c r="C45" s="546">
        <v>0</v>
      </c>
      <c r="D45" s="547">
        <v>0</v>
      </c>
    </row>
    <row r="46" spans="1:4">
      <c r="A46" s="115"/>
      <c r="B46" s="116" t="s">
        <v>70</v>
      </c>
      <c r="C46" s="546">
        <v>0</v>
      </c>
      <c r="D46" s="547">
        <v>0</v>
      </c>
    </row>
    <row r="47" spans="1:4">
      <c r="A47" s="115"/>
      <c r="B47" s="116" t="s">
        <v>236</v>
      </c>
      <c r="C47" s="546">
        <v>0</v>
      </c>
      <c r="D47" s="547">
        <v>0</v>
      </c>
    </row>
    <row r="48" spans="1:4">
      <c r="A48" s="113" t="s">
        <v>237</v>
      </c>
      <c r="B48" s="114"/>
      <c r="C48" s="544">
        <f>SUM(C49:C53)</f>
        <v>6246291</v>
      </c>
      <c r="D48" s="545">
        <f>SUM(D49:D53)</f>
        <v>6691235</v>
      </c>
    </row>
    <row r="49" spans="1:4">
      <c r="A49" s="115"/>
      <c r="B49" s="116" t="s">
        <v>238</v>
      </c>
      <c r="C49" s="546">
        <v>6246291</v>
      </c>
      <c r="D49" s="547">
        <v>6691235</v>
      </c>
    </row>
    <row r="50" spans="1:4">
      <c r="A50" s="115"/>
      <c r="B50" s="116" t="s">
        <v>239</v>
      </c>
      <c r="C50" s="546">
        <v>0</v>
      </c>
      <c r="D50" s="547">
        <v>0</v>
      </c>
    </row>
    <row r="51" spans="1:4">
      <c r="A51" s="115"/>
      <c r="B51" s="116" t="s">
        <v>240</v>
      </c>
      <c r="C51" s="546">
        <v>0</v>
      </c>
      <c r="D51" s="547">
        <v>0</v>
      </c>
    </row>
    <row r="52" spans="1:4">
      <c r="A52" s="115"/>
      <c r="B52" s="116" t="s">
        <v>241</v>
      </c>
      <c r="C52" s="546">
        <v>0</v>
      </c>
      <c r="D52" s="547">
        <v>0</v>
      </c>
    </row>
    <row r="53" spans="1:4">
      <c r="A53" s="115"/>
      <c r="B53" s="116" t="s">
        <v>242</v>
      </c>
      <c r="C53" s="546">
        <v>0</v>
      </c>
      <c r="D53" s="547">
        <v>0</v>
      </c>
    </row>
    <row r="54" spans="1:4">
      <c r="A54" s="113" t="s">
        <v>243</v>
      </c>
      <c r="B54" s="114"/>
      <c r="C54" s="548">
        <f>SUM(C55:C60)</f>
        <v>20675085</v>
      </c>
      <c r="D54" s="549">
        <f>SUM(D55:D60)</f>
        <v>16410900</v>
      </c>
    </row>
    <row r="55" spans="1:4">
      <c r="A55" s="115"/>
      <c r="B55" s="116" t="s">
        <v>244</v>
      </c>
      <c r="C55" s="546">
        <v>18664982</v>
      </c>
      <c r="D55" s="547">
        <v>13339632</v>
      </c>
    </row>
    <row r="56" spans="1:4">
      <c r="A56" s="115"/>
      <c r="B56" s="116" t="s">
        <v>245</v>
      </c>
      <c r="C56" s="546">
        <v>0</v>
      </c>
      <c r="D56" s="547">
        <v>0</v>
      </c>
    </row>
    <row r="57" spans="1:4">
      <c r="A57" s="115"/>
      <c r="B57" s="116" t="s">
        <v>246</v>
      </c>
      <c r="C57" s="546">
        <v>0</v>
      </c>
      <c r="D57" s="547">
        <v>0</v>
      </c>
    </row>
    <row r="58" spans="1:4">
      <c r="A58" s="115"/>
      <c r="B58" s="116" t="s">
        <v>247</v>
      </c>
      <c r="C58" s="546">
        <v>0</v>
      </c>
      <c r="D58" s="547">
        <v>0</v>
      </c>
    </row>
    <row r="59" spans="1:4">
      <c r="A59" s="115"/>
      <c r="B59" s="116" t="s">
        <v>248</v>
      </c>
      <c r="C59" s="546">
        <v>0</v>
      </c>
      <c r="D59" s="547">
        <v>0</v>
      </c>
    </row>
    <row r="60" spans="1:4">
      <c r="A60" s="115"/>
      <c r="B60" s="116" t="s">
        <v>249</v>
      </c>
      <c r="C60" s="546">
        <v>2010103</v>
      </c>
      <c r="D60" s="547">
        <v>3071268</v>
      </c>
    </row>
    <row r="61" spans="1:4">
      <c r="A61" s="113" t="s">
        <v>250</v>
      </c>
      <c r="B61" s="114"/>
      <c r="C61" s="548">
        <f>C62</f>
        <v>0</v>
      </c>
      <c r="D61" s="549">
        <f>D62</f>
        <v>0</v>
      </c>
    </row>
    <row r="62" spans="1:4">
      <c r="A62" s="115"/>
      <c r="B62" s="116" t="s">
        <v>251</v>
      </c>
      <c r="C62" s="546">
        <v>0</v>
      </c>
      <c r="D62" s="547">
        <v>0</v>
      </c>
    </row>
    <row r="63" spans="1:4">
      <c r="A63" s="115"/>
      <c r="B63" s="119"/>
      <c r="C63" s="546"/>
      <c r="D63" s="547"/>
    </row>
    <row r="64" spans="1:4">
      <c r="A64" s="113" t="s">
        <v>252</v>
      </c>
      <c r="B64" s="114"/>
      <c r="C64" s="548">
        <f>C61+C54+C48+C34+C30+C44+1</f>
        <v>119575342</v>
      </c>
      <c r="D64" s="549">
        <f>D61+D54+D48+D34+D30+D44</f>
        <v>178857471</v>
      </c>
    </row>
    <row r="65" spans="1:5">
      <c r="A65" s="115"/>
      <c r="B65" s="119"/>
      <c r="C65" s="546"/>
      <c r="D65" s="547"/>
    </row>
    <row r="66" spans="1:5" ht="20.25">
      <c r="A66" s="113" t="s">
        <v>253</v>
      </c>
      <c r="B66" s="114"/>
      <c r="C66" s="548">
        <f>C27-C64</f>
        <v>-19126312</v>
      </c>
      <c r="D66" s="549">
        <f>D27-D64</f>
        <v>-5189005</v>
      </c>
      <c r="E66" s="445" t="str">
        <f>IF((C66-'ETCA-I-01'!F41)&gt;0.9,"ERROR!!!, NO COINCIDEN LOS MONTOS CON LO REPORTADO EN EL FORMATO ETCA-I-01 EN EL EJERCICIO 2017","")</f>
        <v/>
      </c>
    </row>
    <row r="67" spans="1:5" ht="21" thickBot="1">
      <c r="A67" s="120"/>
      <c r="B67" s="121"/>
      <c r="C67" s="121"/>
      <c r="D67" s="441"/>
      <c r="E67" s="445"/>
    </row>
    <row r="68" spans="1:5" s="434" customFormat="1" ht="16.5" customHeight="1">
      <c r="A68" s="119"/>
      <c r="B68" s="502" t="s">
        <v>254</v>
      </c>
      <c r="C68" s="119"/>
      <c r="D68" s="503"/>
    </row>
    <row r="69" spans="1:5" s="434" customFormat="1" ht="16.5" customHeight="1">
      <c r="A69" s="119"/>
      <c r="B69" s="119"/>
      <c r="C69" s="119" t="s">
        <v>255</v>
      </c>
      <c r="D69" s="503"/>
    </row>
    <row r="70" spans="1:5" s="434" customFormat="1" ht="16.5" customHeight="1">
      <c r="A70" s="119"/>
      <c r="B70" s="119" t="s">
        <v>255</v>
      </c>
      <c r="C70" s="119" t="s">
        <v>255</v>
      </c>
      <c r="D70" s="503"/>
    </row>
    <row r="71" spans="1:5" s="434" customFormat="1" ht="16.5" customHeight="1">
      <c r="A71" s="119"/>
      <c r="B71" s="119"/>
      <c r="C71" s="119"/>
      <c r="D71" s="503"/>
    </row>
    <row r="72" spans="1:5" s="434" customFormat="1" ht="16.5" customHeight="1">
      <c r="A72" s="433"/>
      <c r="B72" s="51" t="s">
        <v>255</v>
      </c>
      <c r="C72" s="433"/>
      <c r="D72" s="442"/>
    </row>
    <row r="73" spans="1:5">
      <c r="C73" s="101"/>
      <c r="D73" s="443" t="s">
        <v>85</v>
      </c>
    </row>
  </sheetData>
  <sheetProtection formatColumns="0" formatRows="0" insertHyperlinks="0"/>
  <mergeCells count="6">
    <mergeCell ref="A6:B6"/>
    <mergeCell ref="A3:D3"/>
    <mergeCell ref="A2:D2"/>
    <mergeCell ref="A4:D4"/>
    <mergeCell ref="A1:D1"/>
    <mergeCell ref="A5:B5"/>
  </mergeCells>
  <printOptions horizontalCentered="1"/>
  <pageMargins left="0.47244094488188981" right="0.19685039370078741" top="0.39370078740157483" bottom="0.19685039370078741" header="0.31496062992125984" footer="0.19685039370078741"/>
  <pageSetup scale="60" orientation="portrait" r:id="rId1"/>
  <drawing r:id="rId2"/>
</worksheet>
</file>

<file path=xl/worksheets/sheet5.xml><?xml version="1.0" encoding="utf-8"?>
<worksheet xmlns="http://schemas.openxmlformats.org/spreadsheetml/2006/main" xmlns:r="http://schemas.openxmlformats.org/officeDocument/2006/relationships">
  <dimension ref="A1:G41"/>
  <sheetViews>
    <sheetView tabSelected="1" view="pageBreakPreview" zoomScale="120" zoomScaleSheetLayoutView="120" workbookViewId="0">
      <selection activeCell="D31" sqref="D31"/>
    </sheetView>
  </sheetViews>
  <sheetFormatPr baseColWidth="10" defaultRowHeight="15"/>
  <cols>
    <col min="1" max="1" width="41.5703125" customWidth="1"/>
    <col min="2" max="2" width="19.42578125" customWidth="1"/>
    <col min="3" max="3" width="17.140625" customWidth="1"/>
    <col min="4" max="4" width="15.140625" customWidth="1"/>
    <col min="5" max="5" width="19" customWidth="1"/>
    <col min="6" max="6" width="14.42578125" customWidth="1"/>
  </cols>
  <sheetData>
    <row r="1" spans="1:6">
      <c r="A1" s="1159" t="str">
        <f>'ETCA-I-01'!$A$3:$G$3</f>
        <v>TELEVISORA DE HERMOSILLO, S.A. DE C.V.</v>
      </c>
      <c r="B1" s="1160"/>
      <c r="C1" s="1160"/>
      <c r="D1" s="1160"/>
      <c r="E1" s="1160"/>
      <c r="F1" s="1161"/>
    </row>
    <row r="2" spans="1:6">
      <c r="A2" s="1162" t="s">
        <v>256</v>
      </c>
      <c r="B2" s="1163"/>
      <c r="C2" s="1163"/>
      <c r="D2" s="1163"/>
      <c r="E2" s="1163"/>
      <c r="F2" s="1164"/>
    </row>
    <row r="3" spans="1:6" ht="15.75" thickBot="1">
      <c r="A3" s="1165" t="str">
        <f>'ETCA-I-03'!A4:D4</f>
        <v>Del 01 de Enero al 31 de Diciembre de 2018</v>
      </c>
      <c r="B3" s="1166"/>
      <c r="C3" s="1166"/>
      <c r="D3" s="1166"/>
      <c r="E3" s="1166"/>
      <c r="F3" s="1167"/>
    </row>
    <row r="4" spans="1:6" ht="64.5" thickBot="1">
      <c r="A4" s="859" t="s">
        <v>257</v>
      </c>
      <c r="B4" s="860" t="s">
        <v>258</v>
      </c>
      <c r="C4" s="860" t="s">
        <v>1062</v>
      </c>
      <c r="D4" s="860" t="s">
        <v>259</v>
      </c>
      <c r="E4" s="860" t="s">
        <v>1063</v>
      </c>
      <c r="F4" s="861" t="s">
        <v>260</v>
      </c>
    </row>
    <row r="5" spans="1:6">
      <c r="A5" s="862"/>
      <c r="B5" s="863"/>
      <c r="C5" s="863"/>
      <c r="D5" s="863"/>
      <c r="E5" s="864"/>
      <c r="F5" s="864"/>
    </row>
    <row r="6" spans="1:6" ht="22.5">
      <c r="A6" s="865" t="s">
        <v>1064</v>
      </c>
      <c r="B6" s="866">
        <f>B7+B8+B9</f>
        <v>90494826</v>
      </c>
      <c r="C6" s="867" t="s">
        <v>255</v>
      </c>
      <c r="D6" s="867"/>
      <c r="E6" s="868"/>
      <c r="F6" s="869">
        <f>SUM(B6:E6)</f>
        <v>90494826</v>
      </c>
    </row>
    <row r="7" spans="1:6">
      <c r="A7" s="870" t="s">
        <v>70</v>
      </c>
      <c r="B7" s="871">
        <v>90494826</v>
      </c>
      <c r="C7" s="872"/>
      <c r="D7" s="872"/>
      <c r="E7" s="873"/>
      <c r="F7" s="869">
        <f t="shared" ref="F7:F40" si="0">SUM(B7:E7)</f>
        <v>90494826</v>
      </c>
    </row>
    <row r="8" spans="1:6">
      <c r="A8" s="870" t="s">
        <v>71</v>
      </c>
      <c r="B8" s="871">
        <v>0</v>
      </c>
      <c r="C8" s="872"/>
      <c r="D8" s="872"/>
      <c r="E8" s="873"/>
      <c r="F8" s="869">
        <f t="shared" si="0"/>
        <v>0</v>
      </c>
    </row>
    <row r="9" spans="1:6">
      <c r="A9" s="870" t="s">
        <v>72</v>
      </c>
      <c r="B9" s="871">
        <v>0</v>
      </c>
      <c r="C9" s="872"/>
      <c r="D9" s="872"/>
      <c r="E9" s="873"/>
      <c r="F9" s="869">
        <f t="shared" si="0"/>
        <v>0</v>
      </c>
    </row>
    <row r="10" spans="1:6">
      <c r="A10" s="865"/>
      <c r="B10" s="874"/>
      <c r="C10" s="874"/>
      <c r="D10" s="874"/>
      <c r="E10" s="875"/>
      <c r="F10" s="875"/>
    </row>
    <row r="11" spans="1:6" ht="22.5">
      <c r="A11" s="865" t="s">
        <v>1065</v>
      </c>
      <c r="B11" s="876"/>
      <c r="C11" s="866">
        <f>C13+C14+C15+C16</f>
        <v>-51888113</v>
      </c>
      <c r="D11" s="866">
        <f>D12</f>
        <v>-5189005</v>
      </c>
      <c r="E11" s="877"/>
      <c r="F11" s="869">
        <f t="shared" si="0"/>
        <v>-57077118</v>
      </c>
    </row>
    <row r="12" spans="1:6">
      <c r="A12" s="870" t="s">
        <v>253</v>
      </c>
      <c r="B12" s="878"/>
      <c r="C12" s="878"/>
      <c r="D12" s="871">
        <v>-5189005</v>
      </c>
      <c r="E12" s="879"/>
      <c r="F12" s="869">
        <f t="shared" si="0"/>
        <v>-5189005</v>
      </c>
    </row>
    <row r="13" spans="1:6">
      <c r="A13" s="870" t="s">
        <v>75</v>
      </c>
      <c r="B13" s="878"/>
      <c r="C13" s="871">
        <v>-80180316</v>
      </c>
      <c r="D13" s="878"/>
      <c r="E13" s="879"/>
      <c r="F13" s="869">
        <f t="shared" si="0"/>
        <v>-80180316</v>
      </c>
    </row>
    <row r="14" spans="1:6">
      <c r="A14" s="870" t="s">
        <v>76</v>
      </c>
      <c r="B14" s="878"/>
      <c r="C14" s="871">
        <v>28299319</v>
      </c>
      <c r="D14" s="878"/>
      <c r="E14" s="879"/>
      <c r="F14" s="869">
        <f t="shared" si="0"/>
        <v>28299319</v>
      </c>
    </row>
    <row r="15" spans="1:6">
      <c r="A15" s="870" t="s">
        <v>77</v>
      </c>
      <c r="B15" s="878"/>
      <c r="C15" s="871">
        <v>0</v>
      </c>
      <c r="D15" s="878"/>
      <c r="E15" s="879"/>
      <c r="F15" s="869">
        <f t="shared" si="0"/>
        <v>0</v>
      </c>
    </row>
    <row r="16" spans="1:6">
      <c r="A16" s="870" t="s">
        <v>78</v>
      </c>
      <c r="B16" s="878"/>
      <c r="C16" s="871">
        <v>-7116</v>
      </c>
      <c r="D16" s="878"/>
      <c r="E16" s="879"/>
      <c r="F16" s="869">
        <f t="shared" si="0"/>
        <v>-7116</v>
      </c>
    </row>
    <row r="17" spans="1:7">
      <c r="A17" s="865"/>
      <c r="B17" s="874"/>
      <c r="C17" s="874"/>
      <c r="D17" s="874"/>
      <c r="E17" s="875"/>
      <c r="F17" s="875"/>
    </row>
    <row r="18" spans="1:7" ht="38.25" customHeight="1">
      <c r="A18" s="865" t="s">
        <v>1071</v>
      </c>
      <c r="B18" s="878"/>
      <c r="C18" s="878"/>
      <c r="D18" s="878"/>
      <c r="E18" s="869">
        <f>E19+E20</f>
        <v>5076300</v>
      </c>
      <c r="F18" s="869">
        <f t="shared" si="0"/>
        <v>5076300</v>
      </c>
    </row>
    <row r="19" spans="1:7">
      <c r="A19" s="870" t="s">
        <v>80</v>
      </c>
      <c r="B19" s="878"/>
      <c r="C19" s="878"/>
      <c r="D19" s="878"/>
      <c r="E19" s="880"/>
      <c r="F19" s="869">
        <f t="shared" si="0"/>
        <v>0</v>
      </c>
    </row>
    <row r="20" spans="1:7">
      <c r="A20" s="870" t="s">
        <v>81</v>
      </c>
      <c r="B20" s="878"/>
      <c r="C20" s="878"/>
      <c r="D20" s="878"/>
      <c r="E20" s="880">
        <v>5076300</v>
      </c>
      <c r="F20" s="869">
        <f t="shared" si="0"/>
        <v>5076300</v>
      </c>
    </row>
    <row r="21" spans="1:7">
      <c r="A21" s="870"/>
      <c r="B21" s="881"/>
      <c r="C21" s="881"/>
      <c r="D21" s="881"/>
      <c r="E21" s="882"/>
      <c r="F21" s="882"/>
    </row>
    <row r="22" spans="1:7" ht="28.5" customHeight="1">
      <c r="A22" s="890" t="s">
        <v>1066</v>
      </c>
      <c r="B22" s="866">
        <f>B6</f>
        <v>90494826</v>
      </c>
      <c r="C22" s="866">
        <f>C11</f>
        <v>-51888113</v>
      </c>
      <c r="D22" s="866">
        <f>D11</f>
        <v>-5189005</v>
      </c>
      <c r="E22" s="869">
        <f>E18</f>
        <v>5076300</v>
      </c>
      <c r="F22" s="869">
        <f t="shared" si="0"/>
        <v>38494008</v>
      </c>
      <c r="G22" t="str">
        <f>IF((F22-'ETCA-I-01'!G50)&gt;0.99,"ERROR: DEBERÁ SER IGUAL QUE TOTAL HACIENDA PÚBLICA/PATRIMONIO DEL FORMATO ETCA-I-01","")</f>
        <v/>
      </c>
    </row>
    <row r="23" spans="1:7">
      <c r="A23" s="865"/>
      <c r="B23" s="874"/>
      <c r="C23" s="874"/>
      <c r="D23" s="874"/>
      <c r="E23" s="875"/>
      <c r="F23" s="875"/>
    </row>
    <row r="24" spans="1:7" ht="22.5">
      <c r="A24" s="865" t="s">
        <v>1067</v>
      </c>
      <c r="B24" s="866">
        <f>B25+B26+B27</f>
        <v>0</v>
      </c>
      <c r="C24" s="876"/>
      <c r="D24" s="876"/>
      <c r="E24" s="877"/>
      <c r="F24" s="869">
        <f t="shared" si="0"/>
        <v>0</v>
      </c>
    </row>
    <row r="25" spans="1:7">
      <c r="A25" s="870" t="s">
        <v>70</v>
      </c>
      <c r="B25" s="871">
        <v>0</v>
      </c>
      <c r="C25" s="878"/>
      <c r="D25" s="878"/>
      <c r="E25" s="879"/>
      <c r="F25" s="869">
        <f t="shared" si="0"/>
        <v>0</v>
      </c>
    </row>
    <row r="26" spans="1:7">
      <c r="A26" s="870" t="s">
        <v>71</v>
      </c>
      <c r="B26" s="871"/>
      <c r="C26" s="878"/>
      <c r="D26" s="878"/>
      <c r="E26" s="879"/>
      <c r="F26" s="869">
        <f t="shared" si="0"/>
        <v>0</v>
      </c>
    </row>
    <row r="27" spans="1:7">
      <c r="A27" s="870" t="s">
        <v>72</v>
      </c>
      <c r="B27" s="871"/>
      <c r="C27" s="878"/>
      <c r="D27" s="878"/>
      <c r="E27" s="879"/>
      <c r="F27" s="869">
        <f t="shared" si="0"/>
        <v>0</v>
      </c>
    </row>
    <row r="28" spans="1:7">
      <c r="A28" s="865"/>
      <c r="B28" s="874"/>
      <c r="C28" s="874"/>
      <c r="D28" s="874"/>
      <c r="E28" s="875"/>
      <c r="F28" s="875"/>
    </row>
    <row r="29" spans="1:7" ht="22.5">
      <c r="A29" s="865" t="s">
        <v>1068</v>
      </c>
      <c r="B29" s="876"/>
      <c r="C29" s="866">
        <f>C31</f>
        <v>-5189005</v>
      </c>
      <c r="D29" s="866">
        <f>D30+D31+D32+D33+D34</f>
        <v>-12462319</v>
      </c>
      <c r="E29" s="877"/>
      <c r="F29" s="869">
        <f t="shared" si="0"/>
        <v>-17651324</v>
      </c>
    </row>
    <row r="30" spans="1:7">
      <c r="A30" s="870" t="s">
        <v>253</v>
      </c>
      <c r="B30" s="878"/>
      <c r="C30" s="878"/>
      <c r="D30" s="871">
        <v>-19126312</v>
      </c>
      <c r="E30" s="879"/>
      <c r="F30" s="869">
        <f t="shared" si="0"/>
        <v>-19126312</v>
      </c>
    </row>
    <row r="31" spans="1:7">
      <c r="A31" s="870" t="s">
        <v>75</v>
      </c>
      <c r="B31" s="878"/>
      <c r="C31" s="871">
        <v>-5189005</v>
      </c>
      <c r="D31" s="871">
        <v>5189005</v>
      </c>
      <c r="E31" s="879"/>
      <c r="F31" s="869">
        <f t="shared" si="0"/>
        <v>0</v>
      </c>
    </row>
    <row r="32" spans="1:7">
      <c r="A32" s="870" t="s">
        <v>76</v>
      </c>
      <c r="B32" s="878"/>
      <c r="C32" s="878"/>
      <c r="D32" s="871">
        <v>0</v>
      </c>
      <c r="E32" s="879"/>
      <c r="F32" s="869">
        <f t="shared" si="0"/>
        <v>0</v>
      </c>
    </row>
    <row r="33" spans="1:7">
      <c r="A33" s="870" t="s">
        <v>77</v>
      </c>
      <c r="B33" s="878"/>
      <c r="C33" s="878"/>
      <c r="D33" s="871">
        <v>0</v>
      </c>
      <c r="E33" s="879"/>
      <c r="F33" s="869">
        <f t="shared" si="0"/>
        <v>0</v>
      </c>
    </row>
    <row r="34" spans="1:7">
      <c r="A34" s="870" t="s">
        <v>78</v>
      </c>
      <c r="B34" s="876"/>
      <c r="C34" s="876"/>
      <c r="D34" s="871">
        <v>1474988</v>
      </c>
      <c r="E34" s="877"/>
      <c r="F34" s="869">
        <f t="shared" si="0"/>
        <v>1474988</v>
      </c>
    </row>
    <row r="35" spans="1:7">
      <c r="A35" s="870"/>
      <c r="B35" s="881"/>
      <c r="C35" s="881"/>
      <c r="D35" s="881"/>
      <c r="E35" s="882"/>
      <c r="F35" s="882"/>
    </row>
    <row r="36" spans="1:7" ht="33.75">
      <c r="A36" s="865" t="s">
        <v>1069</v>
      </c>
      <c r="B36" s="878"/>
      <c r="C36" s="878"/>
      <c r="D36" s="878"/>
      <c r="E36" s="869">
        <f>E37+E38</f>
        <v>0</v>
      </c>
      <c r="F36" s="869">
        <f t="shared" si="0"/>
        <v>0</v>
      </c>
    </row>
    <row r="37" spans="1:7">
      <c r="A37" s="870" t="s">
        <v>80</v>
      </c>
      <c r="B37" s="878"/>
      <c r="C37" s="878"/>
      <c r="D37" s="878"/>
      <c r="E37" s="880"/>
      <c r="F37" s="869">
        <f t="shared" si="0"/>
        <v>0</v>
      </c>
    </row>
    <row r="38" spans="1:7">
      <c r="A38" s="870" t="s">
        <v>81</v>
      </c>
      <c r="B38" s="876"/>
      <c r="C38" s="876"/>
      <c r="D38" s="876"/>
      <c r="E38" s="880">
        <v>0</v>
      </c>
      <c r="F38" s="869">
        <f t="shared" si="0"/>
        <v>0</v>
      </c>
    </row>
    <row r="39" spans="1:7" ht="15.75" thickBot="1">
      <c r="A39" s="883"/>
      <c r="B39" s="884"/>
      <c r="C39" s="884"/>
      <c r="D39" s="884"/>
      <c r="E39" s="885"/>
      <c r="F39" s="885"/>
    </row>
    <row r="40" spans="1:7" ht="20.25" customHeight="1" thickBot="1">
      <c r="A40" s="889" t="s">
        <v>1070</v>
      </c>
      <c r="B40" s="886">
        <f>B22+B24</f>
        <v>90494826</v>
      </c>
      <c r="C40" s="886">
        <f>C22+C29</f>
        <v>-57077118</v>
      </c>
      <c r="D40" s="886">
        <f>D22+D29</f>
        <v>-17651324</v>
      </c>
      <c r="E40" s="887">
        <f>E22+E36</f>
        <v>5076300</v>
      </c>
      <c r="F40" s="887">
        <f t="shared" si="0"/>
        <v>20842684</v>
      </c>
      <c r="G40" t="str">
        <f>IF((F40-'ETCA-I-01'!F50)&gt;0.99,"ERROR: DEBERÁ SER IGUAL QUE TOTAL HACIENDA PÚBLICA/PATRIMONIO DEL FORMATO ETCA-I-01","")</f>
        <v/>
      </c>
    </row>
    <row r="41" spans="1:7">
      <c r="A41" s="888"/>
    </row>
  </sheetData>
  <mergeCells count="3">
    <mergeCell ref="A1:F1"/>
    <mergeCell ref="A2:F2"/>
    <mergeCell ref="A3:F3"/>
  </mergeCells>
  <printOptions horizontalCentered="1"/>
  <pageMargins left="0.70866141732283472" right="0.70866141732283472" top="0.74803149606299213" bottom="0.74803149606299213" header="0.31496062992125984" footer="0.31496062992125984"/>
  <pageSetup scale="71" orientation="portrait" r:id="rId1"/>
  <drawing r:id="rId2"/>
</worksheet>
</file>

<file path=xl/worksheets/sheet6.xml><?xml version="1.0" encoding="utf-8"?>
<worksheet xmlns="http://schemas.openxmlformats.org/spreadsheetml/2006/main" xmlns:r="http://schemas.openxmlformats.org/officeDocument/2006/relationships">
  <dimension ref="A1:D69"/>
  <sheetViews>
    <sheetView view="pageBreakPreview" zoomScale="116" zoomScaleSheetLayoutView="116" workbookViewId="0">
      <selection activeCell="C40" sqref="C40"/>
    </sheetView>
  </sheetViews>
  <sheetFormatPr baseColWidth="10" defaultColWidth="11.28515625" defaultRowHeight="16.5"/>
  <cols>
    <col min="1" max="1" width="80.85546875" style="125" bestFit="1" customWidth="1"/>
    <col min="2" max="3" width="17" style="125" customWidth="1"/>
    <col min="4" max="16384" width="11.28515625" style="125"/>
  </cols>
  <sheetData>
    <row r="1" spans="1:4">
      <c r="A1" s="1150" t="s">
        <v>23</v>
      </c>
      <c r="B1" s="1150"/>
      <c r="C1" s="1150"/>
    </row>
    <row r="2" spans="1:4" s="108" customFormat="1" ht="15.75">
      <c r="A2" s="1151" t="s">
        <v>3</v>
      </c>
      <c r="B2" s="1151"/>
      <c r="C2" s="1151"/>
    </row>
    <row r="3" spans="1:4" s="108" customFormat="1" ht="15.75">
      <c r="A3" s="1157" t="str">
        <f>'ETCA-I-01'!A3:G3</f>
        <v>TELEVISORA DE HERMOSILLO, S.A. DE C.V.</v>
      </c>
      <c r="B3" s="1157"/>
      <c r="C3" s="1157"/>
    </row>
    <row r="4" spans="1:4" s="108" customFormat="1">
      <c r="A4" s="1168" t="str">
        <f>'ETCA-I-03'!A4:D4</f>
        <v>Del 01 de Enero al 31 de Diciembre de 2018</v>
      </c>
      <c r="B4" s="1168"/>
      <c r="C4" s="1168"/>
    </row>
    <row r="5" spans="1:4" s="109" customFormat="1" ht="17.25" thickBot="1">
      <c r="A5" s="54" t="s">
        <v>1061</v>
      </c>
      <c r="B5" s="52"/>
      <c r="C5" s="55"/>
    </row>
    <row r="6" spans="1:4" ht="30" customHeight="1" thickBot="1">
      <c r="A6" s="127"/>
      <c r="B6" s="128" t="s">
        <v>261</v>
      </c>
      <c r="C6" s="129" t="s">
        <v>262</v>
      </c>
    </row>
    <row r="7" spans="1:4" ht="17.25" thickTop="1">
      <c r="A7" s="550" t="s">
        <v>263</v>
      </c>
      <c r="B7" s="551">
        <f>B8+B17+1</f>
        <v>31027216</v>
      </c>
      <c r="C7" s="552">
        <f>C8+C17+1</f>
        <v>5620068</v>
      </c>
    </row>
    <row r="8" spans="1:4">
      <c r="A8" s="553" t="s">
        <v>28</v>
      </c>
      <c r="B8" s="554">
        <f>SUM(B9:B15)</f>
        <v>12227197</v>
      </c>
      <c r="C8" s="555">
        <f>SUM(C9:C15)</f>
        <v>1</v>
      </c>
    </row>
    <row r="9" spans="1:4" s="126" customFormat="1" ht="13.5">
      <c r="A9" s="556" t="s">
        <v>30</v>
      </c>
      <c r="B9" s="557">
        <v>52658</v>
      </c>
      <c r="C9" s="558" t="s">
        <v>255</v>
      </c>
      <c r="D9" s="449"/>
    </row>
    <row r="10" spans="1:4" s="126" customFormat="1" ht="13.5">
      <c r="A10" s="556" t="s">
        <v>32</v>
      </c>
      <c r="B10" s="557">
        <v>6985281</v>
      </c>
      <c r="C10" s="558"/>
    </row>
    <row r="11" spans="1:4" s="126" customFormat="1" ht="13.5">
      <c r="A11" s="556" t="s">
        <v>34</v>
      </c>
      <c r="B11" s="557"/>
      <c r="C11" s="558">
        <v>1</v>
      </c>
    </row>
    <row r="12" spans="1:4" s="126" customFormat="1" ht="13.5">
      <c r="A12" s="556" t="s">
        <v>264</v>
      </c>
      <c r="B12" s="557"/>
      <c r="C12" s="558">
        <v>0</v>
      </c>
    </row>
    <row r="13" spans="1:4" s="126" customFormat="1" ht="13.5">
      <c r="A13" s="556" t="s">
        <v>38</v>
      </c>
      <c r="B13" s="557"/>
      <c r="C13" s="558">
        <v>0</v>
      </c>
    </row>
    <row r="14" spans="1:4" s="126" customFormat="1" ht="13.5">
      <c r="A14" s="556" t="s">
        <v>40</v>
      </c>
      <c r="B14" s="557">
        <v>5189258</v>
      </c>
      <c r="C14" s="558" t="s">
        <v>255</v>
      </c>
    </row>
    <row r="15" spans="1:4" s="126" customFormat="1" ht="13.5">
      <c r="A15" s="556" t="s">
        <v>42</v>
      </c>
      <c r="B15" s="557"/>
      <c r="C15" s="558">
        <v>0</v>
      </c>
    </row>
    <row r="16" spans="1:4" ht="5.25" customHeight="1">
      <c r="A16" s="550"/>
      <c r="B16" s="559"/>
      <c r="C16" s="560"/>
    </row>
    <row r="17" spans="1:3">
      <c r="A17" s="553" t="s">
        <v>47</v>
      </c>
      <c r="B17" s="554">
        <f>SUM(B18:B26)</f>
        <v>18800018</v>
      </c>
      <c r="C17" s="555">
        <f>SUM(C18:C26)</f>
        <v>5620066</v>
      </c>
    </row>
    <row r="18" spans="1:3" s="126" customFormat="1" ht="13.5">
      <c r="A18" s="556" t="s">
        <v>49</v>
      </c>
      <c r="B18" s="557"/>
      <c r="C18" s="558">
        <v>0</v>
      </c>
    </row>
    <row r="19" spans="1:3" s="126" customFormat="1" ht="13.5">
      <c r="A19" s="556" t="s">
        <v>51</v>
      </c>
      <c r="B19" s="557"/>
      <c r="C19" s="558">
        <v>0</v>
      </c>
    </row>
    <row r="20" spans="1:3" s="126" customFormat="1" ht="13.5">
      <c r="A20" s="556" t="s">
        <v>53</v>
      </c>
      <c r="B20" s="557"/>
      <c r="C20" s="558">
        <v>0</v>
      </c>
    </row>
    <row r="21" spans="1:3" s="126" customFormat="1" ht="13.5">
      <c r="A21" s="556" t="s">
        <v>55</v>
      </c>
      <c r="B21" s="557">
        <v>1028737</v>
      </c>
      <c r="C21" s="558" t="s">
        <v>255</v>
      </c>
    </row>
    <row r="22" spans="1:3" s="126" customFormat="1" ht="13.5">
      <c r="A22" s="556" t="s">
        <v>57</v>
      </c>
      <c r="B22" s="557"/>
      <c r="C22" s="558">
        <v>0</v>
      </c>
    </row>
    <row r="23" spans="1:3" s="126" customFormat="1" ht="13.5">
      <c r="A23" s="556" t="s">
        <v>59</v>
      </c>
      <c r="B23" s="557">
        <v>17382090</v>
      </c>
      <c r="C23" s="558" t="s">
        <v>255</v>
      </c>
    </row>
    <row r="24" spans="1:3" s="126" customFormat="1" ht="13.5">
      <c r="A24" s="556" t="s">
        <v>61</v>
      </c>
      <c r="B24" s="557">
        <v>389191</v>
      </c>
      <c r="C24" s="558"/>
    </row>
    <row r="25" spans="1:3" s="126" customFormat="1" ht="13.5">
      <c r="A25" s="556" t="s">
        <v>62</v>
      </c>
      <c r="B25" s="557">
        <v>0</v>
      </c>
      <c r="C25" s="558"/>
    </row>
    <row r="26" spans="1:3" s="126" customFormat="1" ht="13.5">
      <c r="A26" s="556" t="s">
        <v>63</v>
      </c>
      <c r="B26" s="557" t="s">
        <v>255</v>
      </c>
      <c r="C26" s="558">
        <v>5620066</v>
      </c>
    </row>
    <row r="27" spans="1:3" ht="6.75" customHeight="1">
      <c r="A27" s="561"/>
      <c r="B27" s="559"/>
      <c r="C27" s="560"/>
    </row>
    <row r="28" spans="1:3">
      <c r="A28" s="550" t="s">
        <v>265</v>
      </c>
      <c r="B28" s="551">
        <f>B29+B39</f>
        <v>67297107</v>
      </c>
      <c r="C28" s="552">
        <f>C29+C39</f>
        <v>75052931</v>
      </c>
    </row>
    <row r="29" spans="1:3">
      <c r="A29" s="553" t="s">
        <v>29</v>
      </c>
      <c r="B29" s="554">
        <f>SUM(B30:B37)</f>
        <v>14797047</v>
      </c>
      <c r="C29" s="555">
        <f>SUM(C30:C37)</f>
        <v>0</v>
      </c>
    </row>
    <row r="30" spans="1:3" s="126" customFormat="1" ht="13.5">
      <c r="A30" s="556" t="s">
        <v>31</v>
      </c>
      <c r="B30" s="557">
        <v>4797063</v>
      </c>
      <c r="C30" s="558" t="s">
        <v>255</v>
      </c>
    </row>
    <row r="31" spans="1:3" s="126" customFormat="1" ht="13.5">
      <c r="A31" s="556" t="s">
        <v>33</v>
      </c>
      <c r="B31" s="557">
        <v>0</v>
      </c>
      <c r="C31" s="558" t="s">
        <v>255</v>
      </c>
    </row>
    <row r="32" spans="1:3" s="126" customFormat="1" ht="13.5">
      <c r="A32" s="556" t="s">
        <v>35</v>
      </c>
      <c r="B32" s="557">
        <v>9999984</v>
      </c>
      <c r="C32" s="558">
        <v>0</v>
      </c>
    </row>
    <row r="33" spans="1:3" s="126" customFormat="1" ht="13.5">
      <c r="A33" s="556" t="s">
        <v>37</v>
      </c>
      <c r="B33" s="557"/>
      <c r="C33" s="558">
        <v>0</v>
      </c>
    </row>
    <row r="34" spans="1:3" s="126" customFormat="1" ht="13.5">
      <c r="A34" s="556" t="s">
        <v>39</v>
      </c>
      <c r="B34" s="557"/>
      <c r="C34" s="558">
        <v>0</v>
      </c>
    </row>
    <row r="35" spans="1:3" s="126" customFormat="1" ht="13.5">
      <c r="A35" s="556" t="s">
        <v>41</v>
      </c>
      <c r="B35" s="557"/>
      <c r="C35" s="558">
        <v>0</v>
      </c>
    </row>
    <row r="36" spans="1:3" s="126" customFormat="1" ht="13.5">
      <c r="A36" s="556" t="s">
        <v>43</v>
      </c>
      <c r="B36" s="557"/>
      <c r="C36" s="558">
        <v>0</v>
      </c>
    </row>
    <row r="37" spans="1:3" s="126" customFormat="1" ht="13.5">
      <c r="A37" s="556" t="s">
        <v>44</v>
      </c>
      <c r="B37" s="557"/>
      <c r="C37" s="558">
        <v>0</v>
      </c>
    </row>
    <row r="38" spans="1:3" ht="6" customHeight="1">
      <c r="A38" s="550"/>
      <c r="B38" s="562"/>
      <c r="C38" s="563"/>
    </row>
    <row r="39" spans="1:3">
      <c r="A39" s="553" t="s">
        <v>48</v>
      </c>
      <c r="B39" s="554">
        <f>SUM(B40:B45)</f>
        <v>52500060</v>
      </c>
      <c r="C39" s="555">
        <f>SUM(C40:C45)</f>
        <v>75052931</v>
      </c>
    </row>
    <row r="40" spans="1:3" s="126" customFormat="1" ht="13.5">
      <c r="A40" s="556" t="s">
        <v>50</v>
      </c>
      <c r="B40" s="557"/>
      <c r="C40" s="558">
        <v>0</v>
      </c>
    </row>
    <row r="41" spans="1:3" s="126" customFormat="1" ht="13.5">
      <c r="A41" s="556" t="s">
        <v>52</v>
      </c>
      <c r="B41" s="557"/>
      <c r="C41" s="558">
        <v>72627815</v>
      </c>
    </row>
    <row r="42" spans="1:3" s="126" customFormat="1" ht="13.5">
      <c r="A42" s="556" t="s">
        <v>54</v>
      </c>
      <c r="B42" s="557">
        <v>52500060</v>
      </c>
      <c r="C42" s="558" t="s">
        <v>255</v>
      </c>
    </row>
    <row r="43" spans="1:3" s="126" customFormat="1" ht="13.5">
      <c r="A43" s="556" t="s">
        <v>56</v>
      </c>
      <c r="B43" s="557" t="s">
        <v>255</v>
      </c>
      <c r="C43" s="558">
        <v>0</v>
      </c>
    </row>
    <row r="44" spans="1:3" s="126" customFormat="1" ht="13.5">
      <c r="A44" s="556" t="s">
        <v>58</v>
      </c>
      <c r="B44" s="557"/>
      <c r="C44" s="558">
        <v>0</v>
      </c>
    </row>
    <row r="45" spans="1:3" s="126" customFormat="1" ht="13.5">
      <c r="A45" s="556" t="s">
        <v>60</v>
      </c>
      <c r="B45" s="557"/>
      <c r="C45" s="558">
        <v>2425116</v>
      </c>
    </row>
    <row r="46" spans="1:3">
      <c r="A46" s="564"/>
      <c r="B46" s="559"/>
      <c r="C46" s="560"/>
    </row>
    <row r="47" spans="1:3">
      <c r="A47" s="550" t="s">
        <v>266</v>
      </c>
      <c r="B47" s="551">
        <f>B48+B53</f>
        <v>0</v>
      </c>
      <c r="C47" s="552">
        <f>C48+C53</f>
        <v>17651324</v>
      </c>
    </row>
    <row r="48" spans="1:3">
      <c r="A48" s="553" t="s">
        <v>69</v>
      </c>
      <c r="B48" s="554">
        <f>SUM(B49:B51)</f>
        <v>0</v>
      </c>
      <c r="C48" s="555">
        <f>SUM(C49:C51)</f>
        <v>0</v>
      </c>
    </row>
    <row r="49" spans="1:3" s="126" customFormat="1" ht="13.5">
      <c r="A49" s="556" t="s">
        <v>70</v>
      </c>
      <c r="B49" s="557"/>
      <c r="C49" s="558">
        <v>0</v>
      </c>
    </row>
    <row r="50" spans="1:3" s="126" customFormat="1" ht="13.5">
      <c r="A50" s="556" t="s">
        <v>71</v>
      </c>
      <c r="B50" s="557"/>
      <c r="C50" s="558">
        <v>0</v>
      </c>
    </row>
    <row r="51" spans="1:3" s="126" customFormat="1" ht="13.5">
      <c r="A51" s="556" t="s">
        <v>72</v>
      </c>
      <c r="B51" s="557"/>
      <c r="C51" s="558">
        <v>0</v>
      </c>
    </row>
    <row r="52" spans="1:3" ht="6" customHeight="1">
      <c r="A52" s="553"/>
      <c r="B52" s="562"/>
      <c r="C52" s="563"/>
    </row>
    <row r="53" spans="1:3" ht="15.75" customHeight="1">
      <c r="A53" s="553" t="s">
        <v>73</v>
      </c>
      <c r="B53" s="554">
        <f>SUM(B54:B58)</f>
        <v>0</v>
      </c>
      <c r="C53" s="555">
        <f>SUM(C54:C58)</f>
        <v>17651324</v>
      </c>
    </row>
    <row r="54" spans="1:3" s="126" customFormat="1" ht="13.5">
      <c r="A54" s="556" t="s">
        <v>74</v>
      </c>
      <c r="B54" s="557" t="s">
        <v>255</v>
      </c>
      <c r="C54" s="558">
        <v>13937307</v>
      </c>
    </row>
    <row r="55" spans="1:3" s="126" customFormat="1" ht="13.5">
      <c r="A55" s="556" t="s">
        <v>75</v>
      </c>
      <c r="B55" s="557"/>
      <c r="C55" s="558">
        <v>2246145</v>
      </c>
    </row>
    <row r="56" spans="1:3" s="126" customFormat="1" ht="13.5">
      <c r="A56" s="556" t="s">
        <v>76</v>
      </c>
      <c r="B56" s="557"/>
      <c r="C56" s="558">
        <v>0</v>
      </c>
    </row>
    <row r="57" spans="1:3" s="126" customFormat="1" ht="13.5">
      <c r="A57" s="556" t="s">
        <v>77</v>
      </c>
      <c r="B57" s="557"/>
      <c r="C57" s="558">
        <v>0</v>
      </c>
    </row>
    <row r="58" spans="1:3" s="126" customFormat="1" ht="13.5">
      <c r="A58" s="556" t="s">
        <v>78</v>
      </c>
      <c r="B58" s="557"/>
      <c r="C58" s="558">
        <v>1467872</v>
      </c>
    </row>
    <row r="59" spans="1:3" ht="7.5" customHeight="1">
      <c r="A59" s="553"/>
      <c r="B59" s="559"/>
      <c r="C59" s="560"/>
    </row>
    <row r="60" spans="1:3">
      <c r="A60" s="553" t="s">
        <v>267</v>
      </c>
      <c r="B60" s="554">
        <f>SUM(B61:B62)</f>
        <v>0</v>
      </c>
      <c r="C60" s="555">
        <f>SUM(C61:C62)</f>
        <v>0</v>
      </c>
    </row>
    <row r="61" spans="1:3" s="126" customFormat="1" ht="13.5">
      <c r="A61" s="556" t="s">
        <v>80</v>
      </c>
      <c r="B61" s="557"/>
      <c r="C61" s="558">
        <v>0</v>
      </c>
    </row>
    <row r="62" spans="1:3" s="126" customFormat="1" ht="14.25" thickBot="1">
      <c r="A62" s="565" t="s">
        <v>81</v>
      </c>
      <c r="B62" s="566"/>
      <c r="C62" s="567">
        <v>0</v>
      </c>
    </row>
    <row r="63" spans="1:3" s="126" customFormat="1" ht="13.5">
      <c r="A63" s="448" t="s">
        <v>254</v>
      </c>
      <c r="B63" s="557"/>
      <c r="C63" s="557"/>
    </row>
    <row r="64" spans="1:3" s="126" customFormat="1" ht="13.5">
      <c r="A64" s="448"/>
      <c r="B64" s="557"/>
      <c r="C64" s="557"/>
    </row>
    <row r="65" spans="1:3" s="126" customFormat="1" ht="13.5">
      <c r="A65" s="448"/>
      <c r="B65" s="557"/>
      <c r="C65" s="557"/>
    </row>
    <row r="66" spans="1:3" s="126" customFormat="1" ht="13.5">
      <c r="A66" s="568"/>
      <c r="B66" s="557"/>
      <c r="C66" s="557"/>
    </row>
    <row r="67" spans="1:3" s="126" customFormat="1" ht="13.5">
      <c r="A67" s="568" t="s">
        <v>255</v>
      </c>
      <c r="B67" s="557"/>
      <c r="C67" s="557"/>
    </row>
    <row r="68" spans="1:3" s="126" customFormat="1" ht="13.5">
      <c r="A68" s="568" t="s">
        <v>255</v>
      </c>
      <c r="B68" s="557"/>
      <c r="C68" s="557"/>
    </row>
    <row r="69" spans="1:3">
      <c r="A69" s="448" t="s">
        <v>255</v>
      </c>
      <c r="B69" s="569"/>
      <c r="C69" s="569"/>
    </row>
  </sheetData>
  <sheetProtection formatColumns="0" formatRows="0"/>
  <mergeCells count="4">
    <mergeCell ref="A1:C1"/>
    <mergeCell ref="A2:C2"/>
    <mergeCell ref="A3:C3"/>
    <mergeCell ref="A4:C4"/>
  </mergeCells>
  <printOptions horizontalCentered="1"/>
  <pageMargins left="0.70866141732283472" right="0.70866141732283472" top="0.74803149606299213" bottom="0.74803149606299213" header="0.31496062992125984" footer="0.31496062992125984"/>
  <pageSetup scale="71" orientation="portrait" verticalDpi="1200" r:id="rId1"/>
  <drawing r:id="rId2"/>
</worksheet>
</file>

<file path=xl/worksheets/sheet7.xml><?xml version="1.0" encoding="utf-8"?>
<worksheet xmlns="http://schemas.openxmlformats.org/spreadsheetml/2006/main" xmlns:r="http://schemas.openxmlformats.org/officeDocument/2006/relationships">
  <sheetPr codeName="Hoja3">
    <pageSetUpPr fitToPage="1"/>
  </sheetPr>
  <dimension ref="A1:E72"/>
  <sheetViews>
    <sheetView view="pageBreakPreview" zoomScale="140" zoomScaleSheetLayoutView="140" workbookViewId="0">
      <selection activeCell="C21" sqref="C21"/>
    </sheetView>
  </sheetViews>
  <sheetFormatPr baseColWidth="10" defaultColWidth="11.28515625" defaultRowHeight="16.5"/>
  <cols>
    <col min="1" max="1" width="2.85546875" style="51" customWidth="1"/>
    <col min="2" max="2" width="63.85546875" style="51" customWidth="1"/>
    <col min="3" max="4" width="12.7109375" style="51" customWidth="1"/>
    <col min="5" max="16384" width="11.28515625" style="51"/>
  </cols>
  <sheetData>
    <row r="1" spans="1:4">
      <c r="A1" s="1150" t="s">
        <v>23</v>
      </c>
      <c r="B1" s="1150"/>
      <c r="C1" s="1150"/>
      <c r="D1" s="1150"/>
    </row>
    <row r="2" spans="1:4">
      <c r="A2" s="1151" t="s">
        <v>4</v>
      </c>
      <c r="B2" s="1151"/>
      <c r="C2" s="1151"/>
      <c r="D2" s="1151"/>
    </row>
    <row r="3" spans="1:4">
      <c r="A3" s="1157" t="str">
        <f>'ETCA-I-01'!A3</f>
        <v>TELEVISORA DE HERMOSILLO, S.A. DE C.V.</v>
      </c>
      <c r="B3" s="1157"/>
      <c r="C3" s="1157"/>
      <c r="D3" s="1157"/>
    </row>
    <row r="4" spans="1:4">
      <c r="A4" s="1168" t="str">
        <f>'ETCA-I-01'!A4:G4</f>
        <v>Al 31 de Diciembre de 2018</v>
      </c>
      <c r="B4" s="1168"/>
      <c r="C4" s="1168"/>
      <c r="D4" s="1168"/>
    </row>
    <row r="5" spans="1:4" ht="17.25" thickBot="1">
      <c r="A5" s="1149" t="s">
        <v>268</v>
      </c>
      <c r="B5" s="1149"/>
      <c r="C5" s="52"/>
      <c r="D5" s="50"/>
    </row>
    <row r="6" spans="1:4" ht="23.25" customHeight="1" thickBot="1">
      <c r="A6" s="1171" t="s">
        <v>257</v>
      </c>
      <c r="B6" s="1172"/>
      <c r="C6" s="164">
        <v>2018</v>
      </c>
      <c r="D6" s="165">
        <v>2017</v>
      </c>
    </row>
    <row r="7" spans="1:4" s="131" customFormat="1" ht="12" customHeight="1" thickTop="1">
      <c r="A7" s="1169" t="s">
        <v>269</v>
      </c>
      <c r="B7" s="1170"/>
      <c r="C7" s="1170"/>
      <c r="D7" s="130"/>
    </row>
    <row r="8" spans="1:4" s="131" customFormat="1" ht="12.75" customHeight="1">
      <c r="A8" s="132"/>
      <c r="B8" s="133" t="s">
        <v>261</v>
      </c>
      <c r="C8" s="148">
        <f>SUM(C9:C19)</f>
        <v>103098371</v>
      </c>
      <c r="D8" s="149">
        <f>SUM(D9:D19)</f>
        <v>160553482</v>
      </c>
    </row>
    <row r="9" spans="1:4" s="135" customFormat="1" ht="11.1" customHeight="1">
      <c r="A9" s="134"/>
      <c r="B9" s="146" t="s">
        <v>203</v>
      </c>
      <c r="C9" s="150">
        <v>0</v>
      </c>
      <c r="D9" s="151">
        <v>0</v>
      </c>
    </row>
    <row r="10" spans="1:4" s="135" customFormat="1" ht="11.1" customHeight="1">
      <c r="A10" s="134"/>
      <c r="B10" s="146" t="s">
        <v>204</v>
      </c>
      <c r="C10" s="150">
        <v>0</v>
      </c>
      <c r="D10" s="151">
        <v>0</v>
      </c>
    </row>
    <row r="11" spans="1:4" s="135" customFormat="1" ht="11.1" customHeight="1">
      <c r="A11" s="134"/>
      <c r="B11" s="146" t="s">
        <v>270</v>
      </c>
      <c r="C11" s="150">
        <v>0</v>
      </c>
      <c r="D11" s="151">
        <v>0</v>
      </c>
    </row>
    <row r="12" spans="1:4" s="135" customFormat="1" ht="11.1" customHeight="1">
      <c r="A12" s="134"/>
      <c r="B12" s="146" t="s">
        <v>206</v>
      </c>
      <c r="C12" s="150">
        <v>0</v>
      </c>
      <c r="D12" s="151">
        <v>0</v>
      </c>
    </row>
    <row r="13" spans="1:4" s="135" customFormat="1" ht="11.1" customHeight="1">
      <c r="A13" s="134"/>
      <c r="B13" s="146" t="s">
        <v>271</v>
      </c>
      <c r="C13" s="150">
        <v>0</v>
      </c>
      <c r="D13" s="151">
        <v>0</v>
      </c>
    </row>
    <row r="14" spans="1:4" s="135" customFormat="1" ht="11.1" customHeight="1">
      <c r="A14" s="134"/>
      <c r="B14" s="146" t="s">
        <v>207</v>
      </c>
      <c r="C14" s="150">
        <v>0</v>
      </c>
      <c r="D14" s="151">
        <v>0</v>
      </c>
    </row>
    <row r="15" spans="1:4" s="135" customFormat="1" ht="11.1" customHeight="1">
      <c r="A15" s="134"/>
      <c r="B15" s="146" t="s">
        <v>208</v>
      </c>
      <c r="C15" s="150">
        <v>77904293</v>
      </c>
      <c r="D15" s="151">
        <v>128948400</v>
      </c>
    </row>
    <row r="16" spans="1:4" s="135" customFormat="1" ht="22.5" customHeight="1">
      <c r="A16" s="134"/>
      <c r="B16" s="146" t="s">
        <v>209</v>
      </c>
      <c r="C16" s="150">
        <v>0</v>
      </c>
      <c r="D16" s="151">
        <v>0</v>
      </c>
    </row>
    <row r="17" spans="1:4" s="135" customFormat="1" ht="12" customHeight="1">
      <c r="A17" s="134"/>
      <c r="B17" s="146" t="s">
        <v>211</v>
      </c>
      <c r="C17" s="150">
        <v>0</v>
      </c>
      <c r="D17" s="151">
        <v>0</v>
      </c>
    </row>
    <row r="18" spans="1:4" s="135" customFormat="1" ht="12" customHeight="1">
      <c r="A18" s="134"/>
      <c r="B18" s="146" t="s">
        <v>272</v>
      </c>
      <c r="C18" s="150">
        <v>17245682</v>
      </c>
      <c r="D18" s="151">
        <v>31605082</v>
      </c>
    </row>
    <row r="19" spans="1:4" s="135" customFormat="1" ht="12" customHeight="1">
      <c r="A19" s="134"/>
      <c r="B19" s="146" t="s">
        <v>273</v>
      </c>
      <c r="C19" s="150">
        <v>7948396</v>
      </c>
      <c r="D19" s="151">
        <v>0</v>
      </c>
    </row>
    <row r="20" spans="1:4" s="131" customFormat="1" ht="13.5" customHeight="1">
      <c r="A20" s="132"/>
      <c r="B20" s="133" t="s">
        <v>262</v>
      </c>
      <c r="C20" s="148">
        <f>SUM(C21:C36)-1</f>
        <v>86219791</v>
      </c>
      <c r="D20" s="149">
        <f>SUM(D21:D36)</f>
        <v>160420353</v>
      </c>
    </row>
    <row r="21" spans="1:4" s="131" customFormat="1" ht="11.1" customHeight="1">
      <c r="A21" s="132"/>
      <c r="B21" s="146" t="s">
        <v>222</v>
      </c>
      <c r="C21" s="150">
        <v>68350193</v>
      </c>
      <c r="D21" s="151">
        <v>64176223</v>
      </c>
    </row>
    <row r="22" spans="1:4" s="131" customFormat="1" ht="11.1" customHeight="1">
      <c r="A22" s="132"/>
      <c r="B22" s="146" t="s">
        <v>223</v>
      </c>
      <c r="C22" s="150">
        <v>2078558</v>
      </c>
      <c r="D22" s="151">
        <v>2256202</v>
      </c>
    </row>
    <row r="23" spans="1:4" s="131" customFormat="1" ht="11.1" customHeight="1">
      <c r="A23" s="132"/>
      <c r="B23" s="146" t="s">
        <v>224</v>
      </c>
      <c r="C23" s="150">
        <v>15791041</v>
      </c>
      <c r="D23" s="151">
        <v>92239442</v>
      </c>
    </row>
    <row r="24" spans="1:4" s="131" customFormat="1" ht="11.1" customHeight="1">
      <c r="A24" s="132"/>
      <c r="B24" s="146" t="s">
        <v>225</v>
      </c>
      <c r="C24" s="150">
        <v>0</v>
      </c>
      <c r="D24" s="151">
        <v>0</v>
      </c>
    </row>
    <row r="25" spans="1:4" s="131" customFormat="1" ht="11.1" customHeight="1">
      <c r="A25" s="132"/>
      <c r="B25" s="146" t="s">
        <v>274</v>
      </c>
      <c r="C25" s="150">
        <v>0</v>
      </c>
      <c r="D25" s="151">
        <v>0</v>
      </c>
    </row>
    <row r="26" spans="1:4" s="131" customFormat="1" ht="11.1" customHeight="1">
      <c r="A26" s="132"/>
      <c r="B26" s="146" t="s">
        <v>275</v>
      </c>
      <c r="C26" s="150">
        <v>0</v>
      </c>
      <c r="D26" s="151">
        <v>0</v>
      </c>
    </row>
    <row r="27" spans="1:4" s="131" customFormat="1" ht="11.1" customHeight="1">
      <c r="A27" s="132"/>
      <c r="B27" s="146" t="s">
        <v>228</v>
      </c>
      <c r="C27" s="150">
        <v>0</v>
      </c>
      <c r="D27" s="151">
        <v>0</v>
      </c>
    </row>
    <row r="28" spans="1:4" s="131" customFormat="1" ht="11.1" customHeight="1">
      <c r="A28" s="132"/>
      <c r="B28" s="146" t="s">
        <v>229</v>
      </c>
      <c r="C28" s="150">
        <v>0</v>
      </c>
      <c r="D28" s="151">
        <v>0</v>
      </c>
    </row>
    <row r="29" spans="1:4" s="131" customFormat="1" ht="11.1" customHeight="1">
      <c r="A29" s="132"/>
      <c r="B29" s="146" t="s">
        <v>230</v>
      </c>
      <c r="C29" s="150">
        <v>0</v>
      </c>
      <c r="D29" s="151">
        <v>0</v>
      </c>
    </row>
    <row r="30" spans="1:4" s="131" customFormat="1" ht="11.1" customHeight="1">
      <c r="A30" s="132"/>
      <c r="B30" s="146" t="s">
        <v>231</v>
      </c>
      <c r="C30" s="150">
        <v>0</v>
      </c>
      <c r="D30" s="151">
        <v>0</v>
      </c>
    </row>
    <row r="31" spans="1:4" s="131" customFormat="1" ht="11.1" customHeight="1">
      <c r="A31" s="132"/>
      <c r="B31" s="146" t="s">
        <v>232</v>
      </c>
      <c r="C31" s="150">
        <v>0</v>
      </c>
      <c r="D31" s="151">
        <v>0</v>
      </c>
    </row>
    <row r="32" spans="1:4" s="131" customFormat="1" ht="11.1" customHeight="1">
      <c r="A32" s="132"/>
      <c r="B32" s="146" t="s">
        <v>233</v>
      </c>
      <c r="C32" s="150">
        <v>0</v>
      </c>
      <c r="D32" s="151">
        <v>0</v>
      </c>
    </row>
    <row r="33" spans="1:4" s="131" customFormat="1" ht="11.1" customHeight="1">
      <c r="A33" s="132"/>
      <c r="B33" s="146" t="s">
        <v>276</v>
      </c>
      <c r="C33" s="150">
        <v>0</v>
      </c>
      <c r="D33" s="151">
        <v>0</v>
      </c>
    </row>
    <row r="34" spans="1:4" s="131" customFormat="1" ht="11.1" customHeight="1">
      <c r="A34" s="132"/>
      <c r="B34" s="146" t="s">
        <v>70</v>
      </c>
      <c r="C34" s="150">
        <v>0</v>
      </c>
      <c r="D34" s="151">
        <v>0</v>
      </c>
    </row>
    <row r="35" spans="1:4" s="131" customFormat="1" ht="11.1" customHeight="1">
      <c r="A35" s="132"/>
      <c r="B35" s="146" t="s">
        <v>236</v>
      </c>
      <c r="C35" s="150">
        <v>0</v>
      </c>
      <c r="D35" s="151">
        <v>0</v>
      </c>
    </row>
    <row r="36" spans="1:4" s="131" customFormat="1" ht="11.1" customHeight="1">
      <c r="A36" s="132"/>
      <c r="B36" s="146" t="s">
        <v>277</v>
      </c>
      <c r="C36" s="150">
        <v>0</v>
      </c>
      <c r="D36" s="151">
        <v>1748486</v>
      </c>
    </row>
    <row r="37" spans="1:4" s="131" customFormat="1" ht="12" customHeight="1">
      <c r="A37" s="136" t="s">
        <v>278</v>
      </c>
      <c r="B37" s="137"/>
      <c r="C37" s="152">
        <f>C8-C20</f>
        <v>16878580</v>
      </c>
      <c r="D37" s="153">
        <f>D8-D20</f>
        <v>133129</v>
      </c>
    </row>
    <row r="38" spans="1:4" s="131" customFormat="1" ht="4.5" customHeight="1">
      <c r="A38" s="138"/>
      <c r="B38" s="139"/>
      <c r="C38" s="154"/>
      <c r="D38" s="155"/>
    </row>
    <row r="39" spans="1:4" s="131" customFormat="1" ht="12.75">
      <c r="A39" s="140" t="s">
        <v>279</v>
      </c>
      <c r="B39" s="133"/>
      <c r="C39" s="156"/>
      <c r="D39" s="157"/>
    </row>
    <row r="40" spans="1:4" s="131" customFormat="1" ht="10.5" customHeight="1">
      <c r="A40" s="132"/>
      <c r="B40" s="133" t="s">
        <v>261</v>
      </c>
      <c r="C40" s="148">
        <f>SUM(C41:C43)</f>
        <v>0</v>
      </c>
      <c r="D40" s="149">
        <f>SUM(D41:D43)</f>
        <v>0</v>
      </c>
    </row>
    <row r="41" spans="1:4" s="131" customFormat="1" ht="11.1" customHeight="1">
      <c r="A41" s="132"/>
      <c r="B41" s="147" t="s">
        <v>53</v>
      </c>
      <c r="C41" s="150">
        <v>0</v>
      </c>
      <c r="D41" s="151">
        <v>0</v>
      </c>
    </row>
    <row r="42" spans="1:4" s="131" customFormat="1" ht="11.1" customHeight="1">
      <c r="A42" s="132"/>
      <c r="B42" s="147" t="s">
        <v>55</v>
      </c>
      <c r="C42" s="150">
        <v>0</v>
      </c>
      <c r="D42" s="151">
        <v>0</v>
      </c>
    </row>
    <row r="43" spans="1:4" s="131" customFormat="1" ht="11.1" customHeight="1">
      <c r="A43" s="132"/>
      <c r="B43" s="147" t="s">
        <v>280</v>
      </c>
      <c r="C43" s="150">
        <v>0</v>
      </c>
      <c r="D43" s="151">
        <v>0</v>
      </c>
    </row>
    <row r="44" spans="1:4" s="131" customFormat="1" ht="10.5" customHeight="1">
      <c r="A44" s="132"/>
      <c r="B44" s="133" t="s">
        <v>262</v>
      </c>
      <c r="C44" s="148">
        <f>SUM(C45:C47)</f>
        <v>684963</v>
      </c>
      <c r="D44" s="149">
        <f>SUM(D45:D47)</f>
        <v>236131</v>
      </c>
    </row>
    <row r="45" spans="1:4" s="131" customFormat="1" ht="11.1" customHeight="1">
      <c r="A45" s="132"/>
      <c r="B45" s="147" t="s">
        <v>53</v>
      </c>
      <c r="C45" s="150">
        <v>0</v>
      </c>
      <c r="D45" s="151">
        <v>0</v>
      </c>
    </row>
    <row r="46" spans="1:4" s="131" customFormat="1" ht="11.1" customHeight="1">
      <c r="A46" s="132"/>
      <c r="B46" s="147" t="s">
        <v>55</v>
      </c>
      <c r="C46" s="150">
        <v>684963</v>
      </c>
      <c r="D46" s="151">
        <v>236131</v>
      </c>
    </row>
    <row r="47" spans="1:4" s="131" customFormat="1" ht="11.1" customHeight="1">
      <c r="A47" s="132"/>
      <c r="B47" s="147" t="s">
        <v>281</v>
      </c>
      <c r="C47" s="150">
        <v>0</v>
      </c>
      <c r="D47" s="151">
        <v>0</v>
      </c>
    </row>
    <row r="48" spans="1:4" s="131" customFormat="1" ht="12" customHeight="1">
      <c r="A48" s="136" t="s">
        <v>282</v>
      </c>
      <c r="B48" s="137"/>
      <c r="C48" s="152">
        <f>C40-C44</f>
        <v>-684963</v>
      </c>
      <c r="D48" s="153">
        <f>D40-D44</f>
        <v>-236131</v>
      </c>
    </row>
    <row r="49" spans="1:4" s="131" customFormat="1" ht="2.25" customHeight="1">
      <c r="A49" s="138"/>
      <c r="B49" s="139"/>
      <c r="C49" s="158"/>
      <c r="D49" s="159"/>
    </row>
    <row r="50" spans="1:4" s="131" customFormat="1" ht="12" customHeight="1">
      <c r="A50" s="140" t="s">
        <v>283</v>
      </c>
      <c r="B50" s="133"/>
      <c r="C50" s="156"/>
      <c r="D50" s="157"/>
    </row>
    <row r="51" spans="1:4" s="131" customFormat="1" ht="12.75">
      <c r="A51" s="132"/>
      <c r="B51" s="133" t="s">
        <v>261</v>
      </c>
      <c r="C51" s="148">
        <f>SUM(C52:C55)</f>
        <v>0</v>
      </c>
      <c r="D51" s="149">
        <f>SUM(D52:D55)</f>
        <v>0</v>
      </c>
    </row>
    <row r="52" spans="1:4" s="131" customFormat="1" ht="11.1" customHeight="1">
      <c r="A52" s="132"/>
      <c r="B52" s="147" t="s">
        <v>284</v>
      </c>
      <c r="C52" s="150">
        <v>0</v>
      </c>
      <c r="D52" s="151">
        <v>0</v>
      </c>
    </row>
    <row r="53" spans="1:4" s="131" customFormat="1" ht="11.1" customHeight="1">
      <c r="A53" s="132"/>
      <c r="B53" s="147" t="s">
        <v>285</v>
      </c>
      <c r="C53" s="150">
        <v>0</v>
      </c>
      <c r="D53" s="151">
        <v>0</v>
      </c>
    </row>
    <row r="54" spans="1:4" s="131" customFormat="1" ht="11.1" customHeight="1">
      <c r="A54" s="132"/>
      <c r="B54" s="147" t="s">
        <v>286</v>
      </c>
      <c r="C54" s="150">
        <v>0</v>
      </c>
      <c r="D54" s="151">
        <v>0</v>
      </c>
    </row>
    <row r="55" spans="1:4" s="131" customFormat="1" ht="11.1" customHeight="1">
      <c r="A55" s="132"/>
      <c r="B55" s="147" t="s">
        <v>287</v>
      </c>
      <c r="C55" s="150">
        <v>0</v>
      </c>
      <c r="D55" s="151">
        <v>0</v>
      </c>
    </row>
    <row r="56" spans="1:4" s="131" customFormat="1" ht="11.25" customHeight="1">
      <c r="A56" s="132"/>
      <c r="B56" s="133" t="s">
        <v>262</v>
      </c>
      <c r="C56" s="148">
        <f>SUM(C57:C60)</f>
        <v>16246275</v>
      </c>
      <c r="D56" s="149">
        <f>SUM(D57:D60)</f>
        <v>0</v>
      </c>
    </row>
    <row r="57" spans="1:4" s="131" customFormat="1" ht="11.1" customHeight="1">
      <c r="A57" s="132"/>
      <c r="B57" s="147" t="s">
        <v>288</v>
      </c>
      <c r="C57" s="150">
        <v>16246275</v>
      </c>
      <c r="D57" s="151">
        <v>0</v>
      </c>
    </row>
    <row r="58" spans="1:4" s="131" customFormat="1" ht="11.1" customHeight="1">
      <c r="A58" s="132"/>
      <c r="B58" s="147" t="s">
        <v>285</v>
      </c>
      <c r="C58" s="150">
        <v>0</v>
      </c>
      <c r="D58" s="151">
        <v>0</v>
      </c>
    </row>
    <row r="59" spans="1:4" s="131" customFormat="1" ht="11.1" customHeight="1">
      <c r="A59" s="132"/>
      <c r="B59" s="147" t="s">
        <v>286</v>
      </c>
      <c r="C59" s="150">
        <v>0</v>
      </c>
      <c r="D59" s="151">
        <v>0</v>
      </c>
    </row>
    <row r="60" spans="1:4" s="131" customFormat="1" ht="11.1" customHeight="1">
      <c r="A60" s="132"/>
      <c r="B60" s="147" t="s">
        <v>289</v>
      </c>
      <c r="C60" s="150">
        <v>0</v>
      </c>
      <c r="D60" s="151">
        <v>0</v>
      </c>
    </row>
    <row r="61" spans="1:4" s="131" customFormat="1" ht="12" customHeight="1">
      <c r="A61" s="136" t="s">
        <v>290</v>
      </c>
      <c r="B61" s="137"/>
      <c r="C61" s="152">
        <f>C51-C56</f>
        <v>-16246275</v>
      </c>
      <c r="D61" s="153">
        <f>D51-D56</f>
        <v>0</v>
      </c>
    </row>
    <row r="62" spans="1:4" s="131" customFormat="1" ht="2.25" customHeight="1">
      <c r="A62" s="138"/>
      <c r="B62" s="139"/>
      <c r="C62" s="158"/>
      <c r="D62" s="159"/>
    </row>
    <row r="63" spans="1:4" s="131" customFormat="1" ht="12" customHeight="1">
      <c r="A63" s="136" t="s">
        <v>291</v>
      </c>
      <c r="B63" s="141"/>
      <c r="C63" s="160">
        <f>C61+C48+C37</f>
        <v>-52658</v>
      </c>
      <c r="D63" s="161">
        <f>D61+D48+D37</f>
        <v>-103002</v>
      </c>
    </row>
    <row r="64" spans="1:4" ht="2.25" customHeight="1">
      <c r="A64" s="142"/>
      <c r="B64" s="143"/>
      <c r="C64" s="158"/>
      <c r="D64" s="159"/>
    </row>
    <row r="65" spans="1:5" s="131" customFormat="1" ht="12" customHeight="1">
      <c r="A65" s="136" t="s">
        <v>292</v>
      </c>
      <c r="B65" s="137"/>
      <c r="C65" s="150">
        <v>2827050</v>
      </c>
      <c r="D65" s="151">
        <f>2930052</f>
        <v>2930052</v>
      </c>
      <c r="E65" s="447" t="str">
        <f>IF(C65-'ETCA-I-01'!C9&gt;0.99,"ERROR!!!, NO COINCIDEN LOS MONTOS CON LO REPORTADO EN EL FORMATO ETCA-I-01 EN EL EJERCICIO 2015","")</f>
        <v/>
      </c>
    </row>
    <row r="66" spans="1:5" s="131" customFormat="1" ht="12" customHeight="1" thickBot="1">
      <c r="A66" s="145" t="s">
        <v>293</v>
      </c>
      <c r="B66" s="144"/>
      <c r="C66" s="162">
        <f>C65+C63</f>
        <v>2774392</v>
      </c>
      <c r="D66" s="163">
        <f>D65+D63</f>
        <v>2827050</v>
      </c>
      <c r="E66" s="447" t="str">
        <f>IF(C66-'ETCA-I-01'!B9&gt;0.99,"ERROR!!!, NO COINCIDEN LOS MONTOS CON LO REPORTADO EN EL FORMATO ETCA-I-01 EN EL EJERCICIO 2016","")</f>
        <v/>
      </c>
    </row>
    <row r="67" spans="1:5" s="131" customFormat="1" ht="12" customHeight="1">
      <c r="A67" s="131" t="s">
        <v>254</v>
      </c>
      <c r="E67" s="599"/>
    </row>
    <row r="68" spans="1:5" s="131" customFormat="1" ht="12" customHeight="1">
      <c r="E68" s="599"/>
    </row>
    <row r="69" spans="1:5" s="131" customFormat="1" ht="12" customHeight="1">
      <c r="A69" s="137"/>
      <c r="B69" s="141"/>
      <c r="C69" s="160"/>
      <c r="D69" s="160"/>
      <c r="E69" s="447"/>
    </row>
    <row r="70" spans="1:5" s="131" customFormat="1" ht="12" customHeight="1">
      <c r="A70" s="137"/>
      <c r="B70" s="141"/>
      <c r="C70" s="160"/>
      <c r="D70" s="160"/>
      <c r="E70" s="447"/>
    </row>
    <row r="71" spans="1:5" s="131" customFormat="1" ht="12" customHeight="1">
      <c r="A71" s="137"/>
      <c r="B71" s="141"/>
      <c r="C71" s="160"/>
      <c r="D71" s="160"/>
      <c r="E71" s="447"/>
    </row>
    <row r="72" spans="1:5" ht="12" customHeight="1">
      <c r="A72" s="448" t="s">
        <v>255</v>
      </c>
    </row>
  </sheetData>
  <sheetProtection insertHyperlinks="0"/>
  <mergeCells count="7">
    <mergeCell ref="A7:C7"/>
    <mergeCell ref="A1:D1"/>
    <mergeCell ref="A3:D3"/>
    <mergeCell ref="A2:D2"/>
    <mergeCell ref="A4:D4"/>
    <mergeCell ref="A5:B5"/>
    <mergeCell ref="A6:B6"/>
  </mergeCells>
  <printOptions horizontalCentered="1"/>
  <pageMargins left="0.39370078740157483" right="0.39370078740157483" top="0.39370078740157483" bottom="0.39370078740157483" header="0.31496062992125984" footer="0.31496062992125984"/>
  <pageSetup scale="91" orientation="portrait" r:id="rId1"/>
  <drawing r:id="rId2"/>
</worksheet>
</file>

<file path=xl/worksheets/sheet8.xml><?xml version="1.0" encoding="utf-8"?>
<worksheet xmlns="http://schemas.openxmlformats.org/spreadsheetml/2006/main" xmlns:r="http://schemas.openxmlformats.org/officeDocument/2006/relationships">
  <sheetPr codeName="Hoja8">
    <pageSetUpPr fitToPage="1"/>
  </sheetPr>
  <dimension ref="A1:H34"/>
  <sheetViews>
    <sheetView view="pageBreakPreview" topLeftCell="A22" zoomScaleSheetLayoutView="100" workbookViewId="0">
      <selection activeCell="G9" sqref="G9"/>
    </sheetView>
  </sheetViews>
  <sheetFormatPr baseColWidth="10" defaultColWidth="11.28515625" defaultRowHeight="16.5"/>
  <cols>
    <col min="1" max="1" width="1.28515625" style="124" customWidth="1"/>
    <col min="2" max="2" width="32.28515625" style="124" customWidth="1"/>
    <col min="3" max="7" width="12.7109375" style="124" customWidth="1"/>
    <col min="8" max="8" width="63.85546875" style="124" customWidth="1"/>
    <col min="9" max="16384" width="11.28515625" style="124"/>
  </cols>
  <sheetData>
    <row r="1" spans="1:8">
      <c r="A1" s="1175" t="s">
        <v>23</v>
      </c>
      <c r="B1" s="1175"/>
      <c r="C1" s="1175"/>
      <c r="D1" s="1175"/>
      <c r="E1" s="1175"/>
      <c r="F1" s="1175"/>
      <c r="G1" s="1175"/>
    </row>
    <row r="2" spans="1:8" s="166" customFormat="1" ht="18">
      <c r="A2" s="1175" t="s">
        <v>5</v>
      </c>
      <c r="B2" s="1175"/>
      <c r="C2" s="1175"/>
      <c r="D2" s="1175"/>
      <c r="E2" s="1175"/>
      <c r="F2" s="1175"/>
      <c r="G2" s="1175"/>
      <c r="H2" s="437"/>
    </row>
    <row r="3" spans="1:8" s="166" customFormat="1" ht="15.75">
      <c r="A3" s="1176" t="str">
        <f>'ETCA-I-01'!A3</f>
        <v>TELEVISORA DE HERMOSILLO, S.A. DE C.V.</v>
      </c>
      <c r="B3" s="1176"/>
      <c r="C3" s="1176"/>
      <c r="D3" s="1176"/>
      <c r="E3" s="1176"/>
      <c r="F3" s="1176"/>
      <c r="G3" s="1176"/>
    </row>
    <row r="4" spans="1:8" s="166" customFormat="1">
      <c r="A4" s="1177" t="str">
        <f>'ETCA-I-03'!A4:D4</f>
        <v>Del 01 de Enero al 31 de Diciembre de 2018</v>
      </c>
      <c r="B4" s="1177"/>
      <c r="C4" s="1177"/>
      <c r="D4" s="1177"/>
      <c r="E4" s="1177"/>
      <c r="F4" s="1177"/>
      <c r="G4" s="1177"/>
    </row>
    <row r="5" spans="1:8" s="168" customFormat="1" ht="17.25" thickBot="1">
      <c r="A5" s="167"/>
      <c r="B5" s="167"/>
      <c r="C5" s="1178" t="s">
        <v>294</v>
      </c>
      <c r="D5" s="1178"/>
      <c r="E5" s="167"/>
      <c r="F5" s="52"/>
      <c r="G5" s="167"/>
    </row>
    <row r="6" spans="1:8" s="169" customFormat="1" ht="50.25" thickBot="1">
      <c r="A6" s="1173" t="s">
        <v>257</v>
      </c>
      <c r="B6" s="1174"/>
      <c r="C6" s="172" t="s">
        <v>295</v>
      </c>
      <c r="D6" s="172" t="s">
        <v>296</v>
      </c>
      <c r="E6" s="172" t="s">
        <v>297</v>
      </c>
      <c r="F6" s="172" t="s">
        <v>298</v>
      </c>
      <c r="G6" s="173" t="s">
        <v>299</v>
      </c>
    </row>
    <row r="7" spans="1:8" ht="20.100000000000001" customHeight="1">
      <c r="A7" s="570"/>
      <c r="B7" s="571"/>
      <c r="C7" s="572"/>
      <c r="D7" s="572"/>
      <c r="E7" s="572"/>
      <c r="F7" s="572"/>
      <c r="G7" s="573"/>
    </row>
    <row r="8" spans="1:8" ht="20.100000000000001" customHeight="1">
      <c r="A8" s="574" t="s">
        <v>26</v>
      </c>
      <c r="B8" s="575"/>
      <c r="C8" s="576">
        <f>C10+C19</f>
        <v>140331857</v>
      </c>
      <c r="D8" s="576">
        <f>D10+D19</f>
        <v>225612604</v>
      </c>
      <c r="E8" s="576">
        <f>E10+E19</f>
        <v>251019752</v>
      </c>
      <c r="F8" s="576">
        <f>F10+F19</f>
        <v>114924709</v>
      </c>
      <c r="G8" s="858">
        <f>G10+G19+1</f>
        <v>-25407148</v>
      </c>
      <c r="H8" s="428" t="str">
        <f>IF(F8&lt;&gt;'ETCA-I-01'!B33,"ERROR!!!!! EL MONTO NO COINCIDE CON LO REPORTADO EN EL FORMATO ETCA-I-01 EN EL TOTAL ","")</f>
        <v/>
      </c>
    </row>
    <row r="9" spans="1:8" ht="20.100000000000001" customHeight="1">
      <c r="A9" s="579"/>
      <c r="B9" s="580"/>
      <c r="C9" s="581"/>
      <c r="D9" s="581"/>
      <c r="E9" s="581"/>
      <c r="F9" s="581"/>
      <c r="G9" s="582"/>
    </row>
    <row r="10" spans="1:8" ht="20.100000000000001" customHeight="1">
      <c r="A10" s="579"/>
      <c r="B10" s="580" t="s">
        <v>28</v>
      </c>
      <c r="C10" s="576">
        <f>SUM(C11:C17)</f>
        <v>35420560</v>
      </c>
      <c r="D10" s="576">
        <f>SUM(D11:D17)</f>
        <v>228658129</v>
      </c>
      <c r="E10" s="576">
        <f>SUM(E11:E17)</f>
        <v>240885325</v>
      </c>
      <c r="F10" s="577">
        <f>C10+D10-E10</f>
        <v>23193364</v>
      </c>
      <c r="G10" s="578">
        <f>F10-C10-1</f>
        <v>-12227197</v>
      </c>
      <c r="H10" s="428" t="str">
        <f>IF(F10&lt;&gt;'ETCA-I-01'!B18,"ERROR!!!!! EL MONTO NO COINCIDE CON LO REPORTADO EN EL FORMATO ETCA-I-01 EN EL TOTAL","")</f>
        <v/>
      </c>
    </row>
    <row r="11" spans="1:8" ht="20.100000000000001" customHeight="1">
      <c r="A11" s="583"/>
      <c r="B11" s="584" t="s">
        <v>30</v>
      </c>
      <c r="C11" s="581">
        <v>2827050</v>
      </c>
      <c r="D11" s="581">
        <v>118656723</v>
      </c>
      <c r="E11" s="581">
        <v>118709381</v>
      </c>
      <c r="F11" s="585">
        <f>C11+D11-E11</f>
        <v>2774392</v>
      </c>
      <c r="G11" s="586">
        <f>F11-C11</f>
        <v>-52658</v>
      </c>
    </row>
    <row r="12" spans="1:8" ht="20.100000000000001" customHeight="1">
      <c r="A12" s="583"/>
      <c r="B12" s="584" t="s">
        <v>32</v>
      </c>
      <c r="C12" s="581">
        <v>32673106</v>
      </c>
      <c r="D12" s="581">
        <v>108762268</v>
      </c>
      <c r="E12" s="581">
        <v>115747549</v>
      </c>
      <c r="F12" s="585">
        <f t="shared" ref="F12:F17" si="0">C12+D12-E12</f>
        <v>25687825</v>
      </c>
      <c r="G12" s="586">
        <f t="shared" ref="G12:G17" si="1">F12-C12</f>
        <v>-6985281</v>
      </c>
    </row>
    <row r="13" spans="1:8" ht="20.100000000000001" customHeight="1">
      <c r="A13" s="583"/>
      <c r="B13" s="584" t="s">
        <v>34</v>
      </c>
      <c r="C13" s="581">
        <v>69132</v>
      </c>
      <c r="D13" s="581">
        <v>1239138</v>
      </c>
      <c r="E13" s="581">
        <v>1239137</v>
      </c>
      <c r="F13" s="585">
        <f t="shared" si="0"/>
        <v>69133</v>
      </c>
      <c r="G13" s="586">
        <f t="shared" si="1"/>
        <v>1</v>
      </c>
    </row>
    <row r="14" spans="1:8" ht="20.100000000000001" customHeight="1">
      <c r="A14" s="583"/>
      <c r="B14" s="584" t="s">
        <v>36</v>
      </c>
      <c r="C14" s="581">
        <v>0</v>
      </c>
      <c r="D14" s="581">
        <v>0</v>
      </c>
      <c r="E14" s="581">
        <v>0</v>
      </c>
      <c r="F14" s="585">
        <f t="shared" si="0"/>
        <v>0</v>
      </c>
      <c r="G14" s="586">
        <f t="shared" si="1"/>
        <v>0</v>
      </c>
    </row>
    <row r="15" spans="1:8" ht="20.100000000000001" customHeight="1">
      <c r="A15" s="583"/>
      <c r="B15" s="584" t="s">
        <v>38</v>
      </c>
      <c r="C15" s="581">
        <v>0</v>
      </c>
      <c r="D15" s="581">
        <v>0</v>
      </c>
      <c r="E15" s="581">
        <v>0</v>
      </c>
      <c r="F15" s="585">
        <f t="shared" si="0"/>
        <v>0</v>
      </c>
      <c r="G15" s="586">
        <f t="shared" si="1"/>
        <v>0</v>
      </c>
    </row>
    <row r="16" spans="1:8" ht="25.5">
      <c r="A16" s="583"/>
      <c r="B16" s="584" t="s">
        <v>40</v>
      </c>
      <c r="C16" s="581">
        <v>-148728</v>
      </c>
      <c r="D16" s="581">
        <v>0</v>
      </c>
      <c r="E16" s="581">
        <v>5189258</v>
      </c>
      <c r="F16" s="585">
        <f t="shared" si="0"/>
        <v>-5337986</v>
      </c>
      <c r="G16" s="586">
        <f t="shared" si="1"/>
        <v>-5189258</v>
      </c>
    </row>
    <row r="17" spans="1:8" ht="20.100000000000001" customHeight="1">
      <c r="A17" s="583"/>
      <c r="B17" s="584" t="s">
        <v>42</v>
      </c>
      <c r="C17" s="581">
        <v>0</v>
      </c>
      <c r="D17" s="581">
        <v>0</v>
      </c>
      <c r="E17" s="581">
        <v>0</v>
      </c>
      <c r="F17" s="585">
        <f t="shared" si="0"/>
        <v>0</v>
      </c>
      <c r="G17" s="586">
        <f t="shared" si="1"/>
        <v>0</v>
      </c>
    </row>
    <row r="18" spans="1:8" ht="20.100000000000001" customHeight="1">
      <c r="A18" s="579"/>
      <c r="B18" s="580"/>
      <c r="C18" s="581"/>
      <c r="D18" s="581"/>
      <c r="E18" s="581"/>
      <c r="F18" s="581"/>
      <c r="G18" s="582"/>
    </row>
    <row r="19" spans="1:8" ht="20.100000000000001" customHeight="1">
      <c r="A19" s="579"/>
      <c r="B19" s="580" t="s">
        <v>47</v>
      </c>
      <c r="C19" s="576">
        <f>SUM(C20:C28)</f>
        <v>104911297</v>
      </c>
      <c r="D19" s="576">
        <f>SUM(D20:D28)</f>
        <v>-3045525</v>
      </c>
      <c r="E19" s="576">
        <f>SUM(E20:E28)</f>
        <v>10134427</v>
      </c>
      <c r="F19" s="577">
        <f>C19+D19-E19</f>
        <v>91731345</v>
      </c>
      <c r="G19" s="578">
        <f>F19-C19</f>
        <v>-13179952</v>
      </c>
      <c r="H19" s="428" t="str">
        <f>IF(F19&lt;&gt;'ETCA-I-01'!B31,"ERROR!!!!! EL MONTO NO COINCIDE CON LO REPORTADO EN EL FORMATO ETCA-I-01 EN EL TOTAL","")</f>
        <v/>
      </c>
    </row>
    <row r="20" spans="1:8" ht="20.100000000000001" customHeight="1">
      <c r="A20" s="583"/>
      <c r="B20" s="584" t="s">
        <v>49</v>
      </c>
      <c r="C20" s="581">
        <v>0</v>
      </c>
      <c r="D20" s="581">
        <v>0</v>
      </c>
      <c r="E20" s="581">
        <v>0</v>
      </c>
      <c r="F20" s="585">
        <f>C20+D20-E20</f>
        <v>0</v>
      </c>
      <c r="G20" s="586">
        <f>F20-C20</f>
        <v>0</v>
      </c>
    </row>
    <row r="21" spans="1:8" ht="25.5">
      <c r="A21" s="583"/>
      <c r="B21" s="584" t="s">
        <v>51</v>
      </c>
      <c r="C21" s="581">
        <v>0</v>
      </c>
      <c r="D21" s="581">
        <v>0</v>
      </c>
      <c r="E21" s="581">
        <v>0</v>
      </c>
      <c r="F21" s="585">
        <f t="shared" ref="F21:F26" si="2">C21+D21-E21</f>
        <v>0</v>
      </c>
      <c r="G21" s="586">
        <f t="shared" ref="G21:G26" si="3">F21-C21</f>
        <v>0</v>
      </c>
    </row>
    <row r="22" spans="1:8" ht="25.5">
      <c r="A22" s="583"/>
      <c r="B22" s="584" t="s">
        <v>53</v>
      </c>
      <c r="C22" s="581">
        <v>21655591</v>
      </c>
      <c r="D22" s="581">
        <v>0</v>
      </c>
      <c r="E22" s="581">
        <v>0</v>
      </c>
      <c r="F22" s="585">
        <f t="shared" si="2"/>
        <v>21655591</v>
      </c>
      <c r="G22" s="586">
        <f t="shared" si="3"/>
        <v>0</v>
      </c>
    </row>
    <row r="23" spans="1:8" ht="20.100000000000001" customHeight="1">
      <c r="A23" s="583"/>
      <c r="B23" s="584" t="s">
        <v>55</v>
      </c>
      <c r="C23" s="581">
        <v>109992034</v>
      </c>
      <c r="D23" s="581">
        <v>684963</v>
      </c>
      <c r="E23" s="581">
        <v>1713700</v>
      </c>
      <c r="F23" s="585">
        <f t="shared" si="2"/>
        <v>108963297</v>
      </c>
      <c r="G23" s="586">
        <f t="shared" si="3"/>
        <v>-1028737</v>
      </c>
    </row>
    <row r="24" spans="1:8" ht="20.100000000000001" customHeight="1">
      <c r="A24" s="583"/>
      <c r="B24" s="584" t="s">
        <v>57</v>
      </c>
      <c r="C24" s="581">
        <v>247385</v>
      </c>
      <c r="D24" s="581">
        <v>0</v>
      </c>
      <c r="E24" s="581">
        <v>0</v>
      </c>
      <c r="F24" s="585">
        <f t="shared" si="2"/>
        <v>247385</v>
      </c>
      <c r="G24" s="586">
        <f t="shared" si="3"/>
        <v>0</v>
      </c>
    </row>
    <row r="25" spans="1:8" ht="25.5">
      <c r="A25" s="583"/>
      <c r="B25" s="584" t="s">
        <v>59</v>
      </c>
      <c r="C25" s="581">
        <v>-48242539</v>
      </c>
      <c r="D25" s="581">
        <v>-3906366</v>
      </c>
      <c r="E25" s="581">
        <v>13475724</v>
      </c>
      <c r="F25" s="585">
        <f t="shared" si="2"/>
        <v>-65624629</v>
      </c>
      <c r="G25" s="586">
        <f t="shared" si="3"/>
        <v>-17382090</v>
      </c>
    </row>
    <row r="26" spans="1:8" ht="20.100000000000001" customHeight="1">
      <c r="A26" s="583"/>
      <c r="B26" s="584" t="s">
        <v>61</v>
      </c>
      <c r="C26" s="581">
        <v>13254489</v>
      </c>
      <c r="D26" s="581">
        <v>175878</v>
      </c>
      <c r="E26" s="581">
        <v>565069</v>
      </c>
      <c r="F26" s="585">
        <f t="shared" si="2"/>
        <v>12865298</v>
      </c>
      <c r="G26" s="586">
        <f t="shared" si="3"/>
        <v>-389191</v>
      </c>
    </row>
    <row r="27" spans="1:8" ht="25.5">
      <c r="A27" s="583"/>
      <c r="B27" s="584" t="s">
        <v>62</v>
      </c>
      <c r="C27" s="581">
        <v>0</v>
      </c>
      <c r="D27" s="581">
        <v>0</v>
      </c>
      <c r="E27" s="581">
        <v>0</v>
      </c>
      <c r="F27" s="585">
        <f>C27+D27-E27</f>
        <v>0</v>
      </c>
      <c r="G27" s="586">
        <f>F27-C27</f>
        <v>0</v>
      </c>
    </row>
    <row r="28" spans="1:8" ht="20.100000000000001" customHeight="1">
      <c r="A28" s="583"/>
      <c r="B28" s="584" t="s">
        <v>63</v>
      </c>
      <c r="C28" s="581">
        <v>8004337</v>
      </c>
      <c r="D28" s="581">
        <v>0</v>
      </c>
      <c r="E28" s="581">
        <v>-5620066</v>
      </c>
      <c r="F28" s="585">
        <f>C28+D28-E28</f>
        <v>13624403</v>
      </c>
      <c r="G28" s="586">
        <f>F28-C28</f>
        <v>5620066</v>
      </c>
    </row>
    <row r="29" spans="1:8" ht="20.100000000000001" customHeight="1" thickBot="1">
      <c r="A29" s="587"/>
      <c r="B29" s="588"/>
      <c r="C29" s="589"/>
      <c r="D29" s="589"/>
      <c r="E29" s="589"/>
      <c r="F29" s="589"/>
      <c r="G29" s="590"/>
    </row>
    <row r="30" spans="1:8" ht="20.100000000000001" customHeight="1">
      <c r="A30" s="600" t="s">
        <v>254</v>
      </c>
      <c r="B30" s="286"/>
      <c r="C30" s="522"/>
      <c r="D30" s="522"/>
      <c r="E30" s="522"/>
      <c r="F30" s="522"/>
      <c r="G30" s="522"/>
    </row>
    <row r="31" spans="1:8" ht="20.100000000000001" customHeight="1">
      <c r="A31" s="512"/>
      <c r="B31" s="512"/>
      <c r="C31" s="522"/>
      <c r="D31" s="522"/>
      <c r="E31" s="522"/>
      <c r="F31" s="522"/>
      <c r="G31" s="522"/>
    </row>
    <row r="32" spans="1:8" ht="20.100000000000001" customHeight="1">
      <c r="A32" s="512"/>
      <c r="B32" s="512" t="s">
        <v>255</v>
      </c>
      <c r="C32" s="522"/>
      <c r="D32" s="522" t="s">
        <v>255</v>
      </c>
      <c r="E32" s="522"/>
      <c r="F32" s="522"/>
      <c r="G32" s="522"/>
    </row>
    <row r="33" spans="1:7" ht="20.100000000000001" customHeight="1">
      <c r="A33" s="512"/>
      <c r="B33" s="512"/>
      <c r="C33" s="522"/>
      <c r="D33" s="522"/>
      <c r="E33" s="522"/>
      <c r="F33" s="522"/>
      <c r="G33" s="522"/>
    </row>
    <row r="34" spans="1:7">
      <c r="A34" s="286" t="s">
        <v>255</v>
      </c>
      <c r="B34" s="286"/>
      <c r="C34" s="286"/>
      <c r="D34" s="286"/>
      <c r="E34" s="286"/>
      <c r="F34" s="286"/>
      <c r="G34" s="286"/>
    </row>
  </sheetData>
  <sheetProtection formatColumns="0" formatRows="0" insertHyperlinks="0"/>
  <mergeCells count="6">
    <mergeCell ref="A6:B6"/>
    <mergeCell ref="A1:G1"/>
    <mergeCell ref="A3:G3"/>
    <mergeCell ref="A2:G2"/>
    <mergeCell ref="A4:G4"/>
    <mergeCell ref="C5:D5"/>
  </mergeCells>
  <printOptions horizontalCentered="1"/>
  <pageMargins left="0.39370078740157483" right="0.39370078740157483" top="0.74803149606299213" bottom="0.74803149606299213" header="0.31496062992125984" footer="0.31496062992125984"/>
  <pageSetup scale="98" orientation="portrait" r:id="rId1"/>
  <drawing r:id="rId2"/>
</worksheet>
</file>

<file path=xl/worksheets/sheet9.xml><?xml version="1.0" encoding="utf-8"?>
<worksheet xmlns="http://schemas.openxmlformats.org/spreadsheetml/2006/main" xmlns:r="http://schemas.openxmlformats.org/officeDocument/2006/relationships">
  <dimension ref="A1:G48"/>
  <sheetViews>
    <sheetView view="pageBreakPreview" topLeftCell="A19" zoomScale="110" zoomScaleSheetLayoutView="110" workbookViewId="0">
      <selection activeCell="F38" sqref="F38"/>
    </sheetView>
  </sheetViews>
  <sheetFormatPr baseColWidth="10" defaultColWidth="11.28515625" defaultRowHeight="16.5"/>
  <cols>
    <col min="1" max="1" width="2.140625" style="107" customWidth="1"/>
    <col min="2" max="2" width="28.28515625" style="107" customWidth="1"/>
    <col min="3" max="3" width="16.7109375" style="107" customWidth="1"/>
    <col min="4" max="4" width="17.28515625" style="107" bestFit="1" customWidth="1"/>
    <col min="5" max="6" width="16.7109375" style="107" customWidth="1"/>
    <col min="7" max="7" width="79" style="107" customWidth="1"/>
    <col min="8" max="16384" width="11.28515625" style="107"/>
  </cols>
  <sheetData>
    <row r="1" spans="1:7" s="124" customFormat="1" ht="18">
      <c r="A1" s="1175" t="s">
        <v>23</v>
      </c>
      <c r="B1" s="1175"/>
      <c r="C1" s="1175"/>
      <c r="D1" s="1175"/>
      <c r="E1" s="1175"/>
      <c r="F1" s="1175"/>
      <c r="G1" s="436"/>
    </row>
    <row r="2" spans="1:7" s="166" customFormat="1" ht="15.75">
      <c r="A2" s="1175" t="s">
        <v>6</v>
      </c>
      <c r="B2" s="1175"/>
      <c r="C2" s="1175"/>
      <c r="D2" s="1175"/>
      <c r="E2" s="1175"/>
      <c r="F2" s="1175"/>
    </row>
    <row r="3" spans="1:7" s="166" customFormat="1" ht="15.75">
      <c r="A3" s="1176" t="str">
        <f>'ETCA-I-01'!A3</f>
        <v>TELEVISORA DE HERMOSILLO, S.A. DE C.V.</v>
      </c>
      <c r="B3" s="1176"/>
      <c r="C3" s="1176"/>
      <c r="D3" s="1176"/>
      <c r="E3" s="1176"/>
      <c r="F3" s="1176"/>
    </row>
    <row r="4" spans="1:7" s="166" customFormat="1">
      <c r="A4" s="1177" t="str">
        <f>'ETCA-I-03'!A4:D4</f>
        <v>Del 01 de Enero al 31 de Diciembre de 2018</v>
      </c>
      <c r="B4" s="1177"/>
      <c r="C4" s="1177"/>
      <c r="D4" s="1177"/>
      <c r="E4" s="1177"/>
      <c r="F4" s="1177"/>
    </row>
    <row r="5" spans="1:7" s="168" customFormat="1" ht="17.25" thickBot="1">
      <c r="A5" s="167"/>
      <c r="B5" s="167"/>
      <c r="C5" s="1178" t="s">
        <v>300</v>
      </c>
      <c r="D5" s="1178"/>
      <c r="E5" s="52"/>
      <c r="F5" s="167"/>
    </row>
    <row r="6" spans="1:7" s="176" customFormat="1" ht="37.5" customHeight="1" thickBot="1">
      <c r="A6" s="1179" t="s">
        <v>301</v>
      </c>
      <c r="B6" s="1180"/>
      <c r="C6" s="174" t="s">
        <v>302</v>
      </c>
      <c r="D6" s="174" t="s">
        <v>303</v>
      </c>
      <c r="E6" s="174" t="s">
        <v>304</v>
      </c>
      <c r="F6" s="175" t="s">
        <v>305</v>
      </c>
    </row>
    <row r="7" spans="1:7">
      <c r="A7" s="1185"/>
      <c r="B7" s="1186"/>
      <c r="C7" s="177"/>
      <c r="D7" s="177"/>
      <c r="E7" s="178"/>
      <c r="F7" s="179"/>
    </row>
    <row r="8" spans="1:7">
      <c r="A8" s="1187" t="s">
        <v>306</v>
      </c>
      <c r="B8" s="1188"/>
      <c r="C8" s="180"/>
      <c r="D8" s="180"/>
      <c r="E8" s="180"/>
      <c r="F8" s="181"/>
    </row>
    <row r="9" spans="1:7">
      <c r="A9" s="1189" t="s">
        <v>307</v>
      </c>
      <c r="B9" s="1190"/>
      <c r="C9" s="180"/>
      <c r="D9" s="180"/>
      <c r="E9" s="180"/>
      <c r="F9" s="181"/>
    </row>
    <row r="10" spans="1:7">
      <c r="A10" s="1181" t="s">
        <v>308</v>
      </c>
      <c r="B10" s="1182"/>
      <c r="C10" s="182"/>
      <c r="D10" s="182"/>
      <c r="E10" s="195">
        <f>SUM(E11:E13)</f>
        <v>0</v>
      </c>
      <c r="F10" s="196">
        <f>SUM(F11:F13)</f>
        <v>9999984</v>
      </c>
    </row>
    <row r="11" spans="1:7" ht="25.5">
      <c r="A11" s="849"/>
      <c r="B11" s="828" t="s">
        <v>309</v>
      </c>
      <c r="C11" s="922" t="s">
        <v>1089</v>
      </c>
      <c r="D11" s="921" t="s">
        <v>1302</v>
      </c>
      <c r="E11" s="923">
        <v>0</v>
      </c>
      <c r="F11" s="924">
        <v>9999984</v>
      </c>
    </row>
    <row r="12" spans="1:7">
      <c r="A12" s="185"/>
      <c r="B12" s="184" t="s">
        <v>310</v>
      </c>
      <c r="C12" s="186"/>
      <c r="D12" s="186"/>
      <c r="E12" s="186"/>
      <c r="F12" s="187"/>
    </row>
    <row r="13" spans="1:7">
      <c r="A13" s="185"/>
      <c r="B13" s="184" t="s">
        <v>311</v>
      </c>
      <c r="C13" s="186"/>
      <c r="D13" s="186"/>
      <c r="E13" s="186"/>
      <c r="F13" s="187"/>
    </row>
    <row r="14" spans="1:7">
      <c r="A14" s="185"/>
      <c r="B14" s="188"/>
      <c r="C14" s="186"/>
      <c r="D14" s="186"/>
      <c r="E14" s="186"/>
      <c r="F14" s="187"/>
    </row>
    <row r="15" spans="1:7">
      <c r="A15" s="1181" t="s">
        <v>312</v>
      </c>
      <c r="B15" s="1182"/>
      <c r="C15" s="182"/>
      <c r="D15" s="182"/>
      <c r="E15" s="195">
        <f>SUM(E16:E19)</f>
        <v>0</v>
      </c>
      <c r="F15" s="196">
        <f>SUM(F16:F19)</f>
        <v>0</v>
      </c>
    </row>
    <row r="16" spans="1:7">
      <c r="A16" s="185"/>
      <c r="B16" s="184" t="s">
        <v>313</v>
      </c>
      <c r="C16" s="186"/>
      <c r="D16" s="186"/>
      <c r="E16" s="186">
        <v>0</v>
      </c>
      <c r="F16" s="187"/>
    </row>
    <row r="17" spans="1:7">
      <c r="A17" s="849"/>
      <c r="B17" s="184" t="s">
        <v>314</v>
      </c>
      <c r="C17" s="186"/>
      <c r="D17" s="186"/>
      <c r="E17" s="186"/>
      <c r="F17" s="187"/>
    </row>
    <row r="18" spans="1:7">
      <c r="A18" s="849"/>
      <c r="B18" s="184" t="s">
        <v>310</v>
      </c>
      <c r="C18" s="182"/>
      <c r="D18" s="182"/>
      <c r="E18" s="182"/>
      <c r="F18" s="183"/>
    </row>
    <row r="19" spans="1:7">
      <c r="A19" s="185"/>
      <c r="B19" s="184" t="s">
        <v>311</v>
      </c>
      <c r="C19" s="186"/>
      <c r="D19" s="186"/>
      <c r="E19" s="186"/>
      <c r="F19" s="187"/>
    </row>
    <row r="20" spans="1:7">
      <c r="A20" s="849"/>
      <c r="B20" s="850"/>
      <c r="C20" s="182"/>
      <c r="D20" s="182"/>
      <c r="E20" s="182"/>
      <c r="F20" s="183"/>
    </row>
    <row r="21" spans="1:7">
      <c r="A21" s="189"/>
      <c r="B21" s="190" t="s">
        <v>315</v>
      </c>
      <c r="C21" s="180"/>
      <c r="D21" s="180"/>
      <c r="E21" s="197">
        <f>E10+E15</f>
        <v>0</v>
      </c>
      <c r="F21" s="198">
        <f>F10+F15</f>
        <v>9999984</v>
      </c>
      <c r="G21" s="334"/>
    </row>
    <row r="22" spans="1:7">
      <c r="A22" s="189"/>
      <c r="B22" s="190"/>
      <c r="C22" s="191"/>
      <c r="D22" s="191"/>
      <c r="E22" s="191"/>
      <c r="F22" s="192"/>
    </row>
    <row r="23" spans="1:7">
      <c r="A23" s="1189" t="s">
        <v>316</v>
      </c>
      <c r="B23" s="1190"/>
      <c r="C23" s="180"/>
      <c r="D23" s="180"/>
      <c r="E23" s="180"/>
      <c r="F23" s="181"/>
    </row>
    <row r="24" spans="1:7">
      <c r="A24" s="1181" t="s">
        <v>308</v>
      </c>
      <c r="B24" s="1182"/>
      <c r="C24" s="182"/>
      <c r="D24" s="182"/>
      <c r="E24" s="195">
        <f>SUM(E25:E27)</f>
        <v>72500028</v>
      </c>
      <c r="F24" s="196">
        <f>SUM(F25:F27)</f>
        <v>52500060</v>
      </c>
    </row>
    <row r="25" spans="1:7" ht="25.5">
      <c r="A25" s="849"/>
      <c r="B25" s="184" t="s">
        <v>309</v>
      </c>
      <c r="C25" s="922" t="s">
        <v>1089</v>
      </c>
      <c r="D25" s="921" t="s">
        <v>1302</v>
      </c>
      <c r="E25" s="922">
        <v>72500028</v>
      </c>
      <c r="F25" s="925">
        <v>52500060</v>
      </c>
    </row>
    <row r="26" spans="1:7">
      <c r="A26" s="185"/>
      <c r="B26" s="184" t="s">
        <v>310</v>
      </c>
      <c r="C26" s="186"/>
      <c r="D26" s="186"/>
      <c r="E26" s="186"/>
      <c r="F26" s="187"/>
    </row>
    <row r="27" spans="1:7">
      <c r="A27" s="185"/>
      <c r="B27" s="184" t="s">
        <v>311</v>
      </c>
      <c r="C27" s="186"/>
      <c r="D27" s="186"/>
      <c r="E27" s="186"/>
      <c r="F27" s="187"/>
    </row>
    <row r="28" spans="1:7">
      <c r="A28" s="185"/>
      <c r="B28" s="188"/>
      <c r="C28" s="186"/>
      <c r="D28" s="186"/>
      <c r="E28" s="186"/>
      <c r="F28" s="187"/>
    </row>
    <row r="29" spans="1:7">
      <c r="A29" s="1181" t="s">
        <v>312</v>
      </c>
      <c r="B29" s="1182"/>
      <c r="C29" s="182"/>
      <c r="D29" s="182"/>
      <c r="E29" s="195">
        <f>SUM(E30:E33)</f>
        <v>0</v>
      </c>
      <c r="F29" s="196">
        <f>SUM(F30:F33)</f>
        <v>0</v>
      </c>
    </row>
    <row r="30" spans="1:7">
      <c r="A30" s="185"/>
      <c r="B30" s="184" t="s">
        <v>313</v>
      </c>
      <c r="C30" s="186"/>
      <c r="D30" s="186"/>
      <c r="E30" s="186"/>
      <c r="F30" s="187"/>
    </row>
    <row r="31" spans="1:7">
      <c r="A31" s="849"/>
      <c r="B31" s="184" t="s">
        <v>314</v>
      </c>
      <c r="C31" s="186"/>
      <c r="D31" s="186"/>
      <c r="E31" s="186"/>
      <c r="F31" s="187"/>
    </row>
    <row r="32" spans="1:7">
      <c r="A32" s="849"/>
      <c r="B32" s="184" t="s">
        <v>310</v>
      </c>
      <c r="C32" s="182"/>
      <c r="D32" s="182"/>
      <c r="E32" s="182"/>
      <c r="F32" s="183"/>
    </row>
    <row r="33" spans="1:7">
      <c r="A33" s="185"/>
      <c r="B33" s="184" t="s">
        <v>311</v>
      </c>
      <c r="C33" s="186"/>
      <c r="D33" s="186"/>
      <c r="E33" s="186"/>
      <c r="F33" s="187"/>
    </row>
    <row r="34" spans="1:7">
      <c r="A34" s="849"/>
      <c r="B34" s="850"/>
      <c r="C34" s="182"/>
      <c r="D34" s="182"/>
      <c r="E34" s="182"/>
      <c r="F34" s="183"/>
    </row>
    <row r="35" spans="1:7">
      <c r="A35" s="189"/>
      <c r="B35" s="190" t="s">
        <v>317</v>
      </c>
      <c r="C35" s="180"/>
      <c r="D35" s="180"/>
      <c r="E35" s="197">
        <f>E24+E29</f>
        <v>72500028</v>
      </c>
      <c r="F35" s="198">
        <f>F24+F29</f>
        <v>52500060</v>
      </c>
      <c r="G35" s="334"/>
    </row>
    <row r="36" spans="1:7">
      <c r="A36" s="185"/>
      <c r="B36" s="188"/>
      <c r="C36" s="186"/>
      <c r="D36" s="186"/>
      <c r="E36" s="186"/>
      <c r="F36" s="187"/>
    </row>
    <row r="37" spans="1:7">
      <c r="A37" s="185"/>
      <c r="B37" s="184" t="s">
        <v>318</v>
      </c>
      <c r="C37" s="186"/>
      <c r="D37" s="186"/>
      <c r="E37" s="186">
        <v>29337821</v>
      </c>
      <c r="F37" s="187">
        <v>31581981</v>
      </c>
    </row>
    <row r="38" spans="1:7">
      <c r="A38" s="185"/>
      <c r="B38" s="188"/>
      <c r="C38" s="186"/>
      <c r="D38" s="186"/>
      <c r="E38" s="186"/>
      <c r="F38" s="187"/>
    </row>
    <row r="39" spans="1:7">
      <c r="A39" s="849"/>
      <c r="B39" s="850" t="s">
        <v>319</v>
      </c>
      <c r="C39" s="180"/>
      <c r="D39" s="180"/>
      <c r="E39" s="197">
        <f>E37+E35+E21</f>
        <v>101837849</v>
      </c>
      <c r="F39" s="198">
        <f>F37+F35+F21</f>
        <v>94082025</v>
      </c>
      <c r="G39" s="334" t="str">
        <f>IF((F39-'ETCA-I-01'!F33)&gt;0.9,"ERROR!!!!!, NO COINCIDE CON LO REPORTADO EN EL ETCA-I-01 EN EL MISMO RUBRO","")</f>
        <v/>
      </c>
    </row>
    <row r="40" spans="1:7" ht="5.25" customHeight="1" thickBot="1">
      <c r="A40" s="1183"/>
      <c r="B40" s="1184"/>
      <c r="C40" s="193"/>
      <c r="D40" s="193"/>
      <c r="E40" s="193"/>
      <c r="F40" s="194"/>
    </row>
    <row r="41" spans="1:7" ht="11.1" customHeight="1">
      <c r="A41" s="123" t="s">
        <v>254</v>
      </c>
      <c r="F41" s="504"/>
    </row>
    <row r="42" spans="1:7" ht="11.1" customHeight="1">
      <c r="A42" s="123"/>
      <c r="F42" s="504"/>
    </row>
    <row r="43" spans="1:7" ht="11.1" customHeight="1">
      <c r="A43" s="123"/>
      <c r="F43" s="504"/>
    </row>
    <row r="44" spans="1:7" ht="11.1" customHeight="1">
      <c r="A44" s="504"/>
      <c r="B44" s="504"/>
      <c r="C44" s="504"/>
      <c r="D44" s="504"/>
      <c r="E44" s="504"/>
      <c r="F44" s="504"/>
    </row>
    <row r="45" spans="1:7" ht="11.1" customHeight="1">
      <c r="A45" s="504"/>
      <c r="B45" s="504"/>
      <c r="C45" s="504"/>
      <c r="D45" s="504"/>
      <c r="E45" s="504"/>
      <c r="F45" s="504"/>
    </row>
    <row r="46" spans="1:7" ht="11.1" customHeight="1">
      <c r="A46" s="504"/>
      <c r="B46" s="504" t="s">
        <v>255</v>
      </c>
      <c r="C46" s="504"/>
      <c r="D46" s="504"/>
      <c r="E46" s="504"/>
      <c r="F46" s="504"/>
    </row>
    <row r="47" spans="1:7" ht="11.1" customHeight="1">
      <c r="A47" s="504"/>
      <c r="B47" s="504"/>
      <c r="C47" s="504"/>
      <c r="D47" s="504"/>
      <c r="E47" s="504"/>
      <c r="F47" s="504"/>
    </row>
    <row r="48" spans="1:7">
      <c r="A48" s="502" t="s">
        <v>255</v>
      </c>
      <c r="B48" s="502"/>
      <c r="C48" s="502"/>
      <c r="D48" s="502"/>
      <c r="E48" s="502"/>
      <c r="F48" s="502"/>
    </row>
  </sheetData>
  <sheetProtection formatColumns="0" formatRows="0"/>
  <mergeCells count="15">
    <mergeCell ref="A24:B24"/>
    <mergeCell ref="A29:B29"/>
    <mergeCell ref="A40:B40"/>
    <mergeCell ref="A7:B7"/>
    <mergeCell ref="A8:B8"/>
    <mergeCell ref="A9:B9"/>
    <mergeCell ref="A10:B10"/>
    <mergeCell ref="A15:B15"/>
    <mergeCell ref="A23:B23"/>
    <mergeCell ref="A6:B6"/>
    <mergeCell ref="A1:F1"/>
    <mergeCell ref="A2:F2"/>
    <mergeCell ref="A3:F3"/>
    <mergeCell ref="A4:F4"/>
    <mergeCell ref="C5:D5"/>
  </mergeCells>
  <printOptions horizontalCentered="1"/>
  <pageMargins left="0.70866141732283472" right="0.70866141732283472" top="0.74803149606299213" bottom="0.74803149606299213" header="0.31496062992125984" footer="0.31496062992125984"/>
  <pageSetup scale="90" orientation="portrait" horizontalDpi="1200" verticalDpi="1200" r:id="rId1"/>
  <colBreaks count="1" manualBreakCount="1">
    <brk id="6" max="4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40</vt:i4>
      </vt:variant>
    </vt:vector>
  </HeadingPairs>
  <TitlesOfParts>
    <vt:vector size="78" baseType="lpstr">
      <vt:lpstr>Lista  FORMATOS  </vt:lpstr>
      <vt:lpstr>ETCA-I-01</vt:lpstr>
      <vt:lpstr>ETCA-I-02</vt:lpstr>
      <vt:lpstr>ETCA-I-03</vt:lpstr>
      <vt:lpstr>ETCA-I-04</vt:lpstr>
      <vt:lpstr>ETCA-I-05</vt:lpstr>
      <vt:lpstr>ETCA-I-06</vt:lpstr>
      <vt:lpstr>ETCA-I-07</vt:lpstr>
      <vt:lpstr>ETCA-I-08</vt:lpstr>
      <vt:lpstr>ETCA-I-09</vt:lpstr>
      <vt:lpstr>ETCA-I-10</vt:lpstr>
      <vt:lpstr>ETCA-I-11</vt:lpstr>
      <vt:lpstr>ETCA-I-12 (NOTAS)</vt:lpstr>
      <vt:lpstr>ETCA-II-01</vt:lpstr>
      <vt:lpstr>ETCA-II-02</vt:lpstr>
      <vt:lpstr>ETCA-II-03</vt:lpstr>
      <vt:lpstr>ETCA II-04</vt:lpstr>
      <vt:lpstr>ETCA-II-05</vt:lpstr>
      <vt:lpstr>ETCA-II-06</vt:lpstr>
      <vt:lpstr>ETCA-II-07</vt:lpstr>
      <vt:lpstr>ETCA-II-08</vt:lpstr>
      <vt:lpstr>ETCA-II-09</vt:lpstr>
      <vt:lpstr>ETCA-II-10</vt:lpstr>
      <vt:lpstr>ETCA-II-11</vt:lpstr>
      <vt:lpstr>ETCA-II-12</vt:lpstr>
      <vt:lpstr>ETCA-II-13</vt:lpstr>
      <vt:lpstr>ETCA-II-14</vt:lpstr>
      <vt:lpstr>ETCA-II-15</vt:lpstr>
      <vt:lpstr>ETCA-II-16</vt:lpstr>
      <vt:lpstr>ETCA-II-17</vt:lpstr>
      <vt:lpstr>ETCA-III-01</vt:lpstr>
      <vt:lpstr>ETCA-III-03</vt:lpstr>
      <vt:lpstr>ETCA-III-04</vt:lpstr>
      <vt:lpstr>ETCA-III-05</vt:lpstr>
      <vt:lpstr>ETCA-IV-01</vt:lpstr>
      <vt:lpstr>ETCA-IV-02</vt:lpstr>
      <vt:lpstr>ETCA-IV-03</vt:lpstr>
      <vt:lpstr>ANEXO</vt:lpstr>
      <vt:lpstr>'ETCA-I-01'!Área_de_impresión</vt:lpstr>
      <vt:lpstr>'ETCA-I-02'!Área_de_impresión</vt:lpstr>
      <vt:lpstr>'ETCA-I-03'!Área_de_impresión</vt:lpstr>
      <vt:lpstr>'ETCA-I-04'!Área_de_impresión</vt:lpstr>
      <vt:lpstr>'ETCA-I-06'!Área_de_impresión</vt:lpstr>
      <vt:lpstr>'ETCA-I-07'!Área_de_impresión</vt:lpstr>
      <vt:lpstr>'ETCA-I-08'!Área_de_impresión</vt:lpstr>
      <vt:lpstr>'ETCA-I-09'!Área_de_impresión</vt:lpstr>
      <vt:lpstr>'ETCA-I-11'!Área_de_impresión</vt:lpstr>
      <vt:lpstr>'ETCA-I-12 (NOTAS)'!Área_de_impresión</vt:lpstr>
      <vt:lpstr>'ETCA-II-01'!Área_de_impresión</vt:lpstr>
      <vt:lpstr>'ETCA-II-02'!Área_de_impresión</vt:lpstr>
      <vt:lpstr>'ETCA-II-03'!Área_de_impresión</vt:lpstr>
      <vt:lpstr>'ETCA-II-05'!Área_de_impresión</vt:lpstr>
      <vt:lpstr>'ETCA-II-06'!Área_de_impresión</vt:lpstr>
      <vt:lpstr>'ETCA-II-07'!Área_de_impresión</vt:lpstr>
      <vt:lpstr>'ETCA-II-08'!Área_de_impresión</vt:lpstr>
      <vt:lpstr>'ETCA-II-09'!Área_de_impresión</vt:lpstr>
      <vt:lpstr>'ETCA-II-10'!Área_de_impresión</vt:lpstr>
      <vt:lpstr>'ETCA-II-11'!Área_de_impresión</vt:lpstr>
      <vt:lpstr>'ETCA-II-12'!Área_de_impresión</vt:lpstr>
      <vt:lpstr>'ETCA-II-13'!Área_de_impresión</vt:lpstr>
      <vt:lpstr>'ETCA-II-14'!Área_de_impresión</vt:lpstr>
      <vt:lpstr>'ETCA-II-15'!Área_de_impresión</vt:lpstr>
      <vt:lpstr>'ETCA-II-16'!Área_de_impresión</vt:lpstr>
      <vt:lpstr>'ETCA-II-17'!Área_de_impresión</vt:lpstr>
      <vt:lpstr>'ETCA-III-01'!Área_de_impresión</vt:lpstr>
      <vt:lpstr>'ETCA-III-03'!Área_de_impresión</vt:lpstr>
      <vt:lpstr>'ETCA-IV-01'!Área_de_impresión</vt:lpstr>
      <vt:lpstr>'ETCA-IV-02'!Área_de_impresión</vt:lpstr>
      <vt:lpstr>'ETCA-IV-03'!Área_de_impresión</vt:lpstr>
      <vt:lpstr>'Lista  FORMATOS  '!Área_de_impresión</vt:lpstr>
      <vt:lpstr>'ETCA-I-02'!Títulos_a_imprimir</vt:lpstr>
      <vt:lpstr>'ETCA-I-03'!Títulos_a_imprimir</vt:lpstr>
      <vt:lpstr>'ETCA-II-01'!Títulos_a_imprimir</vt:lpstr>
      <vt:lpstr>'ETCA-II-02'!Títulos_a_imprimir</vt:lpstr>
      <vt:lpstr>'ETCA-II-12'!Títulos_a_imprimir</vt:lpstr>
      <vt:lpstr>'ETCA-II-13'!Títulos_a_imprimir</vt:lpstr>
      <vt:lpstr>'ETCA-III-05'!Títulos_a_imprimir</vt:lpstr>
      <vt:lpstr>'ETCA-IV-02'!Títulos_a_imprimir</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 </cp:lastModifiedBy>
  <cp:revision/>
  <cp:lastPrinted>2019-01-15T22:40:14Z</cp:lastPrinted>
  <dcterms:created xsi:type="dcterms:W3CDTF">2014-03-28T01:13:38Z</dcterms:created>
  <dcterms:modified xsi:type="dcterms:W3CDTF">2019-02-28T20:52:09Z</dcterms:modified>
</cp:coreProperties>
</file>